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1_水道事業（上水・簡水）\"/>
    </mc:Choice>
  </mc:AlternateContent>
  <xr:revisionPtr revIDLastSave="0" documentId="13_ncr:1_{BB17456D-C3F4-41C7-B957-394126691834}" xr6:coauthVersionLast="47" xr6:coauthVersionMax="47" xr10:uidLastSave="{00000000-0000-0000-0000-000000000000}"/>
  <workbookProtection workbookAlgorithmName="SHA-512" workbookHashValue="W4zBUo7/Y3EprOcAf1NLzj3ruuguBI9VcqjDQftwkBOSgnIsqYao9bXMk1TW4QSIOYtFyUgtHhuE8fsPqGTs4g==" workbookSaltValue="alA06fifNYB7UNXC68C7/g==" workbookSpinCount="100000" lockStructure="1"/>
  <bookViews>
    <workbookView xWindow="28680" yWindow="-120" windowWidth="29040" windowHeight="158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BB8" i="4" s="1"/>
  <c r="S6" i="5"/>
  <c r="R6" i="5"/>
  <c r="AL8" i="4" s="1"/>
  <c r="Q6" i="5"/>
  <c r="P6" i="5"/>
  <c r="P10" i="4" s="1"/>
  <c r="O6" i="5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5" i="4"/>
  <c r="I85" i="4"/>
  <c r="H85" i="4"/>
  <c r="BB10" i="4"/>
  <c r="AT10" i="4"/>
  <c r="W10" i="4"/>
  <c r="I10" i="4"/>
  <c r="AT8" i="4"/>
  <c r="W8" i="4"/>
  <c r="P8" i="4"/>
</calcChain>
</file>

<file path=xl/sharedStrings.xml><?xml version="1.0" encoding="utf-8"?>
<sst xmlns="http://schemas.openxmlformats.org/spreadsheetml/2006/main" count="228" uniqueCount="115">
  <si>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</si>
  <si>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</si>
  <si>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</si>
  <si>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</si>
  <si>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</si>
  <si>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</si>
  <si>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</si>
  <si>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</si>
  <si>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</si>
  <si>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</si>
  <si>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</si>
  <si>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</si>
  <si>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</si>
  <si>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</si>
  <si>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</si>
  <si>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</si>
  <si>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</si>
  <si>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</si>
  <si>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</si>
  <si>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</si>
  <si>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</si>
  <si>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</si>
  <si>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</si>
  <si>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</si>
  <si>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</si>
  <si>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</si>
  <si>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</si>
  <si>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</si>
  <si>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</si>
  <si>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</si>
  <si>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</si>
  <si>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</si>
  <si>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</si>
  <si>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</si>
  <si>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</si>
  <si>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</si>
  <si>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</si>
  <si>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</si>
  <si>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</si>
  <si>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</si>
  <si>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</si>
  <si>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</si>
  <si>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</si>
  <si>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</si>
  <si>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</si>
  <si>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</si>
  <si>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</si>
  <si>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</si>
  <si>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</si>
  <si>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</si>
  <si>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</si>
  <si>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</si>
  <si>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</si>
  <si>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</si>
  <si>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</si>
  <si>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</si>
  <si>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</si>
  <si>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</si>
  <si>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</si>
  <si>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</si>
  <si>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</si>
  <si>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</si>
  <si>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</si>
  <si>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</si>
  <si>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</si>
  <si>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</si>
  <si>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</si>
  <si>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</si>
  <si>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</si>
  <si>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</si>
  <si>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</si>
  <si>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</si>
  <si>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</si>
  <si>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</si>
  <si>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</si>
  <si>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</si>
  <si>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</si>
  <si>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</si>
  <si>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</si>
  <si>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</si>
  <si>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</si>
  <si>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</si>
  <si>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</si>
  <si>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</si>
  <si>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</si>
  <si>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</si>
  <si>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</si>
  <si>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</si>
  <si>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</si>
  <si>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</si>
  <si>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</si>
  <si>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</si>
  <si>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</si>
  <si>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</si>
  <si>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</si>
  <si>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</si>
  <si>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</si>
  <si>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</si>
  <si>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</si>
  <si>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</si>
  <si>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</si>
  <si>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</si>
  <si>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</si>
  <si>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</si>
  <si>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</si>
  <si>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</si>
  <si>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</si>
  <si>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</si>
  <si>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</si>
  <si>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</si>
  <si>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</si>
  <si>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</si>
  <si>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経営戦略を策定し、老朽化施設の更新を計画的に実施しているが、依然として多くの老朽化施設が存在している。
　水道サービスを安定して供給するため、今後も経営状況を見ながら、計画的に更新していくことが必要である。</t>
    <phoneticPr fontId="4"/>
  </si>
  <si>
    <t>　安定した水道サービスの供給のため、経営戦略に基づき、経営状況を見ながら計画的に更新事業を行っていく必要がある。累積欠損金が継続して発生している状況であることから、有収率の向上や、施設効率化の向上、料金改定等について検討していく必要がある。</t>
    <phoneticPr fontId="4"/>
  </si>
  <si>
    <t>①経常収支比率：赤字であった簡易水道事業との統合(平成29年度)以降、大幅に低くなっている。徐々に回復傾向にあるものの、対前年度比は横ばいで、経営状況的には目立った変化はない。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②累積欠損金比率：簡易水道事業との統合以降発生しており、今年度も累積欠損が生じている。
③流動比率：簡易水道事業との統合後の動向を注視しているが、緩やかに上昇傾向にあり、現状では特に問題ない。
④企業債残高対給水収益比率：昨年度より減少したものの、今後も高い水準で推移することが見込まれる。
⑤料金回収率：簡易水道事業との統合により低い水準で推移している。今後の財政状況により、料金改定等の検討が必要である。
⑥給水原価：簡易水道との統合により上昇し、今後も高い水準で推移することが見込まれる。
⑦施設利用率：昨年度より微減しており、今後も施設の効率性を念頭に整備を行う。
⑧有収率：昨年度より微増しているが、今後も計画的な施設整備による改善を図る必要がある。</t>
    <rPh sb="350" eb="353">
      <t>サクネンド</t>
    </rPh>
    <rPh sb="421" eb="423">
      <t>ザイセイ</t>
    </rPh>
    <rPh sb="423" eb="425">
      <t>ジョウキョウ</t>
    </rPh>
    <rPh sb="503" eb="504">
      <t>ゲン</t>
    </rPh>
    <rPh sb="541" eb="542">
      <t>ゾウ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</si>
</sst>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0.31</c:v>
                </c:pt>
                <c:pt idx="2">
                  <c:v>0.27</c:v>
                </c:pt>
                <c:pt idx="3">
                  <c:v>0.35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1-4EB9-8C20-5801E3B02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</c:v>
                </c:pt>
                <c:pt idx="1">
                  <c:v>0.52</c:v>
                </c:pt>
                <c:pt idx="2">
                  <c:v>0.53</c:v>
                </c:pt>
                <c:pt idx="3">
                  <c:v>0.48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1-4EB9-8C20-5801E3B02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65.13</c:v>
                </c:pt>
                <c:pt idx="1">
                  <c:v>60.26</c:v>
                </c:pt>
                <c:pt idx="2">
                  <c:v>60.76</c:v>
                </c:pt>
                <c:pt idx="3">
                  <c:v>61.82</c:v>
                </c:pt>
                <c:pt idx="4">
                  <c:v>60.72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6-499B-AEDD-E94BE7F2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55.03</c:v>
                </c:pt>
                <c:pt idx="1">
                  <c:v>55.14</c:v>
                </c:pt>
                <c:pt idx="2">
                  <c:v>55.89</c:v>
                </c:pt>
                <c:pt idx="3">
                  <c:v>55.72</c:v>
                </c:pt>
                <c:pt idx="4">
                  <c:v>55.31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6-499B-AEDD-E94BE7F2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68.16</c:v>
                </c:pt>
                <c:pt idx="1">
                  <c:v>71.27</c:v>
                </c:pt>
                <c:pt idx="2">
                  <c:v>70.09</c:v>
                </c:pt>
                <c:pt idx="3">
                  <c:v>67.56</c:v>
                </c:pt>
                <c:pt idx="4">
                  <c:v>68.72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F76-9F01-971E9118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81.900000000000006</c:v>
                </c:pt>
                <c:pt idx="1">
                  <c:v>81.39</c:v>
                </c:pt>
                <c:pt idx="2">
                  <c:v>81.27</c:v>
                </c:pt>
                <c:pt idx="3">
                  <c:v>81.260000000000005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2-4F76-9F01-971E9118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80.66</c:v>
                </c:pt>
                <c:pt idx="1">
                  <c:v>92.24</c:v>
                </c:pt>
                <c:pt idx="2">
                  <c:v>96.17</c:v>
                </c:pt>
                <c:pt idx="3">
                  <c:v>95.45</c:v>
                </c:pt>
                <c:pt idx="4">
                  <c:v>95.49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8-4DDD-AB60-76DFA6A62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108.87</c:v>
                </c:pt>
                <c:pt idx="1">
                  <c:v>108.61</c:v>
                </c:pt>
                <c:pt idx="2">
                  <c:v>108.35</c:v>
                </c:pt>
                <c:pt idx="3">
                  <c:v>108.84</c:v>
                </c:pt>
                <c:pt idx="4">
                  <c:v>105.92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8-4DDD-AB60-76DFA6A62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27.85</c:v>
                </c:pt>
                <c:pt idx="1">
                  <c:v>31.26</c:v>
                </c:pt>
                <c:pt idx="2">
                  <c:v>32.770000000000003</c:v>
                </c:pt>
                <c:pt idx="3">
                  <c:v>35.31</c:v>
                </c:pt>
                <c:pt idx="4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E-42A2-B297-B8F5EFE1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48.87</c:v>
                </c:pt>
                <c:pt idx="1">
                  <c:v>49.92</c:v>
                </c:pt>
                <c:pt idx="2">
                  <c:v>50.63</c:v>
                </c:pt>
                <c:pt idx="3">
                  <c:v>51.29</c:v>
                </c:pt>
                <c:pt idx="4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E-42A2-B297-B8F5EFE1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0.55000000000000004</c:v>
                </c:pt>
                <c:pt idx="1">
                  <c:v>0.67</c:v>
                </c:pt>
                <c:pt idx="2">
                  <c:v>0.82</c:v>
                </c:pt>
                <c:pt idx="3">
                  <c:v>1.1200000000000001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6-49A5-BE75-3C287422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14.85</c:v>
                </c:pt>
                <c:pt idx="1">
                  <c:v>16.88</c:v>
                </c:pt>
                <c:pt idx="2">
                  <c:v>18.28</c:v>
                </c:pt>
                <c:pt idx="3">
                  <c:v>19.61</c:v>
                </c:pt>
                <c:pt idx="4">
                  <c:v>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6-49A5-BE75-3C287422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50.93</c:v>
                </c:pt>
                <c:pt idx="1">
                  <c:v>62.7</c:v>
                </c:pt>
                <c:pt idx="2">
                  <c:v>65.459999999999994</c:v>
                </c:pt>
                <c:pt idx="3">
                  <c:v>73.63</c:v>
                </c:pt>
                <c:pt idx="4">
                  <c:v>76.930000000000007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0-445B-B234-20FD51A06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3.16</c:v>
                </c:pt>
                <c:pt idx="1">
                  <c:v>3.59</c:v>
                </c:pt>
                <c:pt idx="2">
                  <c:v>3.98</c:v>
                </c:pt>
                <c:pt idx="3">
                  <c:v>6.02</c:v>
                </c:pt>
                <c:pt idx="4">
                  <c:v>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0-445B-B234-20FD51A06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274.55</c:v>
                </c:pt>
                <c:pt idx="1">
                  <c:v>293.44</c:v>
                </c:pt>
                <c:pt idx="2">
                  <c:v>279.81</c:v>
                </c:pt>
                <c:pt idx="3">
                  <c:v>296.56</c:v>
                </c:pt>
                <c:pt idx="4">
                  <c:v>335.82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9-412D-95E7-51BD8451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369.69</c:v>
                </c:pt>
                <c:pt idx="1">
                  <c:v>379.08</c:v>
                </c:pt>
                <c:pt idx="2">
                  <c:v>367.55</c:v>
                </c:pt>
                <c:pt idx="3">
                  <c:v>378.56</c:v>
                </c:pt>
                <c:pt idx="4">
                  <c:v>364.46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9-412D-95E7-51BD8451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769.26</c:v>
                </c:pt>
                <c:pt idx="1">
                  <c:v>766.4</c:v>
                </c:pt>
                <c:pt idx="2">
                  <c:v>759.9</c:v>
                </c:pt>
                <c:pt idx="3">
                  <c:v>770.76</c:v>
                </c:pt>
                <c:pt idx="4">
                  <c:v>767.93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4-414D-B78C-10D09DA3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402.99</c:v>
                </c:pt>
                <c:pt idx="1">
                  <c:v>398.98</c:v>
                </c:pt>
                <c:pt idx="2">
                  <c:v>418.68</c:v>
                </c:pt>
                <c:pt idx="3">
                  <c:v>395.68</c:v>
                </c:pt>
                <c:pt idx="4">
                  <c:v>403.72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4-414D-B78C-10D09DA3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72.56</c:v>
                </c:pt>
                <c:pt idx="1">
                  <c:v>76.27</c:v>
                </c:pt>
                <c:pt idx="2">
                  <c:v>73.099999999999994</c:v>
                </c:pt>
                <c:pt idx="3">
                  <c:v>72.86</c:v>
                </c:pt>
                <c:pt idx="4">
                  <c:v>75.86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C-45CE-A198-DB85AA38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98.66</c:v>
                </c:pt>
                <c:pt idx="1">
                  <c:v>98.64</c:v>
                </c:pt>
                <c:pt idx="2">
                  <c:v>94.78</c:v>
                </c:pt>
                <c:pt idx="3">
                  <c:v>97.59</c:v>
                </c:pt>
                <c:pt idx="4">
                  <c:v>92.17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C-45CE-A198-DB85AA38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326.02</c:v>
                </c:pt>
                <c:pt idx="1">
                  <c:v>312.3</c:v>
                </c:pt>
                <c:pt idx="2">
                  <c:v>324.76</c:v>
                </c:pt>
                <c:pt idx="3">
                  <c:v>326.43</c:v>
                </c:pt>
                <c:pt idx="4">
                  <c:v>314.5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3-4C2E-978A-A4BD8A01E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178.59</c:v>
                </c:pt>
                <c:pt idx="1">
                  <c:v>178.92</c:v>
                </c:pt>
                <c:pt idx="2">
                  <c:v>181.3</c:v>
                </c:pt>
                <c:pt idx="3">
                  <c:v>181.71</c:v>
                </c:pt>
                <c:pt idx="4">
                  <c:v>188.51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3-4C2E-978A-A4BD8A01E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長崎県　西海市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A6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25747</v>
      </c>
      <c r="AM8" s="45"/>
      <c r="AN8" s="45"/>
      <c r="AO8" s="45"/>
      <c r="AP8" s="45"/>
      <c r="AQ8" s="45"/>
      <c r="AR8" s="45"/>
      <c r="AS8" s="45"/>
      <c r="AT8" s="46">
        <f>データ!$S$6</f>
        <v>241.84</v>
      </c>
      <c r="AU8" s="47"/>
      <c r="AV8" s="47"/>
      <c r="AW8" s="47"/>
      <c r="AX8" s="47"/>
      <c r="AY8" s="47"/>
      <c r="AZ8" s="47"/>
      <c r="BA8" s="47"/>
      <c r="BB8" s="48">
        <f>データ!$T$6</f>
        <v>106.46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44.13</v>
      </c>
      <c r="J10" s="47"/>
      <c r="K10" s="47"/>
      <c r="L10" s="47"/>
      <c r="M10" s="47"/>
      <c r="N10" s="47"/>
      <c r="O10" s="81"/>
      <c r="P10" s="48">
        <f>データ!$P$6</f>
        <v>98.14</v>
      </c>
      <c r="Q10" s="48"/>
      <c r="R10" s="48"/>
      <c r="S10" s="48"/>
      <c r="T10" s="48"/>
      <c r="U10" s="48"/>
      <c r="V10" s="48"/>
      <c r="W10" s="45">
        <f>データ!$Q$6</f>
        <v>4596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25143</v>
      </c>
      <c r="AM10" s="45"/>
      <c r="AN10" s="45"/>
      <c r="AO10" s="45"/>
      <c r="AP10" s="45"/>
      <c r="AQ10" s="45"/>
      <c r="AR10" s="45"/>
      <c r="AS10" s="45"/>
      <c r="AT10" s="46">
        <f>データ!$V$6</f>
        <v>175</v>
      </c>
      <c r="AU10" s="47"/>
      <c r="AV10" s="47"/>
      <c r="AW10" s="47"/>
      <c r="AX10" s="47"/>
      <c r="AY10" s="47"/>
      <c r="AZ10" s="47"/>
      <c r="BA10" s="47"/>
      <c r="BB10" s="48">
        <f>データ!$W$6</f>
        <v>143.66999999999999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114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112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113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Hpqhc3VW6H1v8gTMm7+Scd6xcnl0YZfhrVf9ta1ESDUGiLiPWGQ2ZiOfGWHwgwhRRWd28pMZRDoAd5AVpLpz8g==" saltValue="g6NEfOUlQG5vGhI6MZdWb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27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53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54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55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56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57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58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59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60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61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62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63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2022</v>
      </c>
      <c r="C6" s="20">
        <f t="shared" ref="C6:W6" si="3">C7</f>
        <v>422126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長崎県　西海市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44.13</v>
      </c>
      <c r="P6" s="21">
        <f t="shared" si="3"/>
        <v>98.14</v>
      </c>
      <c r="Q6" s="21">
        <f t="shared" si="3"/>
        <v>4596</v>
      </c>
      <c r="R6" s="21">
        <f t="shared" si="3"/>
        <v>25747</v>
      </c>
      <c r="S6" s="21">
        <f t="shared" si="3"/>
        <v>241.84</v>
      </c>
      <c r="T6" s="21">
        <f t="shared" si="3"/>
        <v>106.46</v>
      </c>
      <c r="U6" s="21">
        <f t="shared" si="3"/>
        <v>25143</v>
      </c>
      <c r="V6" s="21">
        <f t="shared" si="3"/>
        <v>175</v>
      </c>
      <c r="W6" s="21">
        <f t="shared" si="3"/>
        <v>143.66999999999999</v>
      </c>
      <c r="X6" s="22">
        <f>IF(X7="",NA(),X7)</f>
        <v>80.66</v>
      </c>
      <c r="Y6" s="22">
        <f t="shared" ref="Y6:AG6" si="4">IF(Y7="",NA(),Y7)</f>
        <v>92.24</v>
      </c>
      <c r="Z6" s="22">
        <f t="shared" si="4"/>
        <v>96.17</v>
      </c>
      <c r="AA6" s="22">
        <f t="shared" si="4"/>
        <v>95.45</v>
      </c>
      <c r="AB6" s="22">
        <f t="shared" si="4"/>
        <v>95.49</v>
      </c>
      <c r="AC6" s="22">
        <f t="shared" si="4"/>
        <v>108.87</v>
      </c>
      <c r="AD6" s="22">
        <f t="shared" si="4"/>
        <v>108.61</v>
      </c>
      <c r="AE6" s="22">
        <f t="shared" si="4"/>
        <v>108.35</v>
      </c>
      <c r="AF6" s="22">
        <f t="shared" si="4"/>
        <v>108.84</v>
      </c>
      <c r="AG6" s="22">
        <f t="shared" si="4"/>
        <v>105.92</v>
      </c>
      <c r="AH6" s="21" t="str">
        <f>IF(AH7="","",IF(AH7="-","【-】","【"&amp;SUBSTITUTE(TEXT(AH7,"#,##0.00"),"-","△")&amp;"】"))</f>
        <v>【108.70】</v>
      </c>
      <c r="AI6" s="22">
        <f>IF(AI7="",NA(),AI7)</f>
        <v>50.93</v>
      </c>
      <c r="AJ6" s="22">
        <f t="shared" ref="AJ6:AR6" si="5">IF(AJ7="",NA(),AJ7)</f>
        <v>62.7</v>
      </c>
      <c r="AK6" s="22">
        <f t="shared" si="5"/>
        <v>65.459999999999994</v>
      </c>
      <c r="AL6" s="22">
        <f t="shared" si="5"/>
        <v>73.63</v>
      </c>
      <c r="AM6" s="22">
        <f t="shared" si="5"/>
        <v>76.930000000000007</v>
      </c>
      <c r="AN6" s="22">
        <f t="shared" si="5"/>
        <v>3.16</v>
      </c>
      <c r="AO6" s="22">
        <f t="shared" si="5"/>
        <v>3.59</v>
      </c>
      <c r="AP6" s="22">
        <f t="shared" si="5"/>
        <v>3.98</v>
      </c>
      <c r="AQ6" s="22">
        <f t="shared" si="5"/>
        <v>6.02</v>
      </c>
      <c r="AR6" s="22">
        <f t="shared" si="5"/>
        <v>7.78</v>
      </c>
      <c r="AS6" s="21" t="str">
        <f>IF(AS7="","",IF(AS7="-","【-】","【"&amp;SUBSTITUTE(TEXT(AS7,"#,##0.00"),"-","△")&amp;"】"))</f>
        <v>【1.34】</v>
      </c>
      <c r="AT6" s="22">
        <f>IF(AT7="",NA(),AT7)</f>
        <v>274.55</v>
      </c>
      <c r="AU6" s="22">
        <f t="shared" ref="AU6:BC6" si="6">IF(AU7="",NA(),AU7)</f>
        <v>293.44</v>
      </c>
      <c r="AV6" s="22">
        <f t="shared" si="6"/>
        <v>279.81</v>
      </c>
      <c r="AW6" s="22">
        <f t="shared" si="6"/>
        <v>296.56</v>
      </c>
      <c r="AX6" s="22">
        <f t="shared" si="6"/>
        <v>335.82</v>
      </c>
      <c r="AY6" s="22">
        <f t="shared" si="6"/>
        <v>369.69</v>
      </c>
      <c r="AZ6" s="22">
        <f t="shared" si="6"/>
        <v>379.08</v>
      </c>
      <c r="BA6" s="22">
        <f t="shared" si="6"/>
        <v>367.55</v>
      </c>
      <c r="BB6" s="22">
        <f t="shared" si="6"/>
        <v>378.56</v>
      </c>
      <c r="BC6" s="22">
        <f t="shared" si="6"/>
        <v>364.46</v>
      </c>
      <c r="BD6" s="21" t="str">
        <f>IF(BD7="","",IF(BD7="-","【-】","【"&amp;SUBSTITUTE(TEXT(BD7,"#,##0.00"),"-","△")&amp;"】"))</f>
        <v>【252.29】</v>
      </c>
      <c r="BE6" s="22">
        <f>IF(BE7="",NA(),BE7)</f>
        <v>769.26</v>
      </c>
      <c r="BF6" s="22">
        <f t="shared" ref="BF6:BN6" si="7">IF(BF7="",NA(),BF7)</f>
        <v>766.4</v>
      </c>
      <c r="BG6" s="22">
        <f t="shared" si="7"/>
        <v>759.9</v>
      </c>
      <c r="BH6" s="22">
        <f t="shared" si="7"/>
        <v>770.76</v>
      </c>
      <c r="BI6" s="22">
        <f t="shared" si="7"/>
        <v>767.93</v>
      </c>
      <c r="BJ6" s="22">
        <f t="shared" si="7"/>
        <v>402.99</v>
      </c>
      <c r="BK6" s="22">
        <f t="shared" si="7"/>
        <v>398.98</v>
      </c>
      <c r="BL6" s="22">
        <f t="shared" si="7"/>
        <v>418.68</v>
      </c>
      <c r="BM6" s="22">
        <f t="shared" si="7"/>
        <v>395.68</v>
      </c>
      <c r="BN6" s="22">
        <f t="shared" si="7"/>
        <v>403.72</v>
      </c>
      <c r="BO6" s="21" t="str">
        <f>IF(BO7="","",IF(BO7="-","【-】","【"&amp;SUBSTITUTE(TEXT(BO7,"#,##0.00"),"-","△")&amp;"】"))</f>
        <v>【268.07】</v>
      </c>
      <c r="BP6" s="22">
        <f>IF(BP7="",NA(),BP7)</f>
        <v>72.56</v>
      </c>
      <c r="BQ6" s="22">
        <f t="shared" ref="BQ6:BY6" si="8">IF(BQ7="",NA(),BQ7)</f>
        <v>76.27</v>
      </c>
      <c r="BR6" s="22">
        <f t="shared" si="8"/>
        <v>73.099999999999994</v>
      </c>
      <c r="BS6" s="22">
        <f t="shared" si="8"/>
        <v>72.86</v>
      </c>
      <c r="BT6" s="22">
        <f t="shared" si="8"/>
        <v>75.86</v>
      </c>
      <c r="BU6" s="22">
        <f t="shared" si="8"/>
        <v>98.66</v>
      </c>
      <c r="BV6" s="22">
        <f t="shared" si="8"/>
        <v>98.64</v>
      </c>
      <c r="BW6" s="22">
        <f t="shared" si="8"/>
        <v>94.78</v>
      </c>
      <c r="BX6" s="22">
        <f t="shared" si="8"/>
        <v>97.59</v>
      </c>
      <c r="BY6" s="22">
        <f t="shared" si="8"/>
        <v>92.17</v>
      </c>
      <c r="BZ6" s="21" t="str">
        <f>IF(BZ7="","",IF(BZ7="-","【-】","【"&amp;SUBSTITUTE(TEXT(BZ7,"#,##0.00"),"-","△")&amp;"】"))</f>
        <v>【97.47】</v>
      </c>
      <c r="CA6" s="22">
        <f>IF(CA7="",NA(),CA7)</f>
        <v>326.02</v>
      </c>
      <c r="CB6" s="22">
        <f t="shared" ref="CB6:CJ6" si="9">IF(CB7="",NA(),CB7)</f>
        <v>312.3</v>
      </c>
      <c r="CC6" s="22">
        <f t="shared" si="9"/>
        <v>324.76</v>
      </c>
      <c r="CD6" s="22">
        <f t="shared" si="9"/>
        <v>326.43</v>
      </c>
      <c r="CE6" s="22">
        <f t="shared" si="9"/>
        <v>314.5</v>
      </c>
      <c r="CF6" s="22">
        <f t="shared" si="9"/>
        <v>178.59</v>
      </c>
      <c r="CG6" s="22">
        <f t="shared" si="9"/>
        <v>178.92</v>
      </c>
      <c r="CH6" s="22">
        <f t="shared" si="9"/>
        <v>181.3</v>
      </c>
      <c r="CI6" s="22">
        <f t="shared" si="9"/>
        <v>181.71</v>
      </c>
      <c r="CJ6" s="22">
        <f t="shared" si="9"/>
        <v>188.51</v>
      </c>
      <c r="CK6" s="21" t="str">
        <f>IF(CK7="","",IF(CK7="-","【-】","【"&amp;SUBSTITUTE(TEXT(CK7,"#,##0.00"),"-","△")&amp;"】"))</f>
        <v>【174.75】</v>
      </c>
      <c r="CL6" s="22">
        <f>IF(CL7="",NA(),CL7)</f>
        <v>65.13</v>
      </c>
      <c r="CM6" s="22">
        <f t="shared" ref="CM6:CU6" si="10">IF(CM7="",NA(),CM7)</f>
        <v>60.26</v>
      </c>
      <c r="CN6" s="22">
        <f t="shared" si="10"/>
        <v>60.76</v>
      </c>
      <c r="CO6" s="22">
        <f t="shared" si="10"/>
        <v>61.82</v>
      </c>
      <c r="CP6" s="22">
        <f t="shared" si="10"/>
        <v>60.72</v>
      </c>
      <c r="CQ6" s="22">
        <f t="shared" si="10"/>
        <v>55.03</v>
      </c>
      <c r="CR6" s="22">
        <f t="shared" si="10"/>
        <v>55.14</v>
      </c>
      <c r="CS6" s="22">
        <f t="shared" si="10"/>
        <v>55.89</v>
      </c>
      <c r="CT6" s="22">
        <f t="shared" si="10"/>
        <v>55.72</v>
      </c>
      <c r="CU6" s="22">
        <f t="shared" si="10"/>
        <v>55.31</v>
      </c>
      <c r="CV6" s="21" t="str">
        <f>IF(CV7="","",IF(CV7="-","【-】","【"&amp;SUBSTITUTE(TEXT(CV7,"#,##0.00"),"-","△")&amp;"】"))</f>
        <v>【59.97】</v>
      </c>
      <c r="CW6" s="22">
        <f>IF(CW7="",NA(),CW7)</f>
        <v>68.16</v>
      </c>
      <c r="CX6" s="22">
        <f t="shared" ref="CX6:DF6" si="11">IF(CX7="",NA(),CX7)</f>
        <v>71.27</v>
      </c>
      <c r="CY6" s="22">
        <f t="shared" si="11"/>
        <v>70.09</v>
      </c>
      <c r="CZ6" s="22">
        <f t="shared" si="11"/>
        <v>67.56</v>
      </c>
      <c r="DA6" s="22">
        <f t="shared" si="11"/>
        <v>68.72</v>
      </c>
      <c r="DB6" s="22">
        <f t="shared" si="11"/>
        <v>81.900000000000006</v>
      </c>
      <c r="DC6" s="22">
        <f t="shared" si="11"/>
        <v>81.39</v>
      </c>
      <c r="DD6" s="22">
        <f t="shared" si="11"/>
        <v>81.27</v>
      </c>
      <c r="DE6" s="22">
        <f t="shared" si="11"/>
        <v>81.260000000000005</v>
      </c>
      <c r="DF6" s="22">
        <f t="shared" si="11"/>
        <v>80.36</v>
      </c>
      <c r="DG6" s="21" t="str">
        <f>IF(DG7="","",IF(DG7="-","【-】","【"&amp;SUBSTITUTE(TEXT(DG7,"#,##0.00"),"-","△")&amp;"】"))</f>
        <v>【89.76】</v>
      </c>
      <c r="DH6" s="22">
        <f>IF(DH7="",NA(),DH7)</f>
        <v>27.85</v>
      </c>
      <c r="DI6" s="22">
        <f t="shared" ref="DI6:DQ6" si="12">IF(DI7="",NA(),DI7)</f>
        <v>31.26</v>
      </c>
      <c r="DJ6" s="22">
        <f t="shared" si="12"/>
        <v>32.770000000000003</v>
      </c>
      <c r="DK6" s="22">
        <f t="shared" si="12"/>
        <v>35.31</v>
      </c>
      <c r="DL6" s="22">
        <f t="shared" si="12"/>
        <v>37.5</v>
      </c>
      <c r="DM6" s="22">
        <f t="shared" si="12"/>
        <v>48.87</v>
      </c>
      <c r="DN6" s="22">
        <f t="shared" si="12"/>
        <v>49.92</v>
      </c>
      <c r="DO6" s="22">
        <f t="shared" si="12"/>
        <v>50.63</v>
      </c>
      <c r="DP6" s="22">
        <f t="shared" si="12"/>
        <v>51.29</v>
      </c>
      <c r="DQ6" s="22">
        <f t="shared" si="12"/>
        <v>52.2</v>
      </c>
      <c r="DR6" s="21" t="str">
        <f>IF(DR7="","",IF(DR7="-","【-】","【"&amp;SUBSTITUTE(TEXT(DR7,"#,##0.00"),"-","△")&amp;"】"))</f>
        <v>【51.51】</v>
      </c>
      <c r="DS6" s="22">
        <f>IF(DS7="",NA(),DS7)</f>
        <v>0.55000000000000004</v>
      </c>
      <c r="DT6" s="22">
        <f t="shared" ref="DT6:EB6" si="13">IF(DT7="",NA(),DT7)</f>
        <v>0.67</v>
      </c>
      <c r="DU6" s="22">
        <f t="shared" si="13"/>
        <v>0.82</v>
      </c>
      <c r="DV6" s="22">
        <f t="shared" si="13"/>
        <v>1.1200000000000001</v>
      </c>
      <c r="DW6" s="22">
        <f t="shared" si="13"/>
        <v>1.5</v>
      </c>
      <c r="DX6" s="22">
        <f t="shared" si="13"/>
        <v>14.85</v>
      </c>
      <c r="DY6" s="22">
        <f t="shared" si="13"/>
        <v>16.88</v>
      </c>
      <c r="DZ6" s="22">
        <f t="shared" si="13"/>
        <v>18.28</v>
      </c>
      <c r="EA6" s="22">
        <f t="shared" si="13"/>
        <v>19.61</v>
      </c>
      <c r="EB6" s="22">
        <f t="shared" si="13"/>
        <v>20.73</v>
      </c>
      <c r="EC6" s="21" t="str">
        <f>IF(EC7="","",IF(EC7="-","【-】","【"&amp;SUBSTITUTE(TEXT(EC7,"#,##0.00"),"-","△")&amp;"】"))</f>
        <v>【23.75】</v>
      </c>
      <c r="ED6" s="22">
        <f>IF(ED7="",NA(),ED7)</f>
        <v>0.05</v>
      </c>
      <c r="EE6" s="22">
        <f t="shared" ref="EE6:EM6" si="14">IF(EE7="",NA(),EE7)</f>
        <v>0.31</v>
      </c>
      <c r="EF6" s="22">
        <f t="shared" si="14"/>
        <v>0.27</v>
      </c>
      <c r="EG6" s="22">
        <f t="shared" si="14"/>
        <v>0.35</v>
      </c>
      <c r="EH6" s="22">
        <f t="shared" si="14"/>
        <v>0.28000000000000003</v>
      </c>
      <c r="EI6" s="22">
        <f t="shared" si="14"/>
        <v>0.5</v>
      </c>
      <c r="EJ6" s="22">
        <f t="shared" si="14"/>
        <v>0.52</v>
      </c>
      <c r="EK6" s="22">
        <f t="shared" si="14"/>
        <v>0.53</v>
      </c>
      <c r="EL6" s="22">
        <f t="shared" si="14"/>
        <v>0.48</v>
      </c>
      <c r="EM6" s="22">
        <f t="shared" si="14"/>
        <v>0.5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15">
      <c r="A7" s="15"/>
      <c r="B7" s="24">
        <v>2022</v>
      </c>
      <c r="C7" s="24">
        <v>422126</v>
      </c>
      <c r="D7" s="24">
        <v>46</v>
      </c>
      <c r="E7" s="24">
        <v>1</v>
      </c>
      <c r="F7" s="24">
        <v>0</v>
      </c>
      <c r="G7" s="24">
        <v>1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44.13</v>
      </c>
      <c r="P7" s="25">
        <v>98.14</v>
      </c>
      <c r="Q7" s="25">
        <v>4596</v>
      </c>
      <c r="R7" s="25">
        <v>25747</v>
      </c>
      <c r="S7" s="25">
        <v>241.84</v>
      </c>
      <c r="T7" s="25">
        <v>106.46</v>
      </c>
      <c r="U7" s="25">
        <v>25143</v>
      </c>
      <c r="V7" s="25">
        <v>175</v>
      </c>
      <c r="W7" s="25">
        <v>143.66999999999999</v>
      </c>
      <c r="X7" s="25">
        <v>80.66</v>
      </c>
      <c r="Y7" s="25">
        <v>92.24</v>
      </c>
      <c r="Z7" s="25">
        <v>96.17</v>
      </c>
      <c r="AA7" s="25">
        <v>95.45</v>
      </c>
      <c r="AB7" s="25">
        <v>95.49</v>
      </c>
      <c r="AC7" s="25">
        <v>108.87</v>
      </c>
      <c r="AD7" s="25">
        <v>108.61</v>
      </c>
      <c r="AE7" s="25">
        <v>108.35</v>
      </c>
      <c r="AF7" s="25">
        <v>108.84</v>
      </c>
      <c r="AG7" s="25">
        <v>105.92</v>
      </c>
      <c r="AH7" s="25">
        <v>108.7</v>
      </c>
      <c r="AI7" s="25">
        <v>50.93</v>
      </c>
      <c r="AJ7" s="25">
        <v>62.7</v>
      </c>
      <c r="AK7" s="25">
        <v>65.459999999999994</v>
      </c>
      <c r="AL7" s="25">
        <v>73.63</v>
      </c>
      <c r="AM7" s="25">
        <v>76.930000000000007</v>
      </c>
      <c r="AN7" s="25">
        <v>3.16</v>
      </c>
      <c r="AO7" s="25">
        <v>3.59</v>
      </c>
      <c r="AP7" s="25">
        <v>3.98</v>
      </c>
      <c r="AQ7" s="25">
        <v>6.02</v>
      </c>
      <c r="AR7" s="25">
        <v>7.78</v>
      </c>
      <c r="AS7" s="25">
        <v>1.34</v>
      </c>
      <c r="AT7" s="25">
        <v>274.55</v>
      </c>
      <c r="AU7" s="25">
        <v>293.44</v>
      </c>
      <c r="AV7" s="25">
        <v>279.81</v>
      </c>
      <c r="AW7" s="25">
        <v>296.56</v>
      </c>
      <c r="AX7" s="25">
        <v>335.82</v>
      </c>
      <c r="AY7" s="25">
        <v>369.69</v>
      </c>
      <c r="AZ7" s="25">
        <v>379.08</v>
      </c>
      <c r="BA7" s="25">
        <v>367.55</v>
      </c>
      <c r="BB7" s="25">
        <v>378.56</v>
      </c>
      <c r="BC7" s="25">
        <v>364.46</v>
      </c>
      <c r="BD7" s="25">
        <v>252.29</v>
      </c>
      <c r="BE7" s="25">
        <v>769.26</v>
      </c>
      <c r="BF7" s="25">
        <v>766.4</v>
      </c>
      <c r="BG7" s="25">
        <v>759.9</v>
      </c>
      <c r="BH7" s="25">
        <v>770.76</v>
      </c>
      <c r="BI7" s="25">
        <v>767.93</v>
      </c>
      <c r="BJ7" s="25">
        <v>402.99</v>
      </c>
      <c r="BK7" s="25">
        <v>398.98</v>
      </c>
      <c r="BL7" s="25">
        <v>418.68</v>
      </c>
      <c r="BM7" s="25">
        <v>395.68</v>
      </c>
      <c r="BN7" s="25">
        <v>403.72</v>
      </c>
      <c r="BO7" s="25">
        <v>268.07</v>
      </c>
      <c r="BP7" s="25">
        <v>72.56</v>
      </c>
      <c r="BQ7" s="25">
        <v>76.27</v>
      </c>
      <c r="BR7" s="25">
        <v>73.099999999999994</v>
      </c>
      <c r="BS7" s="25">
        <v>72.86</v>
      </c>
      <c r="BT7" s="25">
        <v>75.86</v>
      </c>
      <c r="BU7" s="25">
        <v>98.66</v>
      </c>
      <c r="BV7" s="25">
        <v>98.64</v>
      </c>
      <c r="BW7" s="25">
        <v>94.78</v>
      </c>
      <c r="BX7" s="25">
        <v>97.59</v>
      </c>
      <c r="BY7" s="25">
        <v>92.17</v>
      </c>
      <c r="BZ7" s="25">
        <v>97.47</v>
      </c>
      <c r="CA7" s="25">
        <v>326.02</v>
      </c>
      <c r="CB7" s="25">
        <v>312.3</v>
      </c>
      <c r="CC7" s="25">
        <v>324.76</v>
      </c>
      <c r="CD7" s="25">
        <v>326.43</v>
      </c>
      <c r="CE7" s="25">
        <v>314.5</v>
      </c>
      <c r="CF7" s="25">
        <v>178.59</v>
      </c>
      <c r="CG7" s="25">
        <v>178.92</v>
      </c>
      <c r="CH7" s="25">
        <v>181.3</v>
      </c>
      <c r="CI7" s="25">
        <v>181.71</v>
      </c>
      <c r="CJ7" s="25">
        <v>188.51</v>
      </c>
      <c r="CK7" s="25">
        <v>174.75</v>
      </c>
      <c r="CL7" s="25">
        <v>65.13</v>
      </c>
      <c r="CM7" s="25">
        <v>60.26</v>
      </c>
      <c r="CN7" s="25">
        <v>60.76</v>
      </c>
      <c r="CO7" s="25">
        <v>61.82</v>
      </c>
      <c r="CP7" s="25">
        <v>60.72</v>
      </c>
      <c r="CQ7" s="25">
        <v>55.03</v>
      </c>
      <c r="CR7" s="25">
        <v>55.14</v>
      </c>
      <c r="CS7" s="25">
        <v>55.89</v>
      </c>
      <c r="CT7" s="25">
        <v>55.72</v>
      </c>
      <c r="CU7" s="25">
        <v>55.31</v>
      </c>
      <c r="CV7" s="25">
        <v>59.97</v>
      </c>
      <c r="CW7" s="25">
        <v>68.16</v>
      </c>
      <c r="CX7" s="25">
        <v>71.27</v>
      </c>
      <c r="CY7" s="25">
        <v>70.09</v>
      </c>
      <c r="CZ7" s="25">
        <v>67.56</v>
      </c>
      <c r="DA7" s="25">
        <v>68.72</v>
      </c>
      <c r="DB7" s="25">
        <v>81.900000000000006</v>
      </c>
      <c r="DC7" s="25">
        <v>81.39</v>
      </c>
      <c r="DD7" s="25">
        <v>81.27</v>
      </c>
      <c r="DE7" s="25">
        <v>81.260000000000005</v>
      </c>
      <c r="DF7" s="25">
        <v>80.36</v>
      </c>
      <c r="DG7" s="25">
        <v>89.76</v>
      </c>
      <c r="DH7" s="25">
        <v>27.85</v>
      </c>
      <c r="DI7" s="25">
        <v>31.26</v>
      </c>
      <c r="DJ7" s="25">
        <v>32.770000000000003</v>
      </c>
      <c r="DK7" s="25">
        <v>35.31</v>
      </c>
      <c r="DL7" s="25">
        <v>37.5</v>
      </c>
      <c r="DM7" s="25">
        <v>48.87</v>
      </c>
      <c r="DN7" s="25">
        <v>49.92</v>
      </c>
      <c r="DO7" s="25">
        <v>50.63</v>
      </c>
      <c r="DP7" s="25">
        <v>51.29</v>
      </c>
      <c r="DQ7" s="25">
        <v>52.2</v>
      </c>
      <c r="DR7" s="25">
        <v>51.51</v>
      </c>
      <c r="DS7" s="25">
        <v>0.55000000000000004</v>
      </c>
      <c r="DT7" s="25">
        <v>0.67</v>
      </c>
      <c r="DU7" s="25">
        <v>0.82</v>
      </c>
      <c r="DV7" s="25">
        <v>1.1200000000000001</v>
      </c>
      <c r="DW7" s="25">
        <v>1.5</v>
      </c>
      <c r="DX7" s="25">
        <v>14.85</v>
      </c>
      <c r="DY7" s="25">
        <v>16.88</v>
      </c>
      <c r="DZ7" s="25">
        <v>18.28</v>
      </c>
      <c r="EA7" s="25">
        <v>19.61</v>
      </c>
      <c r="EB7" s="25">
        <v>20.73</v>
      </c>
      <c r="EC7" s="25">
        <v>23.75</v>
      </c>
      <c r="ED7" s="25">
        <v>0.05</v>
      </c>
      <c r="EE7" s="25">
        <v>0.31</v>
      </c>
      <c r="EF7" s="25">
        <v>0.27</v>
      </c>
      <c r="EG7" s="25">
        <v>0.35</v>
      </c>
      <c r="EH7" s="25">
        <v>0.28000000000000003</v>
      </c>
      <c r="EI7" s="25">
        <v>0.5</v>
      </c>
      <c r="EJ7" s="25">
        <v>0.52</v>
      </c>
      <c r="EK7" s="25">
        <v>0.53</v>
      </c>
      <c r="EL7" s="25">
        <v>0.48</v>
      </c>
      <c r="EM7" s="25">
        <v>0.5</v>
      </c>
      <c r="EN7" s="25">
        <v>0.67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105</v>
      </c>
    </row>
    <row r="13" spans="1:144" x14ac:dyDescent="0.15">
      <c r="B13" t="s">
        <v>106</v>
      </c>
      <c r="C13" t="s">
        <v>107</v>
      </c>
      <c r="D13" t="s">
        <v>108</v>
      </c>
      <c r="E13" t="s">
        <v>109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cp:lastPrinted>2024-01-25T08:38:13Z</cp:lastPrinted>
  <dcterms:created xsi:type="dcterms:W3CDTF">2023-12-05T01:01:37Z</dcterms:created>
  <dcterms:modified xsi:type="dcterms:W3CDTF">2024-03-04T01:58:51Z</dcterms:modified>
  <cp:category/>
</cp:coreProperties>
</file>