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EFBF5587-9003-4955-8D1A-480FC6E9421A}" xr6:coauthVersionLast="47" xr6:coauthVersionMax="47" xr10:uidLastSave="{00000000-0000-0000-0000-000000000000}"/>
  <workbookProtection workbookAlgorithmName="SHA-512" workbookHashValue="ortsZBL2xdAg1K06HhSJyd134ZZqg2ezL6zGEfcWI4T70n+P5RBCbt7ucFjIE3qbIkOM06/ADBcS4NhGmkLf3Q==" workbookSaltValue="eizn9JT5xH2A3/wb4v0nLg=="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W10" i="4" s="1"/>
  <c r="P6" i="5"/>
  <c r="P10" i="4" s="1"/>
  <c r="O6" i="5"/>
  <c r="I10" i="4" s="1"/>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H85" i="4"/>
  <c r="BB10" i="4"/>
  <c r="AT10" i="4"/>
  <c r="AL10" i="4"/>
  <c r="AT8" i="4"/>
  <c r="AL8" i="4"/>
  <c r="AD8" i="4"/>
  <c r="W8" i="4"/>
  <c r="P8" i="4"/>
  <c r="B8"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<sst xmlns="http://schemas.openxmlformats.org/spreadsheetml/2006/main" count="228" uniqueCount="115">
  <si>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</si>
  <si>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</si>
  <si>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</si>
  <si>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</si>
  <si>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</si>
  <si>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</si>
  <si>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</si>
  <si>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</si>
  <si>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</si>
  <si>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</si>
  <si>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</si>
  <si>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</si>
  <si>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</si>
  <si>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</si>
  <si>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</si>
  <si>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</si>
  <si>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</si>
  <si>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</si>
  <si>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</si>
  <si>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</si>
  <si>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</si>
  <si>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</si>
  <si>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</si>
  <si>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</si>
  <si>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</si>
  <si>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</si>
  <si>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</si>
  <si>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</si>
  <si>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</si>
  <si>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</si>
  <si>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</si>
  <si>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</si>
  <si>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</si>
  <si>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</si>
  <si>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</si>
  <si>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</si>
  <si>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</si>
  <si>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</si>
  <si>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</si>
  <si>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</si>
  <si>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</si>
  <si>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</si>
  <si>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</si>
  <si>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</si>
  <si>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</si>
  <si>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</si>
  <si>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</si>
  <si>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</si>
  <si>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</si>
  <si>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</si>
  <si>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</si>
  <si>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</si>
  <si>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</si>
  <si>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</si>
  <si>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</si>
  <si>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</si>
  <si>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</si>
  <si>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</si>
  <si>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</si>
  <si>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</si>
  <si>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</si>
  <si>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</si>
  <si>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</si>
  <si>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</si>
  <si>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</si>
  <si>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</si>
  <si>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</si>
  <si>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</si>
  <si>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</si>
  <si>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</si>
  <si>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</si>
  <si>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</si>
  <si>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</si>
  <si>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</si>
  <si>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</si>
  <si>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</si>
  <si>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</si>
  <si>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</si>
  <si>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</si>
  <si>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</si>
  <si>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</si>
  <si>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</si>
  <si>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</si>
  <si>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</si>
  <si>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</si>
  <si>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</si>
  <si>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</si>
  <si>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</si>
  <si>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</si>
  <si>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</si>
  <si>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</si>
  <si>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</si>
  <si>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</si>
  <si>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</si>
  <si>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</si>
  <si>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</si>
  <si>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</si>
  <si>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</si>
  <si>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</si>
  <si>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</si>
  <si>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</si>
  <si>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</si>
  <si>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</si>
  <si>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</si>
  <si>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</si>
  <si>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</si>
  <si>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</si>
  <si>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</si>
  <si>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</si>
  <si>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</si>
  <si>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</si>
  <si>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</si>
  <si>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経営状況の収益性などは概ね良好と判断できるが、今後は給水人口の減少や地方債の償還、維持費の増額が見込まれるなどで厳しい財政状況が予想される。さらに老朽施設及び老朽管の更新を行う必要があるが、現在の財政事業では短時間で整備するのは困難であり長期計画で実施していくために、経費の削減等に努める。</t>
    <rPh sb="34" eb="37">
      <t>チホウサイ</t>
    </rPh>
    <phoneticPr fontId="4"/>
  </si>
  <si>
    <t xml:space="preserve">①経営収支比率については、各年度の収支は黒字となっており、また平均値を上回っていることから健全な状況とはいえるが、今後の施設投資等に係る費用を確保するためには、更なる費用削減に取り組む必要があ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④企業債残高対給水収益比率については、平均値より下回っているが、更新が必要な老朽管や老朽施設があるため、今後も投資規模等の見当が必要である。
⑤料金回収率については、平均値より上回っており今後も回収率の向上に努める。
⑥給水原価については、平均値より下回っており今後も投資の効率化や維持管理費の削減などの経営改善が必要である。
⑦施設利用率については、平均値より上回っており、施設を効率的に使用できている。
⑧有収率については、平均値より上回っているが、今後も計画的な老朽管の更新が必要である。
</t>
    <rPh sb="203" eb="206">
      <t>ヘイキンチ</t>
    </rPh>
    <rPh sb="208" eb="210">
      <t>シタマワ</t>
    </rPh>
    <rPh sb="216" eb="218">
      <t>コウシン</t>
    </rPh>
    <rPh sb="219" eb="221">
      <t>ヒツヨウ</t>
    </rPh>
    <rPh sb="222" eb="225">
      <t>ロウキュウカン</t>
    </rPh>
    <rPh sb="226" eb="230">
      <t>ロウキュウシセツ</t>
    </rPh>
    <rPh sb="236" eb="238">
      <t>コンゴ</t>
    </rPh>
    <rPh sb="239" eb="244">
      <t>トウシキボトウ</t>
    </rPh>
    <rPh sb="245" eb="247">
      <t>ケントウ</t>
    </rPh>
    <rPh sb="248" eb="250">
      <t>ヒツヨウ</t>
    </rPh>
    <rPh sb="372" eb="374">
      <t>シセツ</t>
    </rPh>
    <rPh sb="375" eb="378">
      <t>コウリツテキ</t>
    </rPh>
    <rPh sb="379" eb="381">
      <t>シヨウ</t>
    </rPh>
    <phoneticPr fontId="4"/>
  </si>
  <si>
    <t>①有形固定資産減価償却率については、平均値より上回っており将来の施設の更新が必要になる。
②管路経年化率については、平均値より上回っているため、今後も計画的な老朽管の更新等が必要になる。
③管路更新率については、平均値を下回っており、今後計画的な老朽管の更新等が必要になる。</t>
    <rPh sb="110" eb="112">
      <t>シタマワ</t>
    </rPh>
    <rPh sb="117" eb="119">
      <t>コンゴ</t>
    </rPh>
    <rPh sb="119" eb="122">
      <t>ケイカクテキ</t>
    </rPh>
    <rPh sb="123" eb="126">
      <t>ロウキュウカン</t>
    </rPh>
    <rPh sb="127" eb="129">
      <t>コウシン</t>
    </rPh>
    <rPh sb="129" eb="130">
      <t>トウ</t>
    </rPh>
    <rPh sb="131" eb="13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</si>
</sst>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1.03</c:v>
                </c:pt>
                <c:pt idx="1">
                  <c:v>1.1399999999999999</c:v>
                </c:pt>
                <c:pt idx="2">
                  <c:v>1.1000000000000001</c:v>
                </c:pt>
                <c:pt idx="3">
                  <c:v>0.85</c:v>
                </c:pt>
                <c:pt idx="4">
                  <c:v>0.19</c:v>
                </c:pt>
              </c:numCache>
            </c:numRef>
          </c:val>
          <c:extLst>
            <c:ext xmlns:c16="http://schemas.microsoft.com/office/drawing/2014/chart" uri="{C3380CC4-5D6E-409C-BE32-E72D297353CC}">
              <c16:uniqueId val="{00000000-0234-42CD-A7D1-1E58678AA7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0234-42CD-A7D1-1E58678AA7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73.680000000000007</c:v>
                </c:pt>
                <c:pt idx="1">
                  <c:v>75.25</c:v>
                </c:pt>
                <c:pt idx="2">
                  <c:v>74.89</c:v>
                </c:pt>
                <c:pt idx="3">
                  <c:v>74.27</c:v>
                </c:pt>
                <c:pt idx="4">
                  <c:v>74.25</c:v>
                </c:pt>
              </c:numCache>
            </c:numRef>
          </c:val>
          <c:extLst>
            <c:ext xmlns:c16="http://schemas.microsoft.com/office/drawing/2014/chart" uri="{C3380CC4-5D6E-409C-BE32-E72D297353CC}">
              <c16:uniqueId val="{00000000-A157-476E-BDD7-104E91FFFE1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A157-476E-BDD7-104E91FFFE1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81.63</c:v>
                </c:pt>
                <c:pt idx="1">
                  <c:v>80.7</c:v>
                </c:pt>
                <c:pt idx="2">
                  <c:v>82.18</c:v>
                </c:pt>
                <c:pt idx="3">
                  <c:v>82.89</c:v>
                </c:pt>
                <c:pt idx="4">
                  <c:v>81.81</c:v>
                </c:pt>
              </c:numCache>
            </c:numRef>
          </c:val>
          <c:extLst>
            <c:ext xmlns:c16="http://schemas.microsoft.com/office/drawing/2014/chart" uri="{C3380CC4-5D6E-409C-BE32-E72D297353CC}">
              <c16:uniqueId val="{00000000-93E0-4B28-910B-70D9789E74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93E0-4B28-910B-70D9789E74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109.32</c:v>
                </c:pt>
                <c:pt idx="1">
                  <c:v>109.53</c:v>
                </c:pt>
                <c:pt idx="2">
                  <c:v>120.4</c:v>
                </c:pt>
                <c:pt idx="3">
                  <c:v>122.49</c:v>
                </c:pt>
                <c:pt idx="4">
                  <c:v>117.15</c:v>
                </c:pt>
              </c:numCache>
            </c:numRef>
          </c:val>
          <c:extLst>
            <c:ext xmlns:c16="http://schemas.microsoft.com/office/drawing/2014/chart" uri="{C3380CC4-5D6E-409C-BE32-E72D297353CC}">
              <c16:uniqueId val="{00000000-6830-4B95-BC14-DDD3D3CA33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6830-4B95-BC14-DDD3D3CA33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52.56</c:v>
                </c:pt>
                <c:pt idx="1">
                  <c:v>53.77</c:v>
                </c:pt>
                <c:pt idx="2">
                  <c:v>54.93</c:v>
                </c:pt>
                <c:pt idx="3">
                  <c:v>56.31</c:v>
                </c:pt>
                <c:pt idx="4">
                  <c:v>55.47</c:v>
                </c:pt>
              </c:numCache>
            </c:numRef>
          </c:val>
          <c:extLst>
            <c:ext xmlns:c16="http://schemas.microsoft.com/office/drawing/2014/chart" uri="{C3380CC4-5D6E-409C-BE32-E72D297353CC}">
              <c16:uniqueId val="{00000000-1A50-434A-B0E3-AE436BB169D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1A50-434A-B0E3-AE436BB169D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17.47</c:v>
                </c:pt>
                <c:pt idx="1">
                  <c:v>18.57</c:v>
                </c:pt>
                <c:pt idx="2">
                  <c:v>18.8</c:v>
                </c:pt>
                <c:pt idx="3">
                  <c:v>20.09</c:v>
                </c:pt>
                <c:pt idx="4">
                  <c:v>24.8</c:v>
                </c:pt>
              </c:numCache>
            </c:numRef>
          </c:val>
          <c:extLst>
            <c:ext xmlns:c16="http://schemas.microsoft.com/office/drawing/2014/chart" uri="{C3380CC4-5D6E-409C-BE32-E72D297353CC}">
              <c16:uniqueId val="{00000000-560A-4386-A4F7-784161C46CD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560A-4386-A4F7-784161C46CD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3C-4BFB-9164-D261BCAE076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CD3C-4BFB-9164-D261BCAE076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856.94</c:v>
                </c:pt>
                <c:pt idx="1">
                  <c:v>854.06</c:v>
                </c:pt>
                <c:pt idx="2">
                  <c:v>834.53</c:v>
                </c:pt>
                <c:pt idx="3">
                  <c:v>806.24</c:v>
                </c:pt>
                <c:pt idx="4">
                  <c:v>756.09</c:v>
                </c:pt>
              </c:numCache>
            </c:numRef>
          </c:val>
          <c:extLst>
            <c:ext xmlns:c16="http://schemas.microsoft.com/office/drawing/2014/chart" uri="{C3380CC4-5D6E-409C-BE32-E72D297353CC}">
              <c16:uniqueId val="{00000000-DE4C-460D-83CF-FCD6532E9AC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DE4C-460D-83CF-FCD6532E9AC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450.84</c:v>
                </c:pt>
                <c:pt idx="1">
                  <c:v>440.51</c:v>
                </c:pt>
                <c:pt idx="2">
                  <c:v>476.23</c:v>
                </c:pt>
                <c:pt idx="3">
                  <c:v>411.13</c:v>
                </c:pt>
                <c:pt idx="4">
                  <c:v>426.42</c:v>
                </c:pt>
              </c:numCache>
            </c:numRef>
          </c:val>
          <c:extLst>
            <c:ext xmlns:c16="http://schemas.microsoft.com/office/drawing/2014/chart" uri="{C3380CC4-5D6E-409C-BE32-E72D297353CC}">
              <c16:uniqueId val="{00000000-A912-4013-AB5B-FC691BD82EA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A912-4013-AB5B-FC691BD82EA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108.05</c:v>
                </c:pt>
                <c:pt idx="1">
                  <c:v>107.62</c:v>
                </c:pt>
                <c:pt idx="2">
                  <c:v>105.13</c:v>
                </c:pt>
                <c:pt idx="3">
                  <c:v>120.84</c:v>
                </c:pt>
                <c:pt idx="4">
                  <c:v>109.44</c:v>
                </c:pt>
              </c:numCache>
            </c:numRef>
          </c:val>
          <c:extLst>
            <c:ext xmlns:c16="http://schemas.microsoft.com/office/drawing/2014/chart" uri="{C3380CC4-5D6E-409C-BE32-E72D297353CC}">
              <c16:uniqueId val="{00000000-55F9-41CE-804B-4DCAE662E6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55F9-41CE-804B-4DCAE662E6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185.76</c:v>
                </c:pt>
                <c:pt idx="1">
                  <c:v>186.52</c:v>
                </c:pt>
                <c:pt idx="2">
                  <c:v>170.03</c:v>
                </c:pt>
                <c:pt idx="3">
                  <c:v>166.13</c:v>
                </c:pt>
                <c:pt idx="4">
                  <c:v>183.79</c:v>
                </c:pt>
              </c:numCache>
            </c:numRef>
          </c:val>
          <c:extLst>
            <c:ext xmlns:c16="http://schemas.microsoft.com/office/drawing/2014/chart" uri="{C3380CC4-5D6E-409C-BE32-E72D297353CC}">
              <c16:uniqueId val="{00000000-047E-4178-9618-FB39AD6F5A4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047E-4178-9618-FB39AD6F5A4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長崎県　波佐見町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14283</v>
      </c>
      <c r="AM8" s="66"/>
      <c r="AN8" s="66"/>
      <c r="AO8" s="66"/>
      <c r="AP8" s="66"/>
      <c r="AQ8" s="66"/>
      <c r="AR8" s="66"/>
      <c r="AS8" s="66"/>
      <c r="AT8" s="37">
        <f>データ!$S$6</f>
        <v>56</v>
      </c>
      <c r="AU8" s="38"/>
      <c r="AV8" s="38"/>
      <c r="AW8" s="38"/>
      <c r="AX8" s="38"/>
      <c r="AY8" s="38"/>
      <c r="AZ8" s="38"/>
      <c r="BA8" s="38"/>
      <c r="BB8" s="55">
        <f>データ!$T$6</f>
        <v>255.05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64.31</v>
      </c>
      <c r="J10" s="38"/>
      <c r="K10" s="38"/>
      <c r="L10" s="38"/>
      <c r="M10" s="38"/>
      <c r="N10" s="38"/>
      <c r="O10" s="65"/>
      <c r="P10" s="55">
        <f>データ!$P$6</f>
        <v>99.73</v>
      </c>
      <c r="Q10" s="55"/>
      <c r="R10" s="55"/>
      <c r="S10" s="55"/>
      <c r="T10" s="55"/>
      <c r="U10" s="55"/>
      <c r="V10" s="55"/>
      <c r="W10" s="66">
        <f>データ!$Q$6</f>
        <v>4070</v>
      </c>
      <c r="X10" s="66"/>
      <c r="Y10" s="66"/>
      <c r="Z10" s="66"/>
      <c r="AA10" s="66"/>
      <c r="AB10" s="66"/>
      <c r="AC10" s="66"/>
      <c r="AD10" s="2"/>
      <c r="AE10" s="2"/>
      <c r="AF10" s="2"/>
      <c r="AG10" s="2"/>
      <c r="AH10" s="2"/>
      <c r="AI10" s="2"/>
      <c r="AJ10" s="2"/>
      <c r="AK10" s="2"/>
      <c r="AL10" s="66">
        <f>データ!$U$6</f>
        <v>14182</v>
      </c>
      <c r="AM10" s="66"/>
      <c r="AN10" s="66"/>
      <c r="AO10" s="66"/>
      <c r="AP10" s="66"/>
      <c r="AQ10" s="66"/>
      <c r="AR10" s="66"/>
      <c r="AS10" s="66"/>
      <c r="AT10" s="37">
        <f>データ!$V$6</f>
        <v>16.149999999999999</v>
      </c>
      <c r="AU10" s="38"/>
      <c r="AV10" s="38"/>
      <c r="AW10" s="38"/>
      <c r="AX10" s="38"/>
      <c r="AY10" s="38"/>
      <c r="AZ10" s="38"/>
      <c r="BA10" s="38"/>
      <c r="BB10" s="55">
        <f>データ!$W$6</f>
        <v>878.14</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114</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NZnUQwQrrdDn8ijrG8wKDPIiAMNFNOTD0R7HFyvUi1YX3kWGXqgPTy7nmiMBkbZ7sUvEnyGB/vhOVLg+IBxlOw==" saltValue="B3V4GYNhdwAa4rzX5k9Z0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423238</v>
      </c>
      <c r="D6" s="20">
        <f t="shared" si="3"/>
        <v>46</v>
      </c>
      <c r="E6" s="20">
        <f t="shared" si="3"/>
        <v>1</v>
      </c>
      <c r="F6" s="20">
        <f t="shared" si="3"/>
        <v>0</v>
      </c>
      <c r="G6" s="20">
        <f t="shared" si="3"/>
        <v>1</v>
      </c>
      <c r="H6" s="20" t="str">
        <f t="shared" si="3"/>
        <v>長崎県　波佐見町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64.31</v>
      </c>
      <c r="P6" s="21">
        <f t="shared" si="3"/>
        <v>99.73</v>
      </c>
      <c r="Q6" s="21">
        <f t="shared" si="3"/>
        <v>4070</v>
      </c>
      <c r="R6" s="21">
        <f t="shared" si="3"/>
        <v>14283</v>
      </c>
      <c r="S6" s="21">
        <f t="shared" si="3"/>
        <v>56</v>
      </c>
      <c r="T6" s="21">
        <f t="shared" si="3"/>
        <v>255.05</v>
      </c>
      <c r="U6" s="21">
        <f t="shared" si="3"/>
        <v>14182</v>
      </c>
      <c r="V6" s="21">
        <f t="shared" si="3"/>
        <v>16.149999999999999</v>
      </c>
      <c r="W6" s="21">
        <f t="shared" si="3"/>
        <v>878.14</v>
      </c>
      <c r="X6" s="22">
        <f>IF(X7="",NA(),X7)</f>
        <v>109.32</v>
      </c>
      <c r="Y6" s="22">
        <f t="shared" ref="Y6:AG6" si="4">IF(Y7="",NA(),Y7)</f>
        <v>109.53</v>
      </c>
      <c r="Z6" s="22">
        <f t="shared" si="4"/>
        <v>120.4</v>
      </c>
      <c r="AA6" s="22">
        <f t="shared" si="4"/>
        <v>122.49</v>
      </c>
      <c r="AB6" s="22">
        <f t="shared" si="4"/>
        <v>117.15</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856.94</v>
      </c>
      <c r="AU6" s="22">
        <f t="shared" ref="AU6:BC6" si="6">IF(AU7="",NA(),AU7)</f>
        <v>854.06</v>
      </c>
      <c r="AV6" s="22">
        <f t="shared" si="6"/>
        <v>834.53</v>
      </c>
      <c r="AW6" s="22">
        <f t="shared" si="6"/>
        <v>806.24</v>
      </c>
      <c r="AX6" s="22">
        <f t="shared" si="6"/>
        <v>756.09</v>
      </c>
      <c r="AY6" s="22">
        <f t="shared" si="6"/>
        <v>359.7</v>
      </c>
      <c r="AZ6" s="22">
        <f t="shared" si="6"/>
        <v>362.93</v>
      </c>
      <c r="BA6" s="22">
        <f t="shared" si="6"/>
        <v>371.81</v>
      </c>
      <c r="BB6" s="22">
        <f t="shared" si="6"/>
        <v>384.23</v>
      </c>
      <c r="BC6" s="22">
        <f t="shared" si="6"/>
        <v>364.3</v>
      </c>
      <c r="BD6" s="21" t="str">
        <f>IF(BD7="","",IF(BD7="-","【-】","【"&amp;SUBSTITUTE(TEXT(BD7,"#,##0.00"),"-","△")&amp;"】"))</f>
        <v>【252.29】</v>
      </c>
      <c r="BE6" s="22">
        <f>IF(BE7="",NA(),BE7)</f>
        <v>450.84</v>
      </c>
      <c r="BF6" s="22">
        <f t="shared" ref="BF6:BN6" si="7">IF(BF7="",NA(),BF7)</f>
        <v>440.51</v>
      </c>
      <c r="BG6" s="22">
        <f t="shared" si="7"/>
        <v>476.23</v>
      </c>
      <c r="BH6" s="22">
        <f t="shared" si="7"/>
        <v>411.13</v>
      </c>
      <c r="BI6" s="22">
        <f t="shared" si="7"/>
        <v>426.42</v>
      </c>
      <c r="BJ6" s="22">
        <f t="shared" si="7"/>
        <v>447.01</v>
      </c>
      <c r="BK6" s="22">
        <f t="shared" si="7"/>
        <v>439.05</v>
      </c>
      <c r="BL6" s="22">
        <f t="shared" si="7"/>
        <v>465.85</v>
      </c>
      <c r="BM6" s="22">
        <f t="shared" si="7"/>
        <v>439.43</v>
      </c>
      <c r="BN6" s="22">
        <f t="shared" si="7"/>
        <v>438.41</v>
      </c>
      <c r="BO6" s="21" t="str">
        <f>IF(BO7="","",IF(BO7="-","【-】","【"&amp;SUBSTITUTE(TEXT(BO7,"#,##0.00"),"-","△")&amp;"】"))</f>
        <v>【268.07】</v>
      </c>
      <c r="BP6" s="22">
        <f>IF(BP7="",NA(),BP7)</f>
        <v>108.05</v>
      </c>
      <c r="BQ6" s="22">
        <f t="shared" ref="BQ6:BY6" si="8">IF(BQ7="",NA(),BQ7)</f>
        <v>107.62</v>
      </c>
      <c r="BR6" s="22">
        <f t="shared" si="8"/>
        <v>105.13</v>
      </c>
      <c r="BS6" s="22">
        <f t="shared" si="8"/>
        <v>120.84</v>
      </c>
      <c r="BT6" s="22">
        <f t="shared" si="8"/>
        <v>109.44</v>
      </c>
      <c r="BU6" s="22">
        <f t="shared" si="8"/>
        <v>95.81</v>
      </c>
      <c r="BV6" s="22">
        <f t="shared" si="8"/>
        <v>95.26</v>
      </c>
      <c r="BW6" s="22">
        <f t="shared" si="8"/>
        <v>92.39</v>
      </c>
      <c r="BX6" s="22">
        <f t="shared" si="8"/>
        <v>94.41</v>
      </c>
      <c r="BY6" s="22">
        <f t="shared" si="8"/>
        <v>90.96</v>
      </c>
      <c r="BZ6" s="21" t="str">
        <f>IF(BZ7="","",IF(BZ7="-","【-】","【"&amp;SUBSTITUTE(TEXT(BZ7,"#,##0.00"),"-","△")&amp;"】"))</f>
        <v>【97.47】</v>
      </c>
      <c r="CA6" s="22">
        <f>IF(CA7="",NA(),CA7)</f>
        <v>185.76</v>
      </c>
      <c r="CB6" s="22">
        <f t="shared" ref="CB6:CJ6" si="9">IF(CB7="",NA(),CB7)</f>
        <v>186.52</v>
      </c>
      <c r="CC6" s="22">
        <f t="shared" si="9"/>
        <v>170.03</v>
      </c>
      <c r="CD6" s="22">
        <f t="shared" si="9"/>
        <v>166.13</v>
      </c>
      <c r="CE6" s="22">
        <f t="shared" si="9"/>
        <v>183.79</v>
      </c>
      <c r="CF6" s="22">
        <f t="shared" si="9"/>
        <v>189.58</v>
      </c>
      <c r="CG6" s="22">
        <f t="shared" si="9"/>
        <v>192.82</v>
      </c>
      <c r="CH6" s="22">
        <f t="shared" si="9"/>
        <v>192.98</v>
      </c>
      <c r="CI6" s="22">
        <f t="shared" si="9"/>
        <v>192.13</v>
      </c>
      <c r="CJ6" s="22">
        <f t="shared" si="9"/>
        <v>197.04</v>
      </c>
      <c r="CK6" s="21" t="str">
        <f>IF(CK7="","",IF(CK7="-","【-】","【"&amp;SUBSTITUTE(TEXT(CK7,"#,##0.00"),"-","△")&amp;"】"))</f>
        <v>【174.75】</v>
      </c>
      <c r="CL6" s="22">
        <f>IF(CL7="",NA(),CL7)</f>
        <v>73.680000000000007</v>
      </c>
      <c r="CM6" s="22">
        <f t="shared" ref="CM6:CU6" si="10">IF(CM7="",NA(),CM7)</f>
        <v>75.25</v>
      </c>
      <c r="CN6" s="22">
        <f t="shared" si="10"/>
        <v>74.89</v>
      </c>
      <c r="CO6" s="22">
        <f t="shared" si="10"/>
        <v>74.27</v>
      </c>
      <c r="CP6" s="22">
        <f t="shared" si="10"/>
        <v>74.25</v>
      </c>
      <c r="CQ6" s="22">
        <f t="shared" si="10"/>
        <v>55.22</v>
      </c>
      <c r="CR6" s="22">
        <f t="shared" si="10"/>
        <v>54.05</v>
      </c>
      <c r="CS6" s="22">
        <f t="shared" si="10"/>
        <v>54.43</v>
      </c>
      <c r="CT6" s="22">
        <f t="shared" si="10"/>
        <v>53.87</v>
      </c>
      <c r="CU6" s="22">
        <f t="shared" si="10"/>
        <v>54.49</v>
      </c>
      <c r="CV6" s="21" t="str">
        <f>IF(CV7="","",IF(CV7="-","【-】","【"&amp;SUBSTITUTE(TEXT(CV7,"#,##0.00"),"-","△")&amp;"】"))</f>
        <v>【59.97】</v>
      </c>
      <c r="CW6" s="22">
        <f>IF(CW7="",NA(),CW7)</f>
        <v>81.63</v>
      </c>
      <c r="CX6" s="22">
        <f t="shared" ref="CX6:DF6" si="11">IF(CX7="",NA(),CX7)</f>
        <v>80.7</v>
      </c>
      <c r="CY6" s="22">
        <f t="shared" si="11"/>
        <v>82.18</v>
      </c>
      <c r="CZ6" s="22">
        <f t="shared" si="11"/>
        <v>82.89</v>
      </c>
      <c r="DA6" s="22">
        <f t="shared" si="11"/>
        <v>81.81</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52.56</v>
      </c>
      <c r="DI6" s="22">
        <f t="shared" ref="DI6:DQ6" si="12">IF(DI7="",NA(),DI7)</f>
        <v>53.77</v>
      </c>
      <c r="DJ6" s="22">
        <f t="shared" si="12"/>
        <v>54.93</v>
      </c>
      <c r="DK6" s="22">
        <f t="shared" si="12"/>
        <v>56.31</v>
      </c>
      <c r="DL6" s="22">
        <f t="shared" si="12"/>
        <v>55.47</v>
      </c>
      <c r="DM6" s="22">
        <f t="shared" si="12"/>
        <v>47.97</v>
      </c>
      <c r="DN6" s="22">
        <f t="shared" si="12"/>
        <v>49.12</v>
      </c>
      <c r="DO6" s="22">
        <f t="shared" si="12"/>
        <v>49.39</v>
      </c>
      <c r="DP6" s="22">
        <f t="shared" si="12"/>
        <v>50.75</v>
      </c>
      <c r="DQ6" s="22">
        <f t="shared" si="12"/>
        <v>51.72</v>
      </c>
      <c r="DR6" s="21" t="str">
        <f>IF(DR7="","",IF(DR7="-","【-】","【"&amp;SUBSTITUTE(TEXT(DR7,"#,##0.00"),"-","△")&amp;"】"))</f>
        <v>【51.51】</v>
      </c>
      <c r="DS6" s="22">
        <f>IF(DS7="",NA(),DS7)</f>
        <v>17.47</v>
      </c>
      <c r="DT6" s="22">
        <f t="shared" ref="DT6:EB6" si="13">IF(DT7="",NA(),DT7)</f>
        <v>18.57</v>
      </c>
      <c r="DU6" s="22">
        <f t="shared" si="13"/>
        <v>18.8</v>
      </c>
      <c r="DV6" s="22">
        <f t="shared" si="13"/>
        <v>20.09</v>
      </c>
      <c r="DW6" s="22">
        <f t="shared" si="13"/>
        <v>24.8</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1.03</v>
      </c>
      <c r="EE6" s="22">
        <f t="shared" ref="EE6:EM6" si="14">IF(EE7="",NA(),EE7)</f>
        <v>1.1399999999999999</v>
      </c>
      <c r="EF6" s="22">
        <f t="shared" si="14"/>
        <v>1.1000000000000001</v>
      </c>
      <c r="EG6" s="22">
        <f t="shared" si="14"/>
        <v>0.85</v>
      </c>
      <c r="EH6" s="22">
        <f t="shared" si="14"/>
        <v>0.19</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423238</v>
      </c>
      <c r="D7" s="24">
        <v>46</v>
      </c>
      <c r="E7" s="24">
        <v>1</v>
      </c>
      <c r="F7" s="24">
        <v>0</v>
      </c>
      <c r="G7" s="24">
        <v>1</v>
      </c>
      <c r="H7" s="24" t="s">
        <v>93</v>
      </c>
      <c r="I7" s="24" t="s">
        <v>94</v>
      </c>
      <c r="J7" s="24" t="s">
        <v>95</v>
      </c>
      <c r="K7" s="24" t="s">
        <v>96</v>
      </c>
      <c r="L7" s="24" t="s">
        <v>97</v>
      </c>
      <c r="M7" s="24" t="s">
        <v>98</v>
      </c>
      <c r="N7" s="25" t="s">
        <v>99</v>
      </c>
      <c r="O7" s="25">
        <v>64.31</v>
      </c>
      <c r="P7" s="25">
        <v>99.73</v>
      </c>
      <c r="Q7" s="25">
        <v>4070</v>
      </c>
      <c r="R7" s="25">
        <v>14283</v>
      </c>
      <c r="S7" s="25">
        <v>56</v>
      </c>
      <c r="T7" s="25">
        <v>255.05</v>
      </c>
      <c r="U7" s="25">
        <v>14182</v>
      </c>
      <c r="V7" s="25">
        <v>16.149999999999999</v>
      </c>
      <c r="W7" s="25">
        <v>878.14</v>
      </c>
      <c r="X7" s="25">
        <v>109.32</v>
      </c>
      <c r="Y7" s="25">
        <v>109.53</v>
      </c>
      <c r="Z7" s="25">
        <v>120.4</v>
      </c>
      <c r="AA7" s="25">
        <v>122.49</v>
      </c>
      <c r="AB7" s="25">
        <v>117.15</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856.94</v>
      </c>
      <c r="AU7" s="25">
        <v>854.06</v>
      </c>
      <c r="AV7" s="25">
        <v>834.53</v>
      </c>
      <c r="AW7" s="25">
        <v>806.24</v>
      </c>
      <c r="AX7" s="25">
        <v>756.09</v>
      </c>
      <c r="AY7" s="25">
        <v>359.7</v>
      </c>
      <c r="AZ7" s="25">
        <v>362.93</v>
      </c>
      <c r="BA7" s="25">
        <v>371.81</v>
      </c>
      <c r="BB7" s="25">
        <v>384.23</v>
      </c>
      <c r="BC7" s="25">
        <v>364.3</v>
      </c>
      <c r="BD7" s="25">
        <v>252.29</v>
      </c>
      <c r="BE7" s="25">
        <v>450.84</v>
      </c>
      <c r="BF7" s="25">
        <v>440.51</v>
      </c>
      <c r="BG7" s="25">
        <v>476.23</v>
      </c>
      <c r="BH7" s="25">
        <v>411.13</v>
      </c>
      <c r="BI7" s="25">
        <v>426.42</v>
      </c>
      <c r="BJ7" s="25">
        <v>447.01</v>
      </c>
      <c r="BK7" s="25">
        <v>439.05</v>
      </c>
      <c r="BL7" s="25">
        <v>465.85</v>
      </c>
      <c r="BM7" s="25">
        <v>439.43</v>
      </c>
      <c r="BN7" s="25">
        <v>438.41</v>
      </c>
      <c r="BO7" s="25">
        <v>268.07</v>
      </c>
      <c r="BP7" s="25">
        <v>108.05</v>
      </c>
      <c r="BQ7" s="25">
        <v>107.62</v>
      </c>
      <c r="BR7" s="25">
        <v>105.13</v>
      </c>
      <c r="BS7" s="25">
        <v>120.84</v>
      </c>
      <c r="BT7" s="25">
        <v>109.44</v>
      </c>
      <c r="BU7" s="25">
        <v>95.81</v>
      </c>
      <c r="BV7" s="25">
        <v>95.26</v>
      </c>
      <c r="BW7" s="25">
        <v>92.39</v>
      </c>
      <c r="BX7" s="25">
        <v>94.41</v>
      </c>
      <c r="BY7" s="25">
        <v>90.96</v>
      </c>
      <c r="BZ7" s="25">
        <v>97.47</v>
      </c>
      <c r="CA7" s="25">
        <v>185.76</v>
      </c>
      <c r="CB7" s="25">
        <v>186.52</v>
      </c>
      <c r="CC7" s="25">
        <v>170.03</v>
      </c>
      <c r="CD7" s="25">
        <v>166.13</v>
      </c>
      <c r="CE7" s="25">
        <v>183.79</v>
      </c>
      <c r="CF7" s="25">
        <v>189.58</v>
      </c>
      <c r="CG7" s="25">
        <v>192.82</v>
      </c>
      <c r="CH7" s="25">
        <v>192.98</v>
      </c>
      <c r="CI7" s="25">
        <v>192.13</v>
      </c>
      <c r="CJ7" s="25">
        <v>197.04</v>
      </c>
      <c r="CK7" s="25">
        <v>174.75</v>
      </c>
      <c r="CL7" s="25">
        <v>73.680000000000007</v>
      </c>
      <c r="CM7" s="25">
        <v>75.25</v>
      </c>
      <c r="CN7" s="25">
        <v>74.89</v>
      </c>
      <c r="CO7" s="25">
        <v>74.27</v>
      </c>
      <c r="CP7" s="25">
        <v>74.25</v>
      </c>
      <c r="CQ7" s="25">
        <v>55.22</v>
      </c>
      <c r="CR7" s="25">
        <v>54.05</v>
      </c>
      <c r="CS7" s="25">
        <v>54.43</v>
      </c>
      <c r="CT7" s="25">
        <v>53.87</v>
      </c>
      <c r="CU7" s="25">
        <v>54.49</v>
      </c>
      <c r="CV7" s="25">
        <v>59.97</v>
      </c>
      <c r="CW7" s="25">
        <v>81.63</v>
      </c>
      <c r="CX7" s="25">
        <v>80.7</v>
      </c>
      <c r="CY7" s="25">
        <v>82.18</v>
      </c>
      <c r="CZ7" s="25">
        <v>82.89</v>
      </c>
      <c r="DA7" s="25">
        <v>81.81</v>
      </c>
      <c r="DB7" s="25">
        <v>80.930000000000007</v>
      </c>
      <c r="DC7" s="25">
        <v>80.510000000000005</v>
      </c>
      <c r="DD7" s="25">
        <v>79.44</v>
      </c>
      <c r="DE7" s="25">
        <v>79.489999999999995</v>
      </c>
      <c r="DF7" s="25">
        <v>78.8</v>
      </c>
      <c r="DG7" s="25">
        <v>89.76</v>
      </c>
      <c r="DH7" s="25">
        <v>52.56</v>
      </c>
      <c r="DI7" s="25">
        <v>53.77</v>
      </c>
      <c r="DJ7" s="25">
        <v>54.93</v>
      </c>
      <c r="DK7" s="25">
        <v>56.31</v>
      </c>
      <c r="DL7" s="25">
        <v>55.47</v>
      </c>
      <c r="DM7" s="25">
        <v>47.97</v>
      </c>
      <c r="DN7" s="25">
        <v>49.12</v>
      </c>
      <c r="DO7" s="25">
        <v>49.39</v>
      </c>
      <c r="DP7" s="25">
        <v>50.75</v>
      </c>
      <c r="DQ7" s="25">
        <v>51.72</v>
      </c>
      <c r="DR7" s="25">
        <v>51.51</v>
      </c>
      <c r="DS7" s="25">
        <v>17.47</v>
      </c>
      <c r="DT7" s="25">
        <v>18.57</v>
      </c>
      <c r="DU7" s="25">
        <v>18.8</v>
      </c>
      <c r="DV7" s="25">
        <v>20.09</v>
      </c>
      <c r="DW7" s="25">
        <v>24.8</v>
      </c>
      <c r="DX7" s="25">
        <v>15.33</v>
      </c>
      <c r="DY7" s="25">
        <v>16.760000000000002</v>
      </c>
      <c r="DZ7" s="25">
        <v>18.57</v>
      </c>
      <c r="EA7" s="25">
        <v>21.14</v>
      </c>
      <c r="EB7" s="25">
        <v>22.12</v>
      </c>
      <c r="EC7" s="25">
        <v>23.75</v>
      </c>
      <c r="ED7" s="25">
        <v>1.03</v>
      </c>
      <c r="EE7" s="25">
        <v>1.1399999999999999</v>
      </c>
      <c r="EF7" s="25">
        <v>1.1000000000000001</v>
      </c>
      <c r="EG7" s="25">
        <v>0.85</v>
      </c>
      <c r="EH7" s="25">
        <v>0.19</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2023-12-05T01:01:42Z</dcterms:created>
  <dcterms:modified xsi:type="dcterms:W3CDTF">2024-03-04T02:01:53Z</dcterms:modified>
  <cp:category/>
</cp:coreProperties>
</file>