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A8303347-CEE1-4143-B588-F534834CCBE6}" xr6:coauthVersionLast="47" xr6:coauthVersionMax="47" xr10:uidLastSave="{00000000-0000-0000-0000-000000000000}"/>
  <workbookProtection workbookAlgorithmName="SHA-512" workbookHashValue="Ug/vkyBjYXEEG48izqAuWLYGaYX5stx8859Fu7cTFC5RBjH5UiTQcsA88ugiYQBOpo969tu1fCOAuaIGjW54EA==" workbookSaltValue="77biW8sklf9KWs0byp1oG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P10" i="4" s="1"/>
  <c r="O6" i="5"/>
  <c r="N6" i="5"/>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H86" i="4"/>
  <c r="E86" i="4"/>
  <c r="BB10" i="4"/>
  <c r="AT10" i="4"/>
  <c r="AL10" i="4"/>
  <c r="I10" i="4"/>
  <c r="B10" i="4"/>
  <c r="AT8" i="4"/>
  <c r="AL8" i="4"/>
  <c r="AD8" i="4"/>
  <c r="W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<sst xmlns="http://schemas.openxmlformats.org/spreadsheetml/2006/main" count="236" uniqueCount="119">
  <si>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</si>
  <si>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</si>
  <si>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</si>
  <si>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</si>
  <si>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</si>
  <si>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</si>
  <si>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</si>
  <si>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</si>
  <si>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</si>
  <si>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</si>
  <si>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</si>
  <si>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</si>
  <si>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</si>
  <si>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</si>
  <si>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</si>
  <si>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</si>
  <si>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</si>
  <si>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</si>
  <si>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</si>
  <si>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</si>
  <si>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</si>
  <si>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</si>
  <si>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</si>
  <si>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</si>
  <si>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</si>
  <si>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</si>
  <si>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</si>
  <si>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</si>
  <si>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</si>
  <si>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</si>
  <si>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</si>
  <si>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</si>
  <si>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</si>
  <si>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</si>
  <si>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</si>
  <si>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</si>
  <si>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</si>
  <si>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</si>
  <si>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</si>
  <si>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</si>
  <si>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</si>
  <si>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</si>
  <si>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</si>
  <si>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</si>
  <si>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</si>
  <si>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</si>
  <si>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</si>
  <si>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</si>
  <si>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</si>
  <si>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</si>
  <si>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</si>
  <si>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</si>
  <si>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</si>
  <si>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</si>
  <si>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</si>
  <si>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</si>
  <si>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</si>
  <si>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</si>
  <si>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</si>
  <si>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</si>
  <si>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</si>
  <si>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</si>
  <si>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</si>
  <si>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</si>
  <si>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</si>
  <si>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</si>
  <si>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</si>
  <si>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</si>
  <si>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</si>
  <si>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</si>
  <si>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</si>
  <si>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</si>
  <si>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</si>
  <si>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</si>
  <si>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</si>
  <si>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</si>
  <si>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</si>
  <si>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</si>
  <si>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</si>
  <si>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</si>
  <si>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</si>
  <si>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</si>
  <si>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</si>
  <si>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</si>
  <si>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</si>
  <si>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</si>
  <si>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</si>
  <si>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</si>
  <si>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</si>
  <si>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</si>
  <si>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</si>
  <si>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</si>
  <si>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</si>
  <si>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</si>
  <si>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</si>
  <si>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</si>
  <si>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</si>
  <si>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</si>
  <si>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</si>
  <si>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</si>
  <si>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</si>
  <si>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</si>
  <si>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</si>
  <si>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</si>
  <si>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</si>
  <si>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</si>
  <si>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</si>
  <si>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</si>
  <si>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</si>
  <si>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</si>
  <si>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</si>
  <si>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</si>
  <si>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</si>
  <si>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</si>
  <si>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</si>
  <si>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</si>
  <si>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「①収益的収支比率」は、収支が赤字であることから、60%台後半で推移している。収支不足分については一般会計からの繰入金で補填されている。
 「④企業債残高対事業規模比率」については、企業債残高が減少していることから、前年度より減少している。
 ※H30決算統計時に地方債の償還に要する経費を負担する一般会計からの繰入金を見込んでいなかったことから、例年に比べ数値が上昇したものだが、例年どおり繰入金の見込みを差し引くと当該値は1,040.14となる。
 「⑤経費回収率」は、類似団体平均値を下回る30～40%台で推移している。これは、使用料は公共下水道と同様の水準とする一方で、小規模な処理施設が分散しているため、維持管理費に多額の経費を要しているためである。
 「⑥汚水処理原価」は、類似団体平均値を大きく上回っており、一部施設を除き、公共下水道への統合を進めていくこととしている。
 「⑦施設利用率」は、類似団体平均値を下回っており、一部施設を除き、公共下水道への統合を進めていくこととしている。
 「⑧水洗化率」は、類似団体平均値を上回っているが、使用料収入の確保のためにも、引き続き水洗化勧奨を行うこととしている。</t>
    <rPh sb="12" eb="14">
      <t>シュウシ</t>
    </rPh>
    <rPh sb="15" eb="17">
      <t>アカジ</t>
    </rPh>
    <rPh sb="32" eb="34">
      <t>スイイ</t>
    </rPh>
    <rPh sb="39" eb="41">
      <t>シュウシ</t>
    </rPh>
    <rPh sb="316" eb="318">
      <t>ケイヒ</t>
    </rPh>
    <rPh sb="361" eb="363">
      <t>イチブ</t>
    </rPh>
    <rPh sb="363" eb="365">
      <t>シセツ</t>
    </rPh>
    <rPh sb="366" eb="367">
      <t>ノゾ</t>
    </rPh>
    <rPh sb="376" eb="378">
      <t>トウゴウ</t>
    </rPh>
    <rPh sb="379" eb="380">
      <t>スス</t>
    </rPh>
    <rPh sb="491" eb="492">
      <t>ヒ</t>
    </rPh>
    <rPh sb="493" eb="494">
      <t>ツヅ</t>
    </rPh>
    <phoneticPr fontId="4"/>
  </si>
  <si>
    <t>　本市の農業集落排水施設は、平成9年度から平成18年度にかけて供用が開始された施設で、今後各施設の老朽化が進んでいく。
　適切な維持管理及びその効率化に努めるとともに、公共下水道への統合を進め、事故の未然防止や維持管理費用の抑制を図っていく必要がある。</t>
    <phoneticPr fontId="4"/>
  </si>
  <si>
    <t xml:space="preserve">　人口減少により、使用料の増は見込めないことから、一部施設を除き、公共下水道へ統合していくこととしてことにしている。また、経営状況を正確に把握することを目的に、令和６年度、地方公営企業法を適用することとしている。              
              </t>
    <rPh sb="1" eb="5">
      <t>ジンコウゲンショウ</t>
    </rPh>
    <rPh sb="9" eb="12">
      <t>シヨウリョウ</t>
    </rPh>
    <rPh sb="13" eb="14">
      <t>ゾウ</t>
    </rPh>
    <rPh sb="15" eb="17">
      <t>ミコ</t>
    </rPh>
    <rPh sb="25" eb="27">
      <t>イチブ</t>
    </rPh>
    <rPh sb="27" eb="29">
      <t>シセツ</t>
    </rPh>
    <rPh sb="30" eb="31">
      <t>ノゾ</t>
    </rPh>
    <rPh sb="33" eb="38">
      <t>コウキョウゲスイドウ</t>
    </rPh>
    <rPh sb="39" eb="41">
      <t>トウゴウ</t>
    </rPh>
    <rPh sb="61" eb="65">
      <t>ケイエイジョウキョウ</t>
    </rPh>
    <rPh sb="66" eb="68">
      <t>セイカク</t>
    </rPh>
    <rPh sb="69" eb="71">
      <t>ハアク</t>
    </rPh>
    <rPh sb="76" eb="78">
      <t>モクテキ</t>
    </rPh>
    <rPh sb="80" eb="82">
      <t>レイワ</t>
    </rPh>
    <rPh sb="83" eb="85">
      <t>ネンド</t>
    </rPh>
    <rPh sb="86" eb="88">
      <t>チホウ</t>
    </rPh>
    <rPh sb="88" eb="90">
      <t>コウエイ</t>
    </rPh>
    <rPh sb="90" eb="93">
      <t>キギョウホウ</t>
    </rPh>
    <rPh sb="94" eb="96">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</si>
</sst>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C6-4900-87A6-A0282A2F2BA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5EC6-4900-87A6-A0282A2F2BA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43.17</c:v>
                </c:pt>
                <c:pt idx="1">
                  <c:v>43.17</c:v>
                </c:pt>
                <c:pt idx="2">
                  <c:v>43.99</c:v>
                </c:pt>
                <c:pt idx="3">
                  <c:v>41.67</c:v>
                </c:pt>
                <c:pt idx="4">
                  <c:v>41.08</c:v>
                </c:pt>
              </c:numCache>
            </c:numRef>
          </c:val>
          <c:extLst>
            <c:ext xmlns:c16="http://schemas.microsoft.com/office/drawing/2014/chart" uri="{C3380CC4-5D6E-409C-BE32-E72D297353CC}">
              <c16:uniqueId val="{00000000-8A76-481F-B845-F4FFD2AAE2E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8A76-481F-B845-F4FFD2AAE2E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86.06</c:v>
                </c:pt>
                <c:pt idx="1">
                  <c:v>86.07</c:v>
                </c:pt>
                <c:pt idx="2">
                  <c:v>87.57</c:v>
                </c:pt>
                <c:pt idx="3">
                  <c:v>87.6</c:v>
                </c:pt>
                <c:pt idx="4">
                  <c:v>87.87</c:v>
                </c:pt>
              </c:numCache>
            </c:numRef>
          </c:val>
          <c:extLst>
            <c:ext xmlns:c16="http://schemas.microsoft.com/office/drawing/2014/chart" uri="{C3380CC4-5D6E-409C-BE32-E72D297353CC}">
              <c16:uniqueId val="{00000000-7DC6-488D-85B0-85638C9FA1E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DC6-488D-85B0-85638C9FA1E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66.09</c:v>
                </c:pt>
                <c:pt idx="1">
                  <c:v>68.27</c:v>
                </c:pt>
                <c:pt idx="2">
                  <c:v>68.95</c:v>
                </c:pt>
                <c:pt idx="3">
                  <c:v>67.31</c:v>
                </c:pt>
                <c:pt idx="4">
                  <c:v>67.88</c:v>
                </c:pt>
              </c:numCache>
            </c:numRef>
          </c:val>
          <c:extLst>
            <c:ext xmlns:c16="http://schemas.microsoft.com/office/drawing/2014/chart" uri="{C3380CC4-5D6E-409C-BE32-E72D297353CC}">
              <c16:uniqueId val="{00000000-26EB-41F8-88C4-0DA57050F06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EB-41F8-88C4-0DA57050F06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29-4A07-A8F3-96654C2B949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29-4A07-A8F3-96654C2B949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14-489B-9BAE-9F39A2F8E07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14-489B-9BAE-9F39A2F8E07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07-4B80-BF69-DC7D9E2D873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07-4B80-BF69-DC7D9E2D873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FC-46AD-8C31-803C405F949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FC-46AD-8C31-803C405F949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2602.3200000000002</c:v>
                </c:pt>
                <c:pt idx="1">
                  <c:v>945.54</c:v>
                </c:pt>
                <c:pt idx="2">
                  <c:v>827.6</c:v>
                </c:pt>
                <c:pt idx="3">
                  <c:v>743.37</c:v>
                </c:pt>
                <c:pt idx="4">
                  <c:v>640.42999999999995</c:v>
                </c:pt>
              </c:numCache>
            </c:numRef>
          </c:val>
          <c:extLst>
            <c:ext xmlns:c16="http://schemas.microsoft.com/office/drawing/2014/chart" uri="{C3380CC4-5D6E-409C-BE32-E72D297353CC}">
              <c16:uniqueId val="{00000000-4417-4623-A7CE-42FAED8303A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4417-4623-A7CE-42FAED8303A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38.22</c:v>
                </c:pt>
                <c:pt idx="1">
                  <c:v>40.450000000000003</c:v>
                </c:pt>
                <c:pt idx="2">
                  <c:v>41.26</c:v>
                </c:pt>
                <c:pt idx="3">
                  <c:v>38.69</c:v>
                </c:pt>
                <c:pt idx="4">
                  <c:v>39.520000000000003</c:v>
                </c:pt>
              </c:numCache>
            </c:numRef>
          </c:val>
          <c:extLst>
            <c:ext xmlns:c16="http://schemas.microsoft.com/office/drawing/2014/chart" uri="{C3380CC4-5D6E-409C-BE32-E72D297353CC}">
              <c16:uniqueId val="{00000000-B08F-496B-9E0B-282D7276B90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B08F-496B-9E0B-282D7276B90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533.13</c:v>
                </c:pt>
                <c:pt idx="1">
                  <c:v>509.77</c:v>
                </c:pt>
                <c:pt idx="2">
                  <c:v>502.06</c:v>
                </c:pt>
                <c:pt idx="3">
                  <c:v>536.21</c:v>
                </c:pt>
                <c:pt idx="4">
                  <c:v>525.65</c:v>
                </c:pt>
              </c:numCache>
            </c:numRef>
          </c:val>
          <c:extLst>
            <c:ext xmlns:c16="http://schemas.microsoft.com/office/drawing/2014/chart" uri="{C3380CC4-5D6E-409C-BE32-E72D297353CC}">
              <c16:uniqueId val="{00000000-3C3D-4B17-998F-619289F7AED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3C3D-4B17-998F-619289F7AED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長崎市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51">
        <f>データ!S6</f>
        <v>401195</v>
      </c>
      <c r="AM8" s="51"/>
      <c r="AN8" s="51"/>
      <c r="AO8" s="51"/>
      <c r="AP8" s="51"/>
      <c r="AQ8" s="51"/>
      <c r="AR8" s="51"/>
      <c r="AS8" s="51"/>
      <c r="AT8" s="52">
        <f>データ!T6</f>
        <v>405.69</v>
      </c>
      <c r="AU8" s="52"/>
      <c r="AV8" s="52"/>
      <c r="AW8" s="52"/>
      <c r="AX8" s="52"/>
      <c r="AY8" s="52"/>
      <c r="AZ8" s="52"/>
      <c r="BA8" s="52"/>
      <c r="BB8" s="52">
        <f>データ!U6</f>
        <v>988.92</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t="str">
        <f>データ!O6</f>
        <v>該当数値なし</v>
      </c>
      <c r="J10" s="52"/>
      <c r="K10" s="52"/>
      <c r="L10" s="52"/>
      <c r="M10" s="52"/>
      <c r="N10" s="52"/>
      <c r="O10" s="52"/>
      <c r="P10" s="52">
        <f>データ!P6</f>
        <v>1.1100000000000001</v>
      </c>
      <c r="Q10" s="52"/>
      <c r="R10" s="52"/>
      <c r="S10" s="52"/>
      <c r="T10" s="52"/>
      <c r="U10" s="52"/>
      <c r="V10" s="52"/>
      <c r="W10" s="52">
        <f>データ!Q6</f>
        <v>92.53</v>
      </c>
      <c r="X10" s="52"/>
      <c r="Y10" s="52"/>
      <c r="Z10" s="52"/>
      <c r="AA10" s="52"/>
      <c r="AB10" s="52"/>
      <c r="AC10" s="52"/>
      <c r="AD10" s="51">
        <f>データ!R6</f>
        <v>3300</v>
      </c>
      <c r="AE10" s="51"/>
      <c r="AF10" s="51"/>
      <c r="AG10" s="51"/>
      <c r="AH10" s="51"/>
      <c r="AI10" s="51"/>
      <c r="AJ10" s="51"/>
      <c r="AK10" s="2"/>
      <c r="AL10" s="51">
        <f>データ!V6</f>
        <v>4426</v>
      </c>
      <c r="AM10" s="51"/>
      <c r="AN10" s="51"/>
      <c r="AO10" s="51"/>
      <c r="AP10" s="51"/>
      <c r="AQ10" s="51"/>
      <c r="AR10" s="51"/>
      <c r="AS10" s="51"/>
      <c r="AT10" s="52">
        <f>データ!W6</f>
        <v>1.63</v>
      </c>
      <c r="AU10" s="52"/>
      <c r="AV10" s="52"/>
      <c r="AW10" s="52"/>
      <c r="AX10" s="52"/>
      <c r="AY10" s="52"/>
      <c r="AZ10" s="52"/>
      <c r="BA10" s="52"/>
      <c r="BB10" s="52">
        <f>データ!X6</f>
        <v>2715.34</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4" t="s">
        <v>116</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118</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dSeQonsueIdCGNMOdSebSeZbOebBGziQHf3rxldNeJQH8PsegLhI1p/JPN0HrAPItJ3mo0RBQxyNOqFCXjim0g==" saltValue="laitfFvbolCr/Twox87j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9" t="s">
        <v>53</v>
      </c>
      <c r="I3" s="80"/>
      <c r="J3" s="80"/>
      <c r="K3" s="80"/>
      <c r="L3" s="80"/>
      <c r="M3" s="80"/>
      <c r="N3" s="80"/>
      <c r="O3" s="80"/>
      <c r="P3" s="80"/>
      <c r="Q3" s="80"/>
      <c r="R3" s="80"/>
      <c r="S3" s="80"/>
      <c r="T3" s="80"/>
      <c r="U3" s="80"/>
      <c r="V3" s="80"/>
      <c r="W3" s="80"/>
      <c r="X3" s="81"/>
      <c r="Y3" s="85"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55</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56</v>
      </c>
      <c r="B4" s="16"/>
      <c r="C4" s="16"/>
      <c r="D4" s="16"/>
      <c r="E4" s="16"/>
      <c r="F4" s="16"/>
      <c r="G4" s="16"/>
      <c r="H4" s="82"/>
      <c r="I4" s="83"/>
      <c r="J4" s="83"/>
      <c r="K4" s="83"/>
      <c r="L4" s="83"/>
      <c r="M4" s="83"/>
      <c r="N4" s="83"/>
      <c r="O4" s="83"/>
      <c r="P4" s="83"/>
      <c r="Q4" s="83"/>
      <c r="R4" s="83"/>
      <c r="S4" s="83"/>
      <c r="T4" s="83"/>
      <c r="U4" s="83"/>
      <c r="V4" s="83"/>
      <c r="W4" s="83"/>
      <c r="X4" s="84"/>
      <c r="Y4" s="78" t="s">
        <v>57</v>
      </c>
      <c r="Z4" s="78"/>
      <c r="AA4" s="78"/>
      <c r="AB4" s="78"/>
      <c r="AC4" s="78"/>
      <c r="AD4" s="78"/>
      <c r="AE4" s="78"/>
      <c r="AF4" s="78"/>
      <c r="AG4" s="78"/>
      <c r="AH4" s="78"/>
      <c r="AI4" s="78"/>
      <c r="AJ4" s="78" t="s">
        <v>58</v>
      </c>
      <c r="AK4" s="78"/>
      <c r="AL4" s="78"/>
      <c r="AM4" s="78"/>
      <c r="AN4" s="78"/>
      <c r="AO4" s="78"/>
      <c r="AP4" s="78"/>
      <c r="AQ4" s="78"/>
      <c r="AR4" s="78"/>
      <c r="AS4" s="78"/>
      <c r="AT4" s="78"/>
      <c r="AU4" s="78" t="s">
        <v>59</v>
      </c>
      <c r="AV4" s="78"/>
      <c r="AW4" s="78"/>
      <c r="AX4" s="78"/>
      <c r="AY4" s="78"/>
      <c r="AZ4" s="78"/>
      <c r="BA4" s="78"/>
      <c r="BB4" s="78"/>
      <c r="BC4" s="78"/>
      <c r="BD4" s="78"/>
      <c r="BE4" s="78"/>
      <c r="BF4" s="78" t="s">
        <v>60</v>
      </c>
      <c r="BG4" s="78"/>
      <c r="BH4" s="78"/>
      <c r="BI4" s="78"/>
      <c r="BJ4" s="78"/>
      <c r="BK4" s="78"/>
      <c r="BL4" s="78"/>
      <c r="BM4" s="78"/>
      <c r="BN4" s="78"/>
      <c r="BO4" s="78"/>
      <c r="BP4" s="78"/>
      <c r="BQ4" s="78" t="s">
        <v>61</v>
      </c>
      <c r="BR4" s="78"/>
      <c r="BS4" s="78"/>
      <c r="BT4" s="78"/>
      <c r="BU4" s="78"/>
      <c r="BV4" s="78"/>
      <c r="BW4" s="78"/>
      <c r="BX4" s="78"/>
      <c r="BY4" s="78"/>
      <c r="BZ4" s="78"/>
      <c r="CA4" s="78"/>
      <c r="CB4" s="78" t="s">
        <v>62</v>
      </c>
      <c r="CC4" s="78"/>
      <c r="CD4" s="78"/>
      <c r="CE4" s="78"/>
      <c r="CF4" s="78"/>
      <c r="CG4" s="78"/>
      <c r="CH4" s="78"/>
      <c r="CI4" s="78"/>
      <c r="CJ4" s="78"/>
      <c r="CK4" s="78"/>
      <c r="CL4" s="78"/>
      <c r="CM4" s="78" t="s">
        <v>63</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422011</v>
      </c>
      <c r="D6" s="19">
        <f t="shared" si="3"/>
        <v>47</v>
      </c>
      <c r="E6" s="19">
        <f t="shared" si="3"/>
        <v>17</v>
      </c>
      <c r="F6" s="19">
        <f t="shared" si="3"/>
        <v>5</v>
      </c>
      <c r="G6" s="19">
        <f t="shared" si="3"/>
        <v>0</v>
      </c>
      <c r="H6" s="19" t="str">
        <f t="shared" si="3"/>
        <v>長崎県　長崎市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1.1100000000000001</v>
      </c>
      <c r="Q6" s="20">
        <f t="shared" si="3"/>
        <v>92.53</v>
      </c>
      <c r="R6" s="20">
        <f t="shared" si="3"/>
        <v>3300</v>
      </c>
      <c r="S6" s="20">
        <f t="shared" si="3"/>
        <v>401195</v>
      </c>
      <c r="T6" s="20">
        <f t="shared" si="3"/>
        <v>405.69</v>
      </c>
      <c r="U6" s="20">
        <f t="shared" si="3"/>
        <v>988.92</v>
      </c>
      <c r="V6" s="20">
        <f t="shared" si="3"/>
        <v>4426</v>
      </c>
      <c r="W6" s="20">
        <f t="shared" si="3"/>
        <v>1.63</v>
      </c>
      <c r="X6" s="20">
        <f t="shared" si="3"/>
        <v>2715.34</v>
      </c>
      <c r="Y6" s="21">
        <f>IF(Y7="",NA(),Y7)</f>
        <v>66.09</v>
      </c>
      <c r="Z6" s="21">
        <f t="shared" ref="Z6:AH6" si="4">IF(Z7="",NA(),Z7)</f>
        <v>68.27</v>
      </c>
      <c r="AA6" s="21">
        <f t="shared" si="4"/>
        <v>68.95</v>
      </c>
      <c r="AB6" s="21">
        <f t="shared" si="4"/>
        <v>67.31</v>
      </c>
      <c r="AC6" s="21">
        <f t="shared" si="4"/>
        <v>67.88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2602.3200000000002</v>
      </c>
      <c r="BG6" s="21">
        <f t="shared" ref="BG6:BO6" si="7">IF(BG7="",NA(),BG7)</f>
        <v>945.54</v>
      </c>
      <c r="BH6" s="21">
        <f t="shared" si="7"/>
        <v>827.6</v>
      </c>
      <c r="BI6" s="21">
        <f t="shared" si="7"/>
        <v>743.37</v>
      </c>
      <c r="BJ6" s="21">
        <f t="shared" si="7"/>
        <v>640.42999999999995</v>
      </c>
      <c r="BK6" s="21">
        <f t="shared" si="7"/>
        <v>789.46</v>
      </c>
      <c r="BL6" s="21">
        <f t="shared" si="7"/>
        <v>826.83</v>
      </c>
      <c r="BM6" s="21">
        <f t="shared" si="7"/>
        <v>867.83</v>
      </c>
      <c r="BN6" s="21">
        <f t="shared" si="7"/>
        <v>791.76</v>
      </c>
      <c r="BO6" s="21">
        <f t="shared" si="7"/>
        <v>900.82</v>
      </c>
      <c r="BP6" s="20" t="str">
        <f>IF(BP7="","",IF(BP7="-","【-】","【"&amp;SUBSTITUTE(TEXT(BP7,"#,##0.00"),"-","△")&amp;"】"))</f>
        <v>【809.19】</v>
      </c>
      <c r="BQ6" s="21">
        <f>IF(BQ7="",NA(),BQ7)</f>
        <v>38.22</v>
      </c>
      <c r="BR6" s="21">
        <f t="shared" ref="BR6:BZ6" si="8">IF(BR7="",NA(),BR7)</f>
        <v>40.450000000000003</v>
      </c>
      <c r="BS6" s="21">
        <f t="shared" si="8"/>
        <v>41.26</v>
      </c>
      <c r="BT6" s="21">
        <f t="shared" si="8"/>
        <v>38.69</v>
      </c>
      <c r="BU6" s="21">
        <f t="shared" si="8"/>
        <v>39.520000000000003</v>
      </c>
      <c r="BV6" s="21">
        <f t="shared" si="8"/>
        <v>57.77</v>
      </c>
      <c r="BW6" s="21">
        <f t="shared" si="8"/>
        <v>57.31</v>
      </c>
      <c r="BX6" s="21">
        <f t="shared" si="8"/>
        <v>57.08</v>
      </c>
      <c r="BY6" s="21">
        <f t="shared" si="8"/>
        <v>56.26</v>
      </c>
      <c r="BZ6" s="21">
        <f t="shared" si="8"/>
        <v>52.94</v>
      </c>
      <c r="CA6" s="20" t="str">
        <f>IF(CA7="","",IF(CA7="-","【-】","【"&amp;SUBSTITUTE(TEXT(CA7,"#,##0.00"),"-","△")&amp;"】"))</f>
        <v>【57.02】</v>
      </c>
      <c r="CB6" s="21">
        <f>IF(CB7="",NA(),CB7)</f>
        <v>533.13</v>
      </c>
      <c r="CC6" s="21">
        <f t="shared" ref="CC6:CK6" si="9">IF(CC7="",NA(),CC7)</f>
        <v>509.77</v>
      </c>
      <c r="CD6" s="21">
        <f t="shared" si="9"/>
        <v>502.06</v>
      </c>
      <c r="CE6" s="21">
        <f t="shared" si="9"/>
        <v>536.21</v>
      </c>
      <c r="CF6" s="21">
        <f t="shared" si="9"/>
        <v>525.65</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43.17</v>
      </c>
      <c r="CN6" s="21">
        <f t="shared" ref="CN6:CV6" si="10">IF(CN7="",NA(),CN7)</f>
        <v>43.17</v>
      </c>
      <c r="CO6" s="21">
        <f t="shared" si="10"/>
        <v>43.99</v>
      </c>
      <c r="CP6" s="21">
        <f t="shared" si="10"/>
        <v>41.67</v>
      </c>
      <c r="CQ6" s="21">
        <f t="shared" si="10"/>
        <v>41.08</v>
      </c>
      <c r="CR6" s="21">
        <f t="shared" si="10"/>
        <v>50.68</v>
      </c>
      <c r="CS6" s="21">
        <f t="shared" si="10"/>
        <v>50.14</v>
      </c>
      <c r="CT6" s="21">
        <f t="shared" si="10"/>
        <v>54.83</v>
      </c>
      <c r="CU6" s="21">
        <f t="shared" si="10"/>
        <v>66.53</v>
      </c>
      <c r="CV6" s="21">
        <f t="shared" si="10"/>
        <v>52.35</v>
      </c>
      <c r="CW6" s="20" t="str">
        <f>IF(CW7="","",IF(CW7="-","【-】","【"&amp;SUBSTITUTE(TEXT(CW7,"#,##0.00"),"-","△")&amp;"】"))</f>
        <v>【52.55】</v>
      </c>
      <c r="CX6" s="21">
        <f>IF(CX7="",NA(),CX7)</f>
        <v>86.06</v>
      </c>
      <c r="CY6" s="21">
        <f t="shared" ref="CY6:DG6" si="11">IF(CY7="",NA(),CY7)</f>
        <v>86.07</v>
      </c>
      <c r="CZ6" s="21">
        <f t="shared" si="11"/>
        <v>87.57</v>
      </c>
      <c r="DA6" s="21">
        <f t="shared" si="11"/>
        <v>87.6</v>
      </c>
      <c r="DB6" s="21">
        <f t="shared" si="11"/>
        <v>87.87</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422011</v>
      </c>
      <c r="D7" s="23">
        <v>47</v>
      </c>
      <c r="E7" s="23">
        <v>17</v>
      </c>
      <c r="F7" s="23">
        <v>5</v>
      </c>
      <c r="G7" s="23">
        <v>0</v>
      </c>
      <c r="H7" s="23" t="s">
        <v>97</v>
      </c>
      <c r="I7" s="23" t="s">
        <v>98</v>
      </c>
      <c r="J7" s="23" t="s">
        <v>99</v>
      </c>
      <c r="K7" s="23" t="s">
        <v>100</v>
      </c>
      <c r="L7" s="23" t="s">
        <v>101</v>
      </c>
      <c r="M7" s="23" t="s">
        <v>102</v>
      </c>
      <c r="N7" s="24" t="s">
        <v>103</v>
      </c>
      <c r="O7" s="24" t="s">
        <v>104</v>
      </c>
      <c r="P7" s="24">
        <v>1.1100000000000001</v>
      </c>
      <c r="Q7" s="24">
        <v>92.53</v>
      </c>
      <c r="R7" s="24">
        <v>3300</v>
      </c>
      <c r="S7" s="24">
        <v>401195</v>
      </c>
      <c r="T7" s="24">
        <v>405.69</v>
      </c>
      <c r="U7" s="24">
        <v>988.92</v>
      </c>
      <c r="V7" s="24">
        <v>4426</v>
      </c>
      <c r="W7" s="24">
        <v>1.63</v>
      </c>
      <c r="X7" s="24">
        <v>2715.34</v>
      </c>
      <c r="Y7" s="24">
        <v>66.09</v>
      </c>
      <c r="Z7" s="24">
        <v>68.27</v>
      </c>
      <c r="AA7" s="24">
        <v>68.95</v>
      </c>
      <c r="AB7" s="24">
        <v>67.31</v>
      </c>
      <c r="AC7" s="24">
        <v>67.88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2602.3200000000002</v>
      </c>
      <c r="BG7" s="24">
        <v>945.54</v>
      </c>
      <c r="BH7" s="24">
        <v>827.6</v>
      </c>
      <c r="BI7" s="24">
        <v>743.37</v>
      </c>
      <c r="BJ7" s="24">
        <v>640.42999999999995</v>
      </c>
      <c r="BK7" s="24">
        <v>789.46</v>
      </c>
      <c r="BL7" s="24">
        <v>826.83</v>
      </c>
      <c r="BM7" s="24">
        <v>867.83</v>
      </c>
      <c r="BN7" s="24">
        <v>791.76</v>
      </c>
      <c r="BO7" s="24">
        <v>900.82</v>
      </c>
      <c r="BP7" s="24">
        <v>809.19</v>
      </c>
      <c r="BQ7" s="24">
        <v>38.22</v>
      </c>
      <c r="BR7" s="24">
        <v>40.450000000000003</v>
      </c>
      <c r="BS7" s="24">
        <v>41.26</v>
      </c>
      <c r="BT7" s="24">
        <v>38.69</v>
      </c>
      <c r="BU7" s="24">
        <v>39.520000000000003</v>
      </c>
      <c r="BV7" s="24">
        <v>57.77</v>
      </c>
      <c r="BW7" s="24">
        <v>57.31</v>
      </c>
      <c r="BX7" s="24">
        <v>57.08</v>
      </c>
      <c r="BY7" s="24">
        <v>56.26</v>
      </c>
      <c r="BZ7" s="24">
        <v>52.94</v>
      </c>
      <c r="CA7" s="24">
        <v>57.02</v>
      </c>
      <c r="CB7" s="24">
        <v>533.13</v>
      </c>
      <c r="CC7" s="24">
        <v>509.77</v>
      </c>
      <c r="CD7" s="24">
        <v>502.06</v>
      </c>
      <c r="CE7" s="24">
        <v>536.21</v>
      </c>
      <c r="CF7" s="24">
        <v>525.65</v>
      </c>
      <c r="CG7" s="24">
        <v>274.35000000000002</v>
      </c>
      <c r="CH7" s="24">
        <v>273.52</v>
      </c>
      <c r="CI7" s="24">
        <v>274.99</v>
      </c>
      <c r="CJ7" s="24">
        <v>282.08999999999997</v>
      </c>
      <c r="CK7" s="24">
        <v>303.27999999999997</v>
      </c>
      <c r="CL7" s="24">
        <v>273.68</v>
      </c>
      <c r="CM7" s="24">
        <v>43.17</v>
      </c>
      <c r="CN7" s="24">
        <v>43.17</v>
      </c>
      <c r="CO7" s="24">
        <v>43.99</v>
      </c>
      <c r="CP7" s="24">
        <v>41.67</v>
      </c>
      <c r="CQ7" s="24">
        <v>41.08</v>
      </c>
      <c r="CR7" s="24">
        <v>50.68</v>
      </c>
      <c r="CS7" s="24">
        <v>50.14</v>
      </c>
      <c r="CT7" s="24">
        <v>54.83</v>
      </c>
      <c r="CU7" s="24">
        <v>66.53</v>
      </c>
      <c r="CV7" s="24">
        <v>52.35</v>
      </c>
      <c r="CW7" s="24">
        <v>52.55</v>
      </c>
      <c r="CX7" s="24">
        <v>86.06</v>
      </c>
      <c r="CY7" s="24">
        <v>86.07</v>
      </c>
      <c r="CZ7" s="24">
        <v>87.57</v>
      </c>
      <c r="DA7" s="24">
        <v>87.6</v>
      </c>
      <c r="DB7" s="24">
        <v>87.87</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2024-01-29T05:17:07Z</cp:lastPrinted>
  <dcterms:created xsi:type="dcterms:W3CDTF">2023-12-12T02:56:16Z</dcterms:created>
  <dcterms:modified xsi:type="dcterms:W3CDTF">2024-01-31T05:45:00Z</dcterms:modified>
  <cp:category/>
</cp:coreProperties>
</file>