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1CC8F94B-FF11-4A3C-B75F-60AB8DF5761F}" xr6:coauthVersionLast="47" xr6:coauthVersionMax="47" xr10:uidLastSave="{00000000-0000-0000-0000-000000000000}"/>
  <workbookProtection workbookAlgorithmName="SHA-512" workbookHashValue="91eymG257k6St/y0RK+LNYx1vAAX15Y/+FpL2gqIO3q5lAFTj8cMReD7VMvOw/sxrb9WD/rBeRLnw28bEB5TkQ==" workbookSaltValue="Y73L1nTgIu4Py0Uv8ibvJA==" workbookSpinCount="100000" lockStructure="1"/>
  <bookViews>
    <workbookView xWindow="2868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O6" i="5"/>
  <c r="I10" i="4" s="1"/>
  <c r="N6" i="5"/>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6" i="4"/>
  <c r="E86" i="4"/>
  <c r="AL10" i="4"/>
  <c r="AD10" i="4"/>
  <c r="P10" i="4"/>
  <c r="B10" i="4"/>
  <c r="AD8" i="4"/>
  <c r="W8"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<sst xmlns="http://schemas.openxmlformats.org/spreadsheetml/2006/main" count="236" uniqueCount="119">
  <si>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</si>
  <si>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</si>
  <si>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</si>
  <si>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</si>
  <si>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</si>
  <si>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</si>
  <si>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</si>
  <si>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</si>
  <si>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</si>
  <si>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</si>
  <si>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</si>
  <si>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</si>
  <si>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</si>
  <si>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</si>
  <si>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</si>
  <si>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</si>
  <si>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</si>
  <si>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</si>
  <si>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</si>
  <si>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</si>
  <si>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</si>
  <si>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</si>
  <si>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</si>
  <si>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</si>
  <si>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</si>
  <si>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</si>
  <si>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</si>
  <si>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</si>
  <si>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</si>
  <si>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</si>
  <si>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</si>
  <si>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</si>
  <si>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</si>
  <si>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</si>
  <si>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</si>
  <si>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</si>
  <si>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</si>
  <si>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</si>
  <si>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</si>
  <si>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</si>
  <si>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</si>
  <si>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</si>
  <si>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</si>
  <si>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</si>
  <si>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</si>
  <si>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</si>
  <si>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</si>
  <si>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</si>
  <si>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</si>
  <si>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</si>
  <si>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</si>
  <si>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</si>
  <si>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</si>
  <si>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</si>
  <si>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</si>
  <si>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</si>
  <si>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</si>
  <si>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</si>
  <si>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</si>
  <si>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</si>
  <si>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</si>
  <si>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</si>
  <si>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</si>
  <si>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</si>
  <si>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</si>
  <si>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</si>
  <si>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</si>
  <si>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</si>
  <si>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</si>
  <si>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</si>
  <si>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</si>
  <si>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</si>
  <si>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</si>
  <si>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</si>
  <si>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</si>
  <si>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</si>
  <si>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</si>
  <si>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</si>
  <si>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</si>
  <si>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</si>
  <si>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</si>
  <si>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</si>
  <si>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</si>
  <si>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</si>
  <si>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</si>
  <si>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</si>
  <si>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</si>
  <si>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</si>
  <si>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</si>
  <si>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</si>
  <si>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</si>
  <si>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</si>
  <si>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</si>
  <si>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</si>
  <si>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</si>
  <si>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</si>
  <si>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</si>
  <si>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</si>
  <si>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佐世保市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</si>
  <si>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</si>
  <si>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</si>
  <si>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</si>
  <si>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</si>
  <si>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</si>
  <si>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</si>
  <si>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</si>
  <si>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</si>
  <si>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</si>
  <si>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</si>
  <si>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</si>
  <si>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</si>
  <si>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</si>
  <si>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</si>
  <si>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</si>
  <si>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</si>
  <si>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</si>
  <si>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当施設は、最も古い施設でも平成13年4月の供用開始となっており、現時点では老朽化した管渠は無く、当面更新の必要はありません。
　処理施設については、平成28年度に改築工事が完了し、令和2年度に処理施設の機能保全計画の策定をしました。</t>
    <phoneticPr fontId="4"/>
  </si>
  <si>
    <t>　「①収益的収支比率」については、平成26年度以降100％となっており、収支は黒字の状態にあります。
　しかし、汚水処理の維持管理費と資本費が使用料の収入額に対して高額であり、また「⑤経費回収率」がH30以前より向上しているものの、類似団体平均値と比較すると大きく下回っており、汚水処理費用の約33％しか使用料収入で賄えていない状況にあります。
　以上のことから、更なる経営の健全性と効率性を高めるため、維持管理費の低減を図るとともに、水洗化率を向上させ使用料収入の増大を図っていく必要があります。</t>
    <phoneticPr fontId="4"/>
  </si>
  <si>
    <r>
      <t>　当施設は、平成13年4月供用開始後、汚水処理施設の規模が実際の処理量に対して過大な状態であったことから、維持管理費用の低減を図るため、平成27～28年度にかけて、適正な処理量に見合うように改築工事を実施しています。今後は、令和２年度に策定した機能保全計画による、施設の更新費が見込まれ</t>
    </r>
    <r>
      <rPr>
        <sz val="11"/>
        <rFont val="ＭＳ ゴシック"/>
        <family val="3"/>
        <charset val="128"/>
      </rPr>
      <t>ます。</t>
    </r>
    <r>
      <rPr>
        <sz val="11"/>
        <color theme="1"/>
        <rFont val="ＭＳ ゴシック"/>
        <family val="3"/>
        <charset val="128"/>
      </rPr>
      <t xml:space="preserve">
　その他、使用料収入の増収を図る必要がありますが現状でも市内の他の下水道料金と比較しても高く、料金単価の引き上げは困難である状況です。また、加入率の上昇を図るも、加速化する高齢化と人口減少により今後の使用料減少が確実な状況となっており、厳しい状況が見込まれることから、「施設の廃止」も含め、検討を行っています。</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</si>
</sst>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86-4B3F-8B76-476C5594736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1.6</c:v>
                </c:pt>
                <c:pt idx="3">
                  <c:v>0.01</c:v>
                </c:pt>
                <c:pt idx="4">
                  <c:v>0.01</c:v>
                </c:pt>
              </c:numCache>
            </c:numRef>
          </c:val>
          <c:smooth val="0"/>
          <c:extLst>
            <c:ext xmlns:c16="http://schemas.microsoft.com/office/drawing/2014/chart" uri="{C3380CC4-5D6E-409C-BE32-E72D297353CC}">
              <c16:uniqueId val="{00000001-9786-4B3F-8B76-476C5594736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39.06</c:v>
                </c:pt>
                <c:pt idx="1">
                  <c:v>37.5</c:v>
                </c:pt>
                <c:pt idx="2">
                  <c:v>37.5</c:v>
                </c:pt>
                <c:pt idx="3">
                  <c:v>35.94</c:v>
                </c:pt>
                <c:pt idx="4">
                  <c:v>35.94</c:v>
                </c:pt>
              </c:numCache>
            </c:numRef>
          </c:val>
          <c:extLst>
            <c:ext xmlns:c16="http://schemas.microsoft.com/office/drawing/2014/chart" uri="{C3380CC4-5D6E-409C-BE32-E72D297353CC}">
              <c16:uniqueId val="{00000000-FB37-4257-BF36-CB8E0690A16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32.229999999999997</c:v>
                </c:pt>
                <c:pt idx="1">
                  <c:v>32.479999999999997</c:v>
                </c:pt>
                <c:pt idx="2">
                  <c:v>30.19</c:v>
                </c:pt>
                <c:pt idx="3">
                  <c:v>28.77</c:v>
                </c:pt>
                <c:pt idx="4">
                  <c:v>26.22</c:v>
                </c:pt>
              </c:numCache>
            </c:numRef>
          </c:val>
          <c:smooth val="0"/>
          <c:extLst>
            <c:ext xmlns:c16="http://schemas.microsoft.com/office/drawing/2014/chart" uri="{C3380CC4-5D6E-409C-BE32-E72D297353CC}">
              <c16:uniqueId val="{00000001-FB37-4257-BF36-CB8E0690A16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56.91</c:v>
                </c:pt>
                <c:pt idx="1">
                  <c:v>56.28</c:v>
                </c:pt>
                <c:pt idx="2">
                  <c:v>54.71</c:v>
                </c:pt>
                <c:pt idx="3">
                  <c:v>54.65</c:v>
                </c:pt>
                <c:pt idx="4">
                  <c:v>52.69</c:v>
                </c:pt>
              </c:numCache>
            </c:numRef>
          </c:val>
          <c:extLst>
            <c:ext xmlns:c16="http://schemas.microsoft.com/office/drawing/2014/chart" uri="{C3380CC4-5D6E-409C-BE32-E72D297353CC}">
              <c16:uniqueId val="{00000000-4A88-4E49-A0BF-3410B2C7350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80.8</c:v>
                </c:pt>
                <c:pt idx="1">
                  <c:v>79.2</c:v>
                </c:pt>
                <c:pt idx="2">
                  <c:v>79.09</c:v>
                </c:pt>
                <c:pt idx="3">
                  <c:v>78.900000000000006</c:v>
                </c:pt>
                <c:pt idx="4">
                  <c:v>78.03</c:v>
                </c:pt>
              </c:numCache>
            </c:numRef>
          </c:val>
          <c:smooth val="0"/>
          <c:extLst>
            <c:ext xmlns:c16="http://schemas.microsoft.com/office/drawing/2014/chart" uri="{C3380CC4-5D6E-409C-BE32-E72D297353CC}">
              <c16:uniqueId val="{00000001-4A88-4E49-A0BF-3410B2C7350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EFD-43B7-9B5C-7C6DFD0A8D3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FD-43B7-9B5C-7C6DFD0A8D3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C92-4DEE-92E5-E84CFDFBECB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92-4DEE-92E5-E84CFDFBECB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7DF-4D21-AED5-05E5822A926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DF-4D21-AED5-05E5822A926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2D-4664-9395-71711AA455E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2D-4664-9395-71711AA455E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17-4D3C-ACF6-A0002A83F89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17-4D3C-ACF6-A0002A83F89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14454.99</c:v>
                </c:pt>
                <c:pt idx="1">
                  <c:v>13141.18</c:v>
                </c:pt>
                <c:pt idx="2">
                  <c:v>12094.51</c:v>
                </c:pt>
                <c:pt idx="3">
                  <c:v>10929.82</c:v>
                </c:pt>
                <c:pt idx="4">
                  <c:v>9710.7000000000007</c:v>
                </c:pt>
              </c:numCache>
            </c:numRef>
          </c:val>
          <c:extLst>
            <c:ext xmlns:c16="http://schemas.microsoft.com/office/drawing/2014/chart" uri="{C3380CC4-5D6E-409C-BE32-E72D297353CC}">
              <c16:uniqueId val="{00000000-E00C-4C6C-A11F-82D8180622D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1006.65</c:v>
                </c:pt>
                <c:pt idx="1">
                  <c:v>998.42</c:v>
                </c:pt>
                <c:pt idx="2">
                  <c:v>1095.52</c:v>
                </c:pt>
                <c:pt idx="3">
                  <c:v>1056.55</c:v>
                </c:pt>
                <c:pt idx="4">
                  <c:v>1278.54</c:v>
                </c:pt>
              </c:numCache>
            </c:numRef>
          </c:val>
          <c:smooth val="0"/>
          <c:extLst>
            <c:ext xmlns:c16="http://schemas.microsoft.com/office/drawing/2014/chart" uri="{C3380CC4-5D6E-409C-BE32-E72D297353CC}">
              <c16:uniqueId val="{00000001-E00C-4C6C-A11F-82D8180622D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13.13</c:v>
                </c:pt>
                <c:pt idx="1">
                  <c:v>25.87</c:v>
                </c:pt>
                <c:pt idx="2">
                  <c:v>24.62</c:v>
                </c:pt>
                <c:pt idx="3">
                  <c:v>26.72</c:v>
                </c:pt>
                <c:pt idx="4">
                  <c:v>33.25</c:v>
                </c:pt>
              </c:numCache>
            </c:numRef>
          </c:val>
          <c:extLst>
            <c:ext xmlns:c16="http://schemas.microsoft.com/office/drawing/2014/chart" uri="{C3380CC4-5D6E-409C-BE32-E72D297353CC}">
              <c16:uniqueId val="{00000000-09E4-4B82-884F-E06B04645B8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43.43</c:v>
                </c:pt>
                <c:pt idx="1">
                  <c:v>41.41</c:v>
                </c:pt>
                <c:pt idx="2">
                  <c:v>39.64</c:v>
                </c:pt>
                <c:pt idx="3">
                  <c:v>40</c:v>
                </c:pt>
                <c:pt idx="4">
                  <c:v>38.74</c:v>
                </c:pt>
              </c:numCache>
            </c:numRef>
          </c:val>
          <c:smooth val="0"/>
          <c:extLst>
            <c:ext xmlns:c16="http://schemas.microsoft.com/office/drawing/2014/chart" uri="{C3380CC4-5D6E-409C-BE32-E72D297353CC}">
              <c16:uniqueId val="{00000001-09E4-4B82-884F-E06B04645B8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1250.08</c:v>
                </c:pt>
                <c:pt idx="1">
                  <c:v>644.96</c:v>
                </c:pt>
                <c:pt idx="2">
                  <c:v>678.1</c:v>
                </c:pt>
                <c:pt idx="3">
                  <c:v>634.04999999999995</c:v>
                </c:pt>
                <c:pt idx="4">
                  <c:v>510.96</c:v>
                </c:pt>
              </c:numCache>
            </c:numRef>
          </c:val>
          <c:extLst>
            <c:ext xmlns:c16="http://schemas.microsoft.com/office/drawing/2014/chart" uri="{C3380CC4-5D6E-409C-BE32-E72D297353CC}">
              <c16:uniqueId val="{00000000-0EDE-4B1C-AD55-217CF0821AA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400.44</c:v>
                </c:pt>
                <c:pt idx="1">
                  <c:v>417.56</c:v>
                </c:pt>
                <c:pt idx="2">
                  <c:v>449.72</c:v>
                </c:pt>
                <c:pt idx="3">
                  <c:v>437.27</c:v>
                </c:pt>
                <c:pt idx="4">
                  <c:v>456.72</c:v>
                </c:pt>
              </c:numCache>
            </c:numRef>
          </c:val>
          <c:smooth val="0"/>
          <c:extLst>
            <c:ext xmlns:c16="http://schemas.microsoft.com/office/drawing/2014/chart" uri="{C3380CC4-5D6E-409C-BE32-E72D297353CC}">
              <c16:uniqueId val="{00000001-0EDE-4B1C-AD55-217CF0821AA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佐世保市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漁業集落排水</v>
      </c>
      <c r="Q8" s="40"/>
      <c r="R8" s="40"/>
      <c r="S8" s="40"/>
      <c r="T8" s="40"/>
      <c r="U8" s="40"/>
      <c r="V8" s="40"/>
      <c r="W8" s="40" t="str">
        <f>データ!L6</f>
        <v>H2</v>
      </c>
      <c r="X8" s="40"/>
      <c r="Y8" s="40"/>
      <c r="Z8" s="40"/>
      <c r="AA8" s="40"/>
      <c r="AB8" s="40"/>
      <c r="AC8" s="40"/>
      <c r="AD8" s="41" t="str">
        <f>データ!$M$6</f>
        <v>非設置</v>
      </c>
      <c r="AE8" s="41"/>
      <c r="AF8" s="41"/>
      <c r="AG8" s="41"/>
      <c r="AH8" s="41"/>
      <c r="AI8" s="41"/>
      <c r="AJ8" s="41"/>
      <c r="AK8" s="3"/>
      <c r="AL8" s="42">
        <f>データ!S6</f>
        <v>240473</v>
      </c>
      <c r="AM8" s="42"/>
      <c r="AN8" s="42"/>
      <c r="AO8" s="42"/>
      <c r="AP8" s="42"/>
      <c r="AQ8" s="42"/>
      <c r="AR8" s="42"/>
      <c r="AS8" s="42"/>
      <c r="AT8" s="35">
        <f>データ!T6</f>
        <v>426.01</v>
      </c>
      <c r="AU8" s="35"/>
      <c r="AV8" s="35"/>
      <c r="AW8" s="35"/>
      <c r="AX8" s="35"/>
      <c r="AY8" s="35"/>
      <c r="AZ8" s="35"/>
      <c r="BA8" s="35"/>
      <c r="BB8" s="35">
        <f>データ!U6</f>
        <v>564.48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7.0000000000000007E-2</v>
      </c>
      <c r="Q10" s="35"/>
      <c r="R10" s="35"/>
      <c r="S10" s="35"/>
      <c r="T10" s="35"/>
      <c r="U10" s="35"/>
      <c r="V10" s="35"/>
      <c r="W10" s="35">
        <f>データ!Q6</f>
        <v>100</v>
      </c>
      <c r="X10" s="35"/>
      <c r="Y10" s="35"/>
      <c r="Z10" s="35"/>
      <c r="AA10" s="35"/>
      <c r="AB10" s="35"/>
      <c r="AC10" s="35"/>
      <c r="AD10" s="42">
        <f>データ!R6</f>
        <v>3398</v>
      </c>
      <c r="AE10" s="42"/>
      <c r="AF10" s="42"/>
      <c r="AG10" s="42"/>
      <c r="AH10" s="42"/>
      <c r="AI10" s="42"/>
      <c r="AJ10" s="42"/>
      <c r="AK10" s="2"/>
      <c r="AL10" s="42">
        <f>データ!V6</f>
        <v>167</v>
      </c>
      <c r="AM10" s="42"/>
      <c r="AN10" s="42"/>
      <c r="AO10" s="42"/>
      <c r="AP10" s="42"/>
      <c r="AQ10" s="42"/>
      <c r="AR10" s="42"/>
      <c r="AS10" s="42"/>
      <c r="AT10" s="35">
        <f>データ!W6</f>
        <v>0.33</v>
      </c>
      <c r="AU10" s="35"/>
      <c r="AV10" s="35"/>
      <c r="AW10" s="35"/>
      <c r="AX10" s="35"/>
      <c r="AY10" s="35"/>
      <c r="AZ10" s="35"/>
      <c r="BA10" s="35"/>
      <c r="BB10" s="35">
        <f>データ!X6</f>
        <v>506.06</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【1,078.44】</v>
      </c>
      <c r="I86" s="12" t="str">
        <f>データ!CA6</f>
        <v>【41.91】</v>
      </c>
      <c r="J86" s="12" t="str">
        <f>データ!CL6</f>
        <v>【420.17】</v>
      </c>
      <c r="K86" s="12" t="str">
        <f>データ!CW6</f>
        <v>【29.92】</v>
      </c>
      <c r="L86" s="12" t="str">
        <f>データ!DH6</f>
        <v>【80.39】</v>
      </c>
      <c r="M86" s="12" t="s">
        <v>43</v>
      </c>
      <c r="N86" s="12" t="s">
        <v>44</v>
      </c>
      <c r="O86" s="12" t="str">
        <f>データ!EO6</f>
        <v>【0.01】</v>
      </c>
    </row>
  </sheetData>
  <sheetProtection algorithmName="SHA-512" hashValue="vYdF5XCT41p189Rl41sX+hddslddhKfmOrftxFKUweCQ8SxuWYzGUw8WkGTy5Je+QiiW/dTlGdJEMHJ8RK7dmQ==" saltValue="ANdXap2f1pWJ467hQut1l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422029</v>
      </c>
      <c r="D6" s="19">
        <f t="shared" si="3"/>
        <v>47</v>
      </c>
      <c r="E6" s="19">
        <f t="shared" si="3"/>
        <v>17</v>
      </c>
      <c r="F6" s="19">
        <f t="shared" si="3"/>
        <v>6</v>
      </c>
      <c r="G6" s="19">
        <f t="shared" si="3"/>
        <v>0</v>
      </c>
      <c r="H6" s="19" t="str">
        <f t="shared" si="3"/>
        <v>長崎県　佐世保市</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7.0000000000000007E-2</v>
      </c>
      <c r="Q6" s="20">
        <f t="shared" si="3"/>
        <v>100</v>
      </c>
      <c r="R6" s="20">
        <f t="shared" si="3"/>
        <v>3398</v>
      </c>
      <c r="S6" s="20">
        <f t="shared" si="3"/>
        <v>240473</v>
      </c>
      <c r="T6" s="20">
        <f t="shared" si="3"/>
        <v>426.01</v>
      </c>
      <c r="U6" s="20">
        <f t="shared" si="3"/>
        <v>564.48</v>
      </c>
      <c r="V6" s="20">
        <f t="shared" si="3"/>
        <v>167</v>
      </c>
      <c r="W6" s="20">
        <f t="shared" si="3"/>
        <v>0.33</v>
      </c>
      <c r="X6" s="20">
        <f t="shared" si="3"/>
        <v>506.06</v>
      </c>
      <c r="Y6" s="21">
        <f>IF(Y7="",NA(),Y7)</f>
        <v>100</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14454.99</v>
      </c>
      <c r="BG6" s="21">
        <f t="shared" ref="BG6:BO6" si="7">IF(BG7="",NA(),BG7)</f>
        <v>13141.18</v>
      </c>
      <c r="BH6" s="21">
        <f t="shared" si="7"/>
        <v>12094.51</v>
      </c>
      <c r="BI6" s="21">
        <f t="shared" si="7"/>
        <v>10929.82</v>
      </c>
      <c r="BJ6" s="21">
        <f t="shared" si="7"/>
        <v>9710.7000000000007</v>
      </c>
      <c r="BK6" s="21">
        <f t="shared" si="7"/>
        <v>1006.65</v>
      </c>
      <c r="BL6" s="21">
        <f t="shared" si="7"/>
        <v>998.42</v>
      </c>
      <c r="BM6" s="21">
        <f t="shared" si="7"/>
        <v>1095.52</v>
      </c>
      <c r="BN6" s="21">
        <f t="shared" si="7"/>
        <v>1056.55</v>
      </c>
      <c r="BO6" s="21">
        <f t="shared" si="7"/>
        <v>1278.54</v>
      </c>
      <c r="BP6" s="20" t="str">
        <f>IF(BP7="","",IF(BP7="-","【-】","【"&amp;SUBSTITUTE(TEXT(BP7,"#,##0.00"),"-","△")&amp;"】"))</f>
        <v>【1,078.44】</v>
      </c>
      <c r="BQ6" s="21">
        <f>IF(BQ7="",NA(),BQ7)</f>
        <v>13.13</v>
      </c>
      <c r="BR6" s="21">
        <f t="shared" ref="BR6:BZ6" si="8">IF(BR7="",NA(),BR7)</f>
        <v>25.87</v>
      </c>
      <c r="BS6" s="21">
        <f t="shared" si="8"/>
        <v>24.62</v>
      </c>
      <c r="BT6" s="21">
        <f t="shared" si="8"/>
        <v>26.72</v>
      </c>
      <c r="BU6" s="21">
        <f t="shared" si="8"/>
        <v>33.25</v>
      </c>
      <c r="BV6" s="21">
        <f t="shared" si="8"/>
        <v>43.43</v>
      </c>
      <c r="BW6" s="21">
        <f t="shared" si="8"/>
        <v>41.41</v>
      </c>
      <c r="BX6" s="21">
        <f t="shared" si="8"/>
        <v>39.64</v>
      </c>
      <c r="BY6" s="21">
        <f t="shared" si="8"/>
        <v>40</v>
      </c>
      <c r="BZ6" s="21">
        <f t="shared" si="8"/>
        <v>38.74</v>
      </c>
      <c r="CA6" s="20" t="str">
        <f>IF(CA7="","",IF(CA7="-","【-】","【"&amp;SUBSTITUTE(TEXT(CA7,"#,##0.00"),"-","△")&amp;"】"))</f>
        <v>【41.91】</v>
      </c>
      <c r="CB6" s="21">
        <f>IF(CB7="",NA(),CB7)</f>
        <v>1250.08</v>
      </c>
      <c r="CC6" s="21">
        <f t="shared" ref="CC6:CK6" si="9">IF(CC7="",NA(),CC7)</f>
        <v>644.96</v>
      </c>
      <c r="CD6" s="21">
        <f t="shared" si="9"/>
        <v>678.1</v>
      </c>
      <c r="CE6" s="21">
        <f t="shared" si="9"/>
        <v>634.04999999999995</v>
      </c>
      <c r="CF6" s="21">
        <f t="shared" si="9"/>
        <v>510.96</v>
      </c>
      <c r="CG6" s="21">
        <f t="shared" si="9"/>
        <v>400.44</v>
      </c>
      <c r="CH6" s="21">
        <f t="shared" si="9"/>
        <v>417.56</v>
      </c>
      <c r="CI6" s="21">
        <f t="shared" si="9"/>
        <v>449.72</v>
      </c>
      <c r="CJ6" s="21">
        <f t="shared" si="9"/>
        <v>437.27</v>
      </c>
      <c r="CK6" s="21">
        <f t="shared" si="9"/>
        <v>456.72</v>
      </c>
      <c r="CL6" s="20" t="str">
        <f>IF(CL7="","",IF(CL7="-","【-】","【"&amp;SUBSTITUTE(TEXT(CL7,"#,##0.00"),"-","△")&amp;"】"))</f>
        <v>【420.17】</v>
      </c>
      <c r="CM6" s="21">
        <f>IF(CM7="",NA(),CM7)</f>
        <v>39.06</v>
      </c>
      <c r="CN6" s="21">
        <f t="shared" ref="CN6:CV6" si="10">IF(CN7="",NA(),CN7)</f>
        <v>37.5</v>
      </c>
      <c r="CO6" s="21">
        <f t="shared" si="10"/>
        <v>37.5</v>
      </c>
      <c r="CP6" s="21">
        <f t="shared" si="10"/>
        <v>35.94</v>
      </c>
      <c r="CQ6" s="21">
        <f t="shared" si="10"/>
        <v>35.94</v>
      </c>
      <c r="CR6" s="21">
        <f t="shared" si="10"/>
        <v>32.229999999999997</v>
      </c>
      <c r="CS6" s="21">
        <f t="shared" si="10"/>
        <v>32.479999999999997</v>
      </c>
      <c r="CT6" s="21">
        <f t="shared" si="10"/>
        <v>30.19</v>
      </c>
      <c r="CU6" s="21">
        <f t="shared" si="10"/>
        <v>28.77</v>
      </c>
      <c r="CV6" s="21">
        <f t="shared" si="10"/>
        <v>26.22</v>
      </c>
      <c r="CW6" s="20" t="str">
        <f>IF(CW7="","",IF(CW7="-","【-】","【"&amp;SUBSTITUTE(TEXT(CW7,"#,##0.00"),"-","△")&amp;"】"))</f>
        <v>【29.92】</v>
      </c>
      <c r="CX6" s="21">
        <f>IF(CX7="",NA(),CX7)</f>
        <v>56.91</v>
      </c>
      <c r="CY6" s="21">
        <f t="shared" ref="CY6:DG6" si="11">IF(CY7="",NA(),CY7)</f>
        <v>56.28</v>
      </c>
      <c r="CZ6" s="21">
        <f t="shared" si="11"/>
        <v>54.71</v>
      </c>
      <c r="DA6" s="21">
        <f t="shared" si="11"/>
        <v>54.65</v>
      </c>
      <c r="DB6" s="21">
        <f t="shared" si="11"/>
        <v>52.69</v>
      </c>
      <c r="DC6" s="21">
        <f t="shared" si="11"/>
        <v>80.8</v>
      </c>
      <c r="DD6" s="21">
        <f t="shared" si="11"/>
        <v>79.2</v>
      </c>
      <c r="DE6" s="21">
        <f t="shared" si="11"/>
        <v>79.09</v>
      </c>
      <c r="DF6" s="21">
        <f t="shared" si="11"/>
        <v>78.900000000000006</v>
      </c>
      <c r="DG6" s="21">
        <f t="shared" si="11"/>
        <v>78.03</v>
      </c>
      <c r="DH6" s="20" t="str">
        <f>IF(DH7="","",IF(DH7="-","【-】","【"&amp;SUBSTITUTE(TEXT(DH7,"#,##0.00"),"-","△")&amp;"】"))</f>
        <v>【80.39】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0.01</v>
      </c>
      <c r="EL6" s="21">
        <f t="shared" si="14"/>
        <v>1.6</v>
      </c>
      <c r="EM6" s="21">
        <f t="shared" si="14"/>
        <v>0.01</v>
      </c>
      <c r="EN6" s="21">
        <f t="shared" si="14"/>
        <v>0.01</v>
      </c>
      <c r="EO6" s="20" t="str">
        <f>IF(EO7="","",IF(EO7="-","【-】","【"&amp;SUBSTITUTE(TEXT(EO7,"#,##0.00"),"-","△")&amp;"】"))</f>
        <v>【0.01】</v>
      </c>
    </row>
    <row r="7" spans="1:145" s="22" customFormat="1" x14ac:dyDescent="0.15">
      <c r="A7" s="14"/>
      <c r="B7" s="23">
        <v>2022</v>
      </c>
      <c r="C7" s="23">
        <v>422029</v>
      </c>
      <c r="D7" s="23">
        <v>47</v>
      </c>
      <c r="E7" s="23">
        <v>17</v>
      </c>
      <c r="F7" s="23">
        <v>6</v>
      </c>
      <c r="G7" s="23">
        <v>0</v>
      </c>
      <c r="H7" s="23" t="s">
        <v>98</v>
      </c>
      <c r="I7" s="23" t="s">
        <v>99</v>
      </c>
      <c r="J7" s="23" t="s">
        <v>100</v>
      </c>
      <c r="K7" s="23" t="s">
        <v>101</v>
      </c>
      <c r="L7" s="23" t="s">
        <v>102</v>
      </c>
      <c r="M7" s="23" t="s">
        <v>103</v>
      </c>
      <c r="N7" s="24" t="s">
        <v>104</v>
      </c>
      <c r="O7" s="24" t="s">
        <v>105</v>
      </c>
      <c r="P7" s="24">
        <v>7.0000000000000007E-2</v>
      </c>
      <c r="Q7" s="24">
        <v>100</v>
      </c>
      <c r="R7" s="24">
        <v>3398</v>
      </c>
      <c r="S7" s="24">
        <v>240473</v>
      </c>
      <c r="T7" s="24">
        <v>426.01</v>
      </c>
      <c r="U7" s="24">
        <v>564.48</v>
      </c>
      <c r="V7" s="24">
        <v>167</v>
      </c>
      <c r="W7" s="24">
        <v>0.33</v>
      </c>
      <c r="X7" s="24">
        <v>506.06</v>
      </c>
      <c r="Y7" s="24">
        <v>100</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14454.99</v>
      </c>
      <c r="BG7" s="24">
        <v>13141.18</v>
      </c>
      <c r="BH7" s="24">
        <v>12094.51</v>
      </c>
      <c r="BI7" s="24">
        <v>10929.82</v>
      </c>
      <c r="BJ7" s="24">
        <v>9710.7000000000007</v>
      </c>
      <c r="BK7" s="24">
        <v>1006.65</v>
      </c>
      <c r="BL7" s="24">
        <v>998.42</v>
      </c>
      <c r="BM7" s="24">
        <v>1095.52</v>
      </c>
      <c r="BN7" s="24">
        <v>1056.55</v>
      </c>
      <c r="BO7" s="24">
        <v>1278.54</v>
      </c>
      <c r="BP7" s="24">
        <v>1078.44</v>
      </c>
      <c r="BQ7" s="24">
        <v>13.13</v>
      </c>
      <c r="BR7" s="24">
        <v>25.87</v>
      </c>
      <c r="BS7" s="24">
        <v>24.62</v>
      </c>
      <c r="BT7" s="24">
        <v>26.72</v>
      </c>
      <c r="BU7" s="24">
        <v>33.25</v>
      </c>
      <c r="BV7" s="24">
        <v>43.43</v>
      </c>
      <c r="BW7" s="24">
        <v>41.41</v>
      </c>
      <c r="BX7" s="24">
        <v>39.64</v>
      </c>
      <c r="BY7" s="24">
        <v>40</v>
      </c>
      <c r="BZ7" s="24">
        <v>38.74</v>
      </c>
      <c r="CA7" s="24">
        <v>41.91</v>
      </c>
      <c r="CB7" s="24">
        <v>1250.08</v>
      </c>
      <c r="CC7" s="24">
        <v>644.96</v>
      </c>
      <c r="CD7" s="24">
        <v>678.1</v>
      </c>
      <c r="CE7" s="24">
        <v>634.04999999999995</v>
      </c>
      <c r="CF7" s="24">
        <v>510.96</v>
      </c>
      <c r="CG7" s="24">
        <v>400.44</v>
      </c>
      <c r="CH7" s="24">
        <v>417.56</v>
      </c>
      <c r="CI7" s="24">
        <v>449.72</v>
      </c>
      <c r="CJ7" s="24">
        <v>437.27</v>
      </c>
      <c r="CK7" s="24">
        <v>456.72</v>
      </c>
      <c r="CL7" s="24">
        <v>420.17</v>
      </c>
      <c r="CM7" s="24">
        <v>39.06</v>
      </c>
      <c r="CN7" s="24">
        <v>37.5</v>
      </c>
      <c r="CO7" s="24">
        <v>37.5</v>
      </c>
      <c r="CP7" s="24">
        <v>35.94</v>
      </c>
      <c r="CQ7" s="24">
        <v>35.94</v>
      </c>
      <c r="CR7" s="24">
        <v>32.229999999999997</v>
      </c>
      <c r="CS7" s="24">
        <v>32.479999999999997</v>
      </c>
      <c r="CT7" s="24">
        <v>30.19</v>
      </c>
      <c r="CU7" s="24">
        <v>28.77</v>
      </c>
      <c r="CV7" s="24">
        <v>26.22</v>
      </c>
      <c r="CW7" s="24">
        <v>29.92</v>
      </c>
      <c r="CX7" s="24">
        <v>56.91</v>
      </c>
      <c r="CY7" s="24">
        <v>56.28</v>
      </c>
      <c r="CZ7" s="24">
        <v>54.71</v>
      </c>
      <c r="DA7" s="24">
        <v>54.65</v>
      </c>
      <c r="DB7" s="24">
        <v>52.69</v>
      </c>
      <c r="DC7" s="24">
        <v>80.8</v>
      </c>
      <c r="DD7" s="24">
        <v>79.2</v>
      </c>
      <c r="DE7" s="24">
        <v>79.09</v>
      </c>
      <c r="DF7" s="24">
        <v>78.900000000000006</v>
      </c>
      <c r="DG7" s="24">
        <v>78.03</v>
      </c>
      <c r="DH7" s="24">
        <v>80.39</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0.01</v>
      </c>
      <c r="EL7" s="24">
        <v>1.6</v>
      </c>
      <c r="EM7" s="24">
        <v>0.01</v>
      </c>
      <c r="EN7" s="24">
        <v>0.01</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2024-01-26T01:11:18Z</cp:lastPrinted>
  <dcterms:created xsi:type="dcterms:W3CDTF">2023-12-12T02:58:06Z</dcterms:created>
  <dcterms:modified xsi:type="dcterms:W3CDTF">2024-02-27T05:23:57Z</dcterms:modified>
  <cp:category/>
</cp:coreProperties>
</file>