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DB04E7F4-58D3-4BFE-A3E6-8F6E79735D54}" xr6:coauthVersionLast="47" xr6:coauthVersionMax="47" xr10:uidLastSave="{00000000-0000-0000-0000-000000000000}"/>
  <workbookProtection workbookAlgorithmName="SHA-512" workbookHashValue="tqmKooVnh6xy9FnnqULw7NfesLX98vl0Aaidf0PMAwjGbuP57Pke5nbkCJX5L+tGp9lGkMSWl+pIC32/kkSAUw==" workbookSaltValue="FShlCWhrVqZX3M90OkkXW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BB10" i="4"/>
  <c r="AT10" i="4"/>
  <c r="P10" i="4"/>
  <c r="I10" i="4"/>
  <c r="AD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<sst xmlns="http://schemas.openxmlformats.org/spreadsheetml/2006/main" count="231" uniqueCount="116">
  <si>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</si>
  <si>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</si>
  <si>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</si>
  <si>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</si>
  <si>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</si>
  <si>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</si>
  <si>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</si>
  <si>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</si>
  <si>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</si>
  <si>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</si>
  <si>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</si>
  <si>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</si>
  <si>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</si>
  <si>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</si>
  <si>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</si>
  <si>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</si>
  <si>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</si>
  <si>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</si>
  <si>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</si>
  <si>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</si>
  <si>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</si>
  <si>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</si>
  <si>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</si>
  <si>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</si>
  <si>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</si>
  <si>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</si>
  <si>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</si>
  <si>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</si>
  <si>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</si>
  <si>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</si>
  <si>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</si>
  <si>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</si>
  <si>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</si>
  <si>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</si>
  <si>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</si>
  <si>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</si>
  <si>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</si>
  <si>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</si>
  <si>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</si>
  <si>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</si>
  <si>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</si>
  <si>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</si>
  <si>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</si>
  <si>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</si>
  <si>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</si>
  <si>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</si>
  <si>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</si>
  <si>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</si>
  <si>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</si>
  <si>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</si>
  <si>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</si>
  <si>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</si>
  <si>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</si>
  <si>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</si>
  <si>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</si>
  <si>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</si>
  <si>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</si>
  <si>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</si>
  <si>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</si>
  <si>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</si>
  <si>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</si>
  <si>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</si>
  <si>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</si>
  <si>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</si>
  <si>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</si>
  <si>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</si>
  <si>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</si>
  <si>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</si>
  <si>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</si>
  <si>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</si>
  <si>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</si>
  <si>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</si>
  <si>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</si>
  <si>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</si>
  <si>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</si>
  <si>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</si>
  <si>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</si>
  <si>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</si>
  <si>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</si>
  <si>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</si>
  <si>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</si>
  <si>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</si>
  <si>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</si>
  <si>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</si>
  <si>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</si>
  <si>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</si>
  <si>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</si>
  <si>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</si>
  <si>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</si>
  <si>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</si>
  <si>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</si>
  <si>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</si>
  <si>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</si>
  <si>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</si>
  <si>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</si>
  <si>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</si>
  <si>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</si>
  <si>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</si>
  <si>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</si>
  <si>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</si>
  <si>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</si>
  <si>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</si>
  <si>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</si>
  <si>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</si>
  <si>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</si>
  <si>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</si>
  <si>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</si>
  <si>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</si>
  <si>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</si>
  <si>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</si>
  <si>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</si>
  <si>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</si>
  <si>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</si>
  <si>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14年度末に供用開始を行ったことから、管路については老朽化には至らない状況であるが、今後、処理場の経年劣化に対応していくため、ストックマネジメントに基づき計画的な更新を進めていく必要がある。</t>
    <phoneticPr fontId="4"/>
  </si>
  <si>
    <t>　各指標から、経営は厳しい状況にあるが、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phoneticPr fontId="4"/>
  </si>
  <si>
    <t>　①経常収支比率、②累積欠損金比率、③流動比率及び⑤経費回収率については、現在、整備途中で事業規模に相当する使用料収入が得られていないことなどから、厳しい経営状況となっている。
　④企業債残高対事業規模比率は、現在も整備事業に伴う新規借入が発生しているものの、借入額が大きくならないよう努めていることから低下傾向にある。しかし依然として多額の企業債残高があり、償還額は今後更に増えていくため、事業の効率化を図っていく必要がある。
　⑦施設利用率、⑧水洗化率については、上昇傾向にあるものの、経営改善のためにも早期接続を促進し、更なる水洗化率の向上を図っていく必要がある。</t>
    <rPh sb="37" eb="39">
      <t>ゲンザイ</t>
    </rPh>
    <rPh sb="152" eb="154">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</si>
</sst>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FF-4B42-BF9E-752D4A92D9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F3FF-4B42-BF9E-752D4A92D9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35.630000000000003</c:v>
                </c:pt>
                <c:pt idx="1">
                  <c:v>36.86</c:v>
                </c:pt>
                <c:pt idx="2">
                  <c:v>38.78</c:v>
                </c:pt>
                <c:pt idx="3">
                  <c:v>39.049999999999997</c:v>
                </c:pt>
                <c:pt idx="4">
                  <c:v>39.340000000000003</c:v>
                </c:pt>
              </c:numCache>
            </c:numRef>
          </c:val>
          <c:extLst>
            <c:ext xmlns:c16="http://schemas.microsoft.com/office/drawing/2014/chart" uri="{C3380CC4-5D6E-409C-BE32-E72D297353CC}">
              <c16:uniqueId val="{00000000-74CF-49B1-8355-3312FF7112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4CF-49B1-8355-3312FF7112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71.08</c:v>
                </c:pt>
                <c:pt idx="1">
                  <c:v>71.13</c:v>
                </c:pt>
                <c:pt idx="2">
                  <c:v>72.849999999999994</c:v>
                </c:pt>
                <c:pt idx="3">
                  <c:v>74.27</c:v>
                </c:pt>
                <c:pt idx="4">
                  <c:v>75.13</c:v>
                </c:pt>
              </c:numCache>
            </c:numRef>
          </c:val>
          <c:extLst>
            <c:ext xmlns:c16="http://schemas.microsoft.com/office/drawing/2014/chart" uri="{C3380CC4-5D6E-409C-BE32-E72D297353CC}">
              <c16:uniqueId val="{00000000-0757-4123-8F5B-EA20578494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0757-4123-8F5B-EA20578494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88.86</c:v>
                </c:pt>
                <c:pt idx="1">
                  <c:v>92.18</c:v>
                </c:pt>
                <c:pt idx="2">
                  <c:v>93.2</c:v>
                </c:pt>
                <c:pt idx="3">
                  <c:v>92.67</c:v>
                </c:pt>
                <c:pt idx="4">
                  <c:v>93.68</c:v>
                </c:pt>
              </c:numCache>
            </c:numRef>
          </c:val>
          <c:extLst>
            <c:ext xmlns:c16="http://schemas.microsoft.com/office/drawing/2014/chart" uri="{C3380CC4-5D6E-409C-BE32-E72D297353CC}">
              <c16:uniqueId val="{00000000-684A-4BE9-A483-ADA191FCBC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684A-4BE9-A483-ADA191FCBC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20.77</c:v>
                </c:pt>
                <c:pt idx="1">
                  <c:v>22.59</c:v>
                </c:pt>
                <c:pt idx="2">
                  <c:v>24.85</c:v>
                </c:pt>
                <c:pt idx="3">
                  <c:v>26.77</c:v>
                </c:pt>
                <c:pt idx="4">
                  <c:v>28.77</c:v>
                </c:pt>
              </c:numCache>
            </c:numRef>
          </c:val>
          <c:extLst>
            <c:ext xmlns:c16="http://schemas.microsoft.com/office/drawing/2014/chart" uri="{C3380CC4-5D6E-409C-BE32-E72D297353CC}">
              <c16:uniqueId val="{00000000-B372-4DFE-82D5-F19EAFC3E8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B372-4DFE-82D5-F19EAFC3E8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BB-4B8D-859E-A86D691CB8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58BB-4B8D-859E-A86D691CB8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390.07</c:v>
                </c:pt>
                <c:pt idx="1">
                  <c:v>413.28</c:v>
                </c:pt>
                <c:pt idx="2">
                  <c:v>425.2</c:v>
                </c:pt>
                <c:pt idx="3">
                  <c:v>445.28</c:v>
                </c:pt>
                <c:pt idx="4">
                  <c:v>470.06</c:v>
                </c:pt>
              </c:numCache>
            </c:numRef>
          </c:val>
          <c:extLst>
            <c:ext xmlns:c16="http://schemas.microsoft.com/office/drawing/2014/chart" uri="{C3380CC4-5D6E-409C-BE32-E72D297353CC}">
              <c16:uniqueId val="{00000000-2B86-4D11-B7C4-7D54D0CE9C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2B86-4D11-B7C4-7D54D0CE9C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-66.319999999999993</c:v>
                </c:pt>
                <c:pt idx="1">
                  <c:v>-121.97</c:v>
                </c:pt>
                <c:pt idx="2">
                  <c:v>-143.87</c:v>
                </c:pt>
                <c:pt idx="3">
                  <c:v>-132.47999999999999</c:v>
                </c:pt>
                <c:pt idx="4">
                  <c:v>-170.95</c:v>
                </c:pt>
              </c:numCache>
            </c:numRef>
          </c:val>
          <c:extLst>
            <c:ext xmlns:c16="http://schemas.microsoft.com/office/drawing/2014/chart" uri="{C3380CC4-5D6E-409C-BE32-E72D297353CC}">
              <c16:uniqueId val="{00000000-C78D-4E3B-8245-C7CC8F5F32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C78D-4E3B-8245-C7CC8F5F32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4408.68</c:v>
                </c:pt>
                <c:pt idx="1">
                  <c:v>4315.55</c:v>
                </c:pt>
                <c:pt idx="2">
                  <c:v>4054.6</c:v>
                </c:pt>
                <c:pt idx="3">
                  <c:v>3843.45</c:v>
                </c:pt>
                <c:pt idx="4">
                  <c:v>3755.27</c:v>
                </c:pt>
              </c:numCache>
            </c:numRef>
          </c:val>
          <c:extLst>
            <c:ext xmlns:c16="http://schemas.microsoft.com/office/drawing/2014/chart" uri="{C3380CC4-5D6E-409C-BE32-E72D297353CC}">
              <c16:uniqueId val="{00000000-0A25-41AF-8114-8BE3A05FF3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A25-41AF-8114-8BE3A05FF3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64.67</c:v>
                </c:pt>
                <c:pt idx="1">
                  <c:v>73.36</c:v>
                </c:pt>
                <c:pt idx="2">
                  <c:v>75.959999999999994</c:v>
                </c:pt>
                <c:pt idx="3">
                  <c:v>73.19</c:v>
                </c:pt>
                <c:pt idx="4">
                  <c:v>77.78</c:v>
                </c:pt>
              </c:numCache>
            </c:numRef>
          </c:val>
          <c:extLst>
            <c:ext xmlns:c16="http://schemas.microsoft.com/office/drawing/2014/chart" uri="{C3380CC4-5D6E-409C-BE32-E72D297353CC}">
              <c16:uniqueId val="{00000000-4834-40BE-8E14-C83E73FDE2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4834-40BE-8E14-C83E73FDE2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268.35000000000002</c:v>
                </c:pt>
                <c:pt idx="1">
                  <c:v>237.54</c:v>
                </c:pt>
                <c:pt idx="2">
                  <c:v>228.86</c:v>
                </c:pt>
                <c:pt idx="3">
                  <c:v>237.61</c:v>
                </c:pt>
                <c:pt idx="4">
                  <c:v>222.47</c:v>
                </c:pt>
              </c:numCache>
            </c:numRef>
          </c:val>
          <c:extLst>
            <c:ext xmlns:c16="http://schemas.microsoft.com/office/drawing/2014/chart" uri="{C3380CC4-5D6E-409C-BE32-E72D297353CC}">
              <c16:uniqueId val="{00000000-5132-4F8F-8F73-58D8DB9FF3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132-4F8F-8F73-58D8DB9FF3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134691</v>
      </c>
      <c r="AM8" s="42"/>
      <c r="AN8" s="42"/>
      <c r="AO8" s="42"/>
      <c r="AP8" s="42"/>
      <c r="AQ8" s="42"/>
      <c r="AR8" s="42"/>
      <c r="AS8" s="42"/>
      <c r="AT8" s="35">
        <f>データ!T6</f>
        <v>341.79</v>
      </c>
      <c r="AU8" s="35"/>
      <c r="AV8" s="35"/>
      <c r="AW8" s="35"/>
      <c r="AX8" s="35"/>
      <c r="AY8" s="35"/>
      <c r="AZ8" s="35"/>
      <c r="BA8" s="35"/>
      <c r="BB8" s="35">
        <f>データ!U6</f>
        <v>394.08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50.55</v>
      </c>
      <c r="J10" s="35"/>
      <c r="K10" s="35"/>
      <c r="L10" s="35"/>
      <c r="M10" s="35"/>
      <c r="N10" s="35"/>
      <c r="O10" s="35"/>
      <c r="P10" s="35">
        <f>データ!P6</f>
        <v>8.99</v>
      </c>
      <c r="Q10" s="35"/>
      <c r="R10" s="35"/>
      <c r="S10" s="35"/>
      <c r="T10" s="35"/>
      <c r="U10" s="35"/>
      <c r="V10" s="35"/>
      <c r="W10" s="35">
        <f>データ!Q6</f>
        <v>99.71</v>
      </c>
      <c r="X10" s="35"/>
      <c r="Y10" s="35"/>
      <c r="Z10" s="35"/>
      <c r="AA10" s="35"/>
      <c r="AB10" s="35"/>
      <c r="AC10" s="35"/>
      <c r="AD10" s="42">
        <f>データ!R6</f>
        <v>3320</v>
      </c>
      <c r="AE10" s="42"/>
      <c r="AF10" s="42"/>
      <c r="AG10" s="42"/>
      <c r="AH10" s="42"/>
      <c r="AI10" s="42"/>
      <c r="AJ10" s="42"/>
      <c r="AK10" s="2"/>
      <c r="AL10" s="42">
        <f>データ!V6</f>
        <v>12077</v>
      </c>
      <c r="AM10" s="42"/>
      <c r="AN10" s="42"/>
      <c r="AO10" s="42"/>
      <c r="AP10" s="42"/>
      <c r="AQ10" s="42"/>
      <c r="AR10" s="42"/>
      <c r="AS10" s="42"/>
      <c r="AT10" s="35">
        <f>データ!W6</f>
        <v>5.32</v>
      </c>
      <c r="AU10" s="35"/>
      <c r="AV10" s="35"/>
      <c r="AW10" s="35"/>
      <c r="AX10" s="35"/>
      <c r="AY10" s="35"/>
      <c r="AZ10" s="35"/>
      <c r="BA10" s="35"/>
      <c r="BB10" s="35">
        <f>データ!X6</f>
        <v>2270.11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qTE+we77eR4i8tPi2ixrWIhRhetxo6ts0IIxiUWBuwTKCqitdql0Lkx97XWBGmgJqiIytcqSD1E6jRCou0gr4Q==" saltValue="l+y9WhnEqK8taow17FeW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50.55</v>
      </c>
      <c r="P6" s="20">
        <f t="shared" si="3"/>
        <v>8.99</v>
      </c>
      <c r="Q6" s="20">
        <f t="shared" si="3"/>
        <v>99.71</v>
      </c>
      <c r="R6" s="20">
        <f t="shared" si="3"/>
        <v>3320</v>
      </c>
      <c r="S6" s="20">
        <f t="shared" si="3"/>
        <v>134691</v>
      </c>
      <c r="T6" s="20">
        <f t="shared" si="3"/>
        <v>341.79</v>
      </c>
      <c r="U6" s="20">
        <f t="shared" si="3"/>
        <v>394.08</v>
      </c>
      <c r="V6" s="20">
        <f t="shared" si="3"/>
        <v>12077</v>
      </c>
      <c r="W6" s="20">
        <f t="shared" si="3"/>
        <v>5.32</v>
      </c>
      <c r="X6" s="20">
        <f t="shared" si="3"/>
        <v>2270.11</v>
      </c>
      <c r="Y6" s="21">
        <f>IF(Y7="",NA(),Y7)</f>
        <v>88.86</v>
      </c>
      <c r="Z6" s="21">
        <f t="shared" ref="Z6:AH6" si="4">IF(Z7="",NA(),Z7)</f>
        <v>92.18</v>
      </c>
      <c r="AA6" s="21">
        <f t="shared" si="4"/>
        <v>93.2</v>
      </c>
      <c r="AB6" s="21">
        <f t="shared" si="4"/>
        <v>92.67</v>
      </c>
      <c r="AC6" s="21">
        <f t="shared" si="4"/>
        <v>93.68</v>
      </c>
      <c r="AD6" s="21">
        <f t="shared" si="4"/>
        <v>101.72</v>
      </c>
      <c r="AE6" s="21">
        <f t="shared" si="4"/>
        <v>102.73</v>
      </c>
      <c r="AF6" s="21">
        <f t="shared" si="4"/>
        <v>105.78</v>
      </c>
      <c r="AG6" s="21">
        <f t="shared" si="4"/>
        <v>106.09</v>
      </c>
      <c r="AH6" s="21">
        <f t="shared" si="4"/>
        <v>106.44</v>
      </c>
      <c r="AI6" s="20" t="str">
        <f>IF(AI7="","",IF(AI7="-","【-】","【"&amp;SUBSTITUTE(TEXT(AI7,"#,##0.00"),"-","△")&amp;"】"))</f>
        <v>【104.54】</v>
      </c>
      <c r="AJ6" s="21">
        <f>IF(AJ7="",NA(),AJ7)</f>
        <v>390.07</v>
      </c>
      <c r="AK6" s="21">
        <f t="shared" ref="AK6:AS6" si="5">IF(AK7="",NA(),AK7)</f>
        <v>413.28</v>
      </c>
      <c r="AL6" s="21">
        <f t="shared" si="5"/>
        <v>425.2</v>
      </c>
      <c r="AM6" s="21">
        <f t="shared" si="5"/>
        <v>445.28</v>
      </c>
      <c r="AN6" s="21">
        <f t="shared" si="5"/>
        <v>470.06</v>
      </c>
      <c r="AO6" s="21">
        <f t="shared" si="5"/>
        <v>112.88</v>
      </c>
      <c r="AP6" s="21">
        <f t="shared" si="5"/>
        <v>94.97</v>
      </c>
      <c r="AQ6" s="21">
        <f t="shared" si="5"/>
        <v>63.96</v>
      </c>
      <c r="AR6" s="21">
        <f t="shared" si="5"/>
        <v>69.42</v>
      </c>
      <c r="AS6" s="21">
        <f t="shared" si="5"/>
        <v>72.86</v>
      </c>
      <c r="AT6" s="20" t="str">
        <f>IF(AT7="","",IF(AT7="-","【-】","【"&amp;SUBSTITUTE(TEXT(AT7,"#,##0.00"),"-","△")&amp;"】"))</f>
        <v>【65.93】</v>
      </c>
      <c r="AU6" s="21">
        <f>IF(AU7="",NA(),AU7)</f>
        <v>-66.319999999999993</v>
      </c>
      <c r="AV6" s="21">
        <f t="shared" ref="AV6:BD6" si="6">IF(AV7="",NA(),AV7)</f>
        <v>-121.97</v>
      </c>
      <c r="AW6" s="21">
        <f t="shared" si="6"/>
        <v>-143.87</v>
      </c>
      <c r="AX6" s="21">
        <f t="shared" si="6"/>
        <v>-132.47999999999999</v>
      </c>
      <c r="AY6" s="21">
        <f t="shared" si="6"/>
        <v>-170.95</v>
      </c>
      <c r="AZ6" s="21">
        <f t="shared" si="6"/>
        <v>49.18</v>
      </c>
      <c r="BA6" s="21">
        <f t="shared" si="6"/>
        <v>47.72</v>
      </c>
      <c r="BB6" s="21">
        <f t="shared" si="6"/>
        <v>44.24</v>
      </c>
      <c r="BC6" s="21">
        <f t="shared" si="6"/>
        <v>43.07</v>
      </c>
      <c r="BD6" s="21">
        <f t="shared" si="6"/>
        <v>45.42</v>
      </c>
      <c r="BE6" s="20" t="str">
        <f>IF(BE7="","",IF(BE7="-","【-】","【"&amp;SUBSTITUTE(TEXT(BE7,"#,##0.00"),"-","△")&amp;"】"))</f>
        <v>【44.25】</v>
      </c>
      <c r="BF6" s="21">
        <f>IF(BF7="",NA(),BF7)</f>
        <v>4408.68</v>
      </c>
      <c r="BG6" s="21">
        <f t="shared" ref="BG6:BO6" si="7">IF(BG7="",NA(),BG7)</f>
        <v>4315.55</v>
      </c>
      <c r="BH6" s="21">
        <f t="shared" si="7"/>
        <v>4054.6</v>
      </c>
      <c r="BI6" s="21">
        <f t="shared" si="7"/>
        <v>3843.45</v>
      </c>
      <c r="BJ6" s="21">
        <f t="shared" si="7"/>
        <v>3755.27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64.67</v>
      </c>
      <c r="BR6" s="21">
        <f t="shared" ref="BR6:BZ6" si="8">IF(BR7="",NA(),BR7)</f>
        <v>73.36</v>
      </c>
      <c r="BS6" s="21">
        <f t="shared" si="8"/>
        <v>75.959999999999994</v>
      </c>
      <c r="BT6" s="21">
        <f t="shared" si="8"/>
        <v>73.19</v>
      </c>
      <c r="BU6" s="21">
        <f t="shared" si="8"/>
        <v>77.78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268.35000000000002</v>
      </c>
      <c r="CC6" s="21">
        <f t="shared" ref="CC6:CK6" si="9">IF(CC7="",NA(),CC7)</f>
        <v>237.54</v>
      </c>
      <c r="CD6" s="21">
        <f t="shared" si="9"/>
        <v>228.86</v>
      </c>
      <c r="CE6" s="21">
        <f t="shared" si="9"/>
        <v>237.61</v>
      </c>
      <c r="CF6" s="21">
        <f t="shared" si="9"/>
        <v>222.47</v>
      </c>
      <c r="CG6" s="21">
        <f t="shared" si="9"/>
        <v>230.02</v>
      </c>
      <c r="CH6" s="21">
        <f t="shared" si="9"/>
        <v>228.47</v>
      </c>
      <c r="CI6" s="21">
        <f t="shared" si="9"/>
        <v>224.88</v>
      </c>
      <c r="CJ6" s="21">
        <f t="shared" si="9"/>
        <v>228.64</v>
      </c>
      <c r="CK6" s="21">
        <f t="shared" si="9"/>
        <v>239.46</v>
      </c>
      <c r="CL6" s="20" t="str">
        <f>IF(CL7="","",IF(CL7="-","【-】","【"&amp;SUBSTITUTE(TEXT(CL7,"#,##0.00"),"-","△")&amp;"】"))</f>
        <v>【220.62】</v>
      </c>
      <c r="CM6" s="21">
        <f>IF(CM7="",NA(),CM7)</f>
        <v>35.630000000000003</v>
      </c>
      <c r="CN6" s="21">
        <f t="shared" ref="CN6:CV6" si="10">IF(CN7="",NA(),CN7)</f>
        <v>36.86</v>
      </c>
      <c r="CO6" s="21">
        <f t="shared" si="10"/>
        <v>38.78</v>
      </c>
      <c r="CP6" s="21">
        <f t="shared" si="10"/>
        <v>39.049999999999997</v>
      </c>
      <c r="CQ6" s="21">
        <f t="shared" si="10"/>
        <v>39.340000000000003</v>
      </c>
      <c r="CR6" s="21">
        <f t="shared" si="10"/>
        <v>42.56</v>
      </c>
      <c r="CS6" s="21">
        <f t="shared" si="10"/>
        <v>42.47</v>
      </c>
      <c r="CT6" s="21">
        <f t="shared" si="10"/>
        <v>42.4</v>
      </c>
      <c r="CU6" s="21">
        <f t="shared" si="10"/>
        <v>42.28</v>
      </c>
      <c r="CV6" s="21">
        <f t="shared" si="10"/>
        <v>41.06</v>
      </c>
      <c r="CW6" s="20" t="str">
        <f>IF(CW7="","",IF(CW7="-","【-】","【"&amp;SUBSTITUTE(TEXT(CW7,"#,##0.00"),"-","△")&amp;"】"))</f>
        <v>【42.22】</v>
      </c>
      <c r="CX6" s="21">
        <f>IF(CX7="",NA(),CX7)</f>
        <v>71.08</v>
      </c>
      <c r="CY6" s="21">
        <f t="shared" ref="CY6:DG6" si="11">IF(CY7="",NA(),CY7)</f>
        <v>71.13</v>
      </c>
      <c r="CZ6" s="21">
        <f t="shared" si="11"/>
        <v>72.849999999999994</v>
      </c>
      <c r="DA6" s="21">
        <f t="shared" si="11"/>
        <v>74.27</v>
      </c>
      <c r="DB6" s="21">
        <f t="shared" si="11"/>
        <v>75.13</v>
      </c>
      <c r="DC6" s="21">
        <f t="shared" si="11"/>
        <v>83.32</v>
      </c>
      <c r="DD6" s="21">
        <f t="shared" si="11"/>
        <v>83.75</v>
      </c>
      <c r="DE6" s="21">
        <f t="shared" si="11"/>
        <v>84.19</v>
      </c>
      <c r="DF6" s="21">
        <f t="shared" si="11"/>
        <v>84.34</v>
      </c>
      <c r="DG6" s="21">
        <f t="shared" si="11"/>
        <v>84.34</v>
      </c>
      <c r="DH6" s="20" t="str">
        <f>IF(DH7="","",IF(DH7="-","【-】","【"&amp;SUBSTITUTE(TEXT(DH7,"#,##0.00"),"-","△")&amp;"】"))</f>
        <v>【85.67】</v>
      </c>
      <c r="DI6" s="21">
        <f>IF(DI7="",NA(),DI7)</f>
        <v>20.77</v>
      </c>
      <c r="DJ6" s="21">
        <f t="shared" ref="DJ6:DR6" si="12">IF(DJ7="",NA(),DJ7)</f>
        <v>22.59</v>
      </c>
      <c r="DK6" s="21">
        <f t="shared" si="12"/>
        <v>24.85</v>
      </c>
      <c r="DL6" s="21">
        <f t="shared" si="12"/>
        <v>26.77</v>
      </c>
      <c r="DM6" s="21">
        <f t="shared" si="12"/>
        <v>28.77</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422045</v>
      </c>
      <c r="D7" s="23">
        <v>46</v>
      </c>
      <c r="E7" s="23">
        <v>17</v>
      </c>
      <c r="F7" s="23">
        <v>4</v>
      </c>
      <c r="G7" s="23">
        <v>0</v>
      </c>
      <c r="H7" s="23" t="s">
        <v>96</v>
      </c>
      <c r="I7" s="23" t="s">
        <v>97</v>
      </c>
      <c r="J7" s="23" t="s">
        <v>98</v>
      </c>
      <c r="K7" s="23" t="s">
        <v>99</v>
      </c>
      <c r="L7" s="23" t="s">
        <v>100</v>
      </c>
      <c r="M7" s="23" t="s">
        <v>101</v>
      </c>
      <c r="N7" s="24" t="s">
        <v>102</v>
      </c>
      <c r="O7" s="24">
        <v>50.55</v>
      </c>
      <c r="P7" s="24">
        <v>8.99</v>
      </c>
      <c r="Q7" s="24">
        <v>99.71</v>
      </c>
      <c r="R7" s="24">
        <v>3320</v>
      </c>
      <c r="S7" s="24">
        <v>134691</v>
      </c>
      <c r="T7" s="24">
        <v>341.79</v>
      </c>
      <c r="U7" s="24">
        <v>394.08</v>
      </c>
      <c r="V7" s="24">
        <v>12077</v>
      </c>
      <c r="W7" s="24">
        <v>5.32</v>
      </c>
      <c r="X7" s="24">
        <v>2270.11</v>
      </c>
      <c r="Y7" s="24">
        <v>88.86</v>
      </c>
      <c r="Z7" s="24">
        <v>92.18</v>
      </c>
      <c r="AA7" s="24">
        <v>93.2</v>
      </c>
      <c r="AB7" s="24">
        <v>92.67</v>
      </c>
      <c r="AC7" s="24">
        <v>93.68</v>
      </c>
      <c r="AD7" s="24">
        <v>101.72</v>
      </c>
      <c r="AE7" s="24">
        <v>102.73</v>
      </c>
      <c r="AF7" s="24">
        <v>105.78</v>
      </c>
      <c r="AG7" s="24">
        <v>106.09</v>
      </c>
      <c r="AH7" s="24">
        <v>106.44</v>
      </c>
      <c r="AI7" s="24">
        <v>104.54</v>
      </c>
      <c r="AJ7" s="24">
        <v>390.07</v>
      </c>
      <c r="AK7" s="24">
        <v>413.28</v>
      </c>
      <c r="AL7" s="24">
        <v>425.2</v>
      </c>
      <c r="AM7" s="24">
        <v>445.28</v>
      </c>
      <c r="AN7" s="24">
        <v>470.06</v>
      </c>
      <c r="AO7" s="24">
        <v>112.88</v>
      </c>
      <c r="AP7" s="24">
        <v>94.97</v>
      </c>
      <c r="AQ7" s="24">
        <v>63.96</v>
      </c>
      <c r="AR7" s="24">
        <v>69.42</v>
      </c>
      <c r="AS7" s="24">
        <v>72.86</v>
      </c>
      <c r="AT7" s="24">
        <v>65.930000000000007</v>
      </c>
      <c r="AU7" s="24">
        <v>-66.319999999999993</v>
      </c>
      <c r="AV7" s="24">
        <v>-121.97</v>
      </c>
      <c r="AW7" s="24">
        <v>-143.87</v>
      </c>
      <c r="AX7" s="24">
        <v>-132.47999999999999</v>
      </c>
      <c r="AY7" s="24">
        <v>-170.95</v>
      </c>
      <c r="AZ7" s="24">
        <v>49.18</v>
      </c>
      <c r="BA7" s="24">
        <v>47.72</v>
      </c>
      <c r="BB7" s="24">
        <v>44.24</v>
      </c>
      <c r="BC7" s="24">
        <v>43.07</v>
      </c>
      <c r="BD7" s="24">
        <v>45.42</v>
      </c>
      <c r="BE7" s="24">
        <v>44.25</v>
      </c>
      <c r="BF7" s="24">
        <v>4408.68</v>
      </c>
      <c r="BG7" s="24">
        <v>4315.55</v>
      </c>
      <c r="BH7" s="24">
        <v>4054.6</v>
      </c>
      <c r="BI7" s="24">
        <v>3843.45</v>
      </c>
      <c r="BJ7" s="24">
        <v>3755.27</v>
      </c>
      <c r="BK7" s="24">
        <v>1194.1500000000001</v>
      </c>
      <c r="BL7" s="24">
        <v>1206.79</v>
      </c>
      <c r="BM7" s="24">
        <v>1258.43</v>
      </c>
      <c r="BN7" s="24">
        <v>1163.75</v>
      </c>
      <c r="BO7" s="24">
        <v>1195.47</v>
      </c>
      <c r="BP7" s="24">
        <v>1182.1099999999999</v>
      </c>
      <c r="BQ7" s="24">
        <v>64.67</v>
      </c>
      <c r="BR7" s="24">
        <v>73.36</v>
      </c>
      <c r="BS7" s="24">
        <v>75.959999999999994</v>
      </c>
      <c r="BT7" s="24">
        <v>73.19</v>
      </c>
      <c r="BU7" s="24">
        <v>77.78</v>
      </c>
      <c r="BV7" s="24">
        <v>72.260000000000005</v>
      </c>
      <c r="BW7" s="24">
        <v>71.84</v>
      </c>
      <c r="BX7" s="24">
        <v>73.36</v>
      </c>
      <c r="BY7" s="24">
        <v>72.599999999999994</v>
      </c>
      <c r="BZ7" s="24">
        <v>69.430000000000007</v>
      </c>
      <c r="CA7" s="24">
        <v>73.78</v>
      </c>
      <c r="CB7" s="24">
        <v>268.35000000000002</v>
      </c>
      <c r="CC7" s="24">
        <v>237.54</v>
      </c>
      <c r="CD7" s="24">
        <v>228.86</v>
      </c>
      <c r="CE7" s="24">
        <v>237.61</v>
      </c>
      <c r="CF7" s="24">
        <v>222.47</v>
      </c>
      <c r="CG7" s="24">
        <v>230.02</v>
      </c>
      <c r="CH7" s="24">
        <v>228.47</v>
      </c>
      <c r="CI7" s="24">
        <v>224.88</v>
      </c>
      <c r="CJ7" s="24">
        <v>228.64</v>
      </c>
      <c r="CK7" s="24">
        <v>239.46</v>
      </c>
      <c r="CL7" s="24">
        <v>220.62</v>
      </c>
      <c r="CM7" s="24">
        <v>35.630000000000003</v>
      </c>
      <c r="CN7" s="24">
        <v>36.86</v>
      </c>
      <c r="CO7" s="24">
        <v>38.78</v>
      </c>
      <c r="CP7" s="24">
        <v>39.049999999999997</v>
      </c>
      <c r="CQ7" s="24">
        <v>39.340000000000003</v>
      </c>
      <c r="CR7" s="24">
        <v>42.56</v>
      </c>
      <c r="CS7" s="24">
        <v>42.47</v>
      </c>
      <c r="CT7" s="24">
        <v>42.4</v>
      </c>
      <c r="CU7" s="24">
        <v>42.28</v>
      </c>
      <c r="CV7" s="24">
        <v>41.06</v>
      </c>
      <c r="CW7" s="24">
        <v>42.22</v>
      </c>
      <c r="CX7" s="24">
        <v>71.08</v>
      </c>
      <c r="CY7" s="24">
        <v>71.13</v>
      </c>
      <c r="CZ7" s="24">
        <v>72.849999999999994</v>
      </c>
      <c r="DA7" s="24">
        <v>74.27</v>
      </c>
      <c r="DB7" s="24">
        <v>75.13</v>
      </c>
      <c r="DC7" s="24">
        <v>83.32</v>
      </c>
      <c r="DD7" s="24">
        <v>83.75</v>
      </c>
      <c r="DE7" s="24">
        <v>84.19</v>
      </c>
      <c r="DF7" s="24">
        <v>84.34</v>
      </c>
      <c r="DG7" s="24">
        <v>84.34</v>
      </c>
      <c r="DH7" s="24">
        <v>85.67</v>
      </c>
      <c r="DI7" s="24">
        <v>20.77</v>
      </c>
      <c r="DJ7" s="24">
        <v>22.59</v>
      </c>
      <c r="DK7" s="24">
        <v>24.85</v>
      </c>
      <c r="DL7" s="24">
        <v>26.77</v>
      </c>
      <c r="DM7" s="24">
        <v>28.77</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2023-12-12T00:58:51Z</dcterms:created>
  <dcterms:modified xsi:type="dcterms:W3CDTF">2024-03-04T01:37:29Z</dcterms:modified>
  <cp:category/>
</cp:coreProperties>
</file>