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630E152E-C920-4A0F-AFC9-BD706582E296}" xr6:coauthVersionLast="47" xr6:coauthVersionMax="47" xr10:uidLastSave="{00000000-0000-0000-0000-000000000000}"/>
  <workbookProtection workbookAlgorithmName="SHA-512" workbookHashValue="34PPEYdSAysfCZNGFr/zU7kwWvuVCGqZisVsOkWSXMeuzJ/jYcTVaDyNgiw2BmMu4UkDst2gw1VeAAlgDUqNoQ==" workbookSaltValue="pvX+iiGvXtCHVNtBP+80s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B10" i="4"/>
  <c r="AL8" i="4"/>
  <c r="P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<sst xmlns="http://schemas.openxmlformats.org/spreadsheetml/2006/main" count="236" uniqueCount="118">
  <si>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</si>
  <si>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</si>
  <si>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</si>
  <si>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</si>
  <si>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</si>
  <si>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</si>
  <si>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</si>
  <si>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</si>
  <si>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</si>
  <si>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</si>
  <si>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</si>
  <si>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</si>
  <si>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</si>
  <si>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</si>
  <si>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</si>
  <si>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</si>
  <si>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</si>
  <si>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</si>
  <si>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</si>
  <si>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</si>
  <si>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</si>
  <si>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</si>
  <si>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</si>
  <si>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</si>
  <si>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</si>
  <si>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</si>
  <si>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</si>
  <si>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</si>
  <si>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</si>
  <si>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</si>
  <si>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</si>
  <si>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</si>
  <si>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</si>
  <si>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</si>
  <si>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</si>
  <si>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</si>
  <si>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</si>
  <si>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</si>
  <si>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</si>
  <si>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</si>
  <si>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</si>
  <si>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</si>
  <si>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</si>
  <si>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</si>
  <si>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</si>
  <si>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</si>
  <si>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</si>
  <si>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</si>
  <si>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</si>
  <si>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</si>
  <si>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</si>
  <si>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</si>
  <si>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</si>
  <si>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</si>
  <si>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</si>
  <si>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</si>
  <si>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</si>
  <si>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</si>
  <si>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</si>
  <si>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</si>
  <si>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</si>
  <si>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</si>
  <si>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</si>
  <si>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</si>
  <si>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</si>
  <si>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</si>
  <si>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</si>
  <si>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</si>
  <si>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</si>
  <si>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</si>
  <si>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</si>
  <si>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</si>
  <si>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</si>
  <si>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</si>
  <si>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</si>
  <si>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</si>
  <si>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</si>
  <si>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</si>
  <si>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</si>
  <si>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</si>
  <si>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</si>
  <si>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</si>
  <si>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</si>
  <si>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</si>
  <si>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</si>
  <si>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</si>
  <si>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</si>
  <si>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</si>
  <si>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</si>
  <si>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</si>
  <si>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</si>
  <si>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</si>
  <si>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</si>
  <si>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</si>
  <si>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</si>
  <si>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</si>
  <si>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</si>
  <si>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</si>
  <si>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</si>
  <si>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</si>
  <si>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</si>
  <si>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</si>
  <si>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</si>
  <si>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</si>
  <si>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</si>
  <si>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</si>
  <si>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</si>
  <si>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</si>
  <si>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</si>
  <si>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</si>
  <si>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</si>
  <si>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</si>
  <si>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</si>
  <si>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</si>
  <si>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</si>
  <si>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施設の使用料については、事業開始当初から毎年未収金もなく全て完納されている。使用料等における経費回収率は、昨年度より12.76％向上し63.05％となっており、類似団体平均を多少上回っているものの一般会計繰入金により収益比率100％と依然として他会計に依存した状況にある。
　令和4年度の汚水処理原価の低下については、施設修繕等が減少したことにより減少傾向となっているが、施設廃止までに施設維持管理のための修繕が増減することも予想されるため、増減推移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Ph sb="1" eb="5">
      <t>トウガイシセツ</t>
    </rPh>
    <rPh sb="6" eb="9">
      <t>シヨウリョウ</t>
    </rPh>
    <rPh sb="15" eb="21">
      <t>ジギョウカイシトウショ</t>
    </rPh>
    <rPh sb="23" eb="25">
      <t>マイトシ</t>
    </rPh>
    <rPh sb="25" eb="28">
      <t>ミシュウキン</t>
    </rPh>
    <rPh sb="31" eb="32">
      <t>スベ</t>
    </rPh>
    <rPh sb="33" eb="35">
      <t>カンノウ</t>
    </rPh>
    <rPh sb="41" eb="45">
      <t>シヨウリョウトウ</t>
    </rPh>
    <rPh sb="49" eb="54">
      <t>ケイヒカイシュウリツ</t>
    </rPh>
    <rPh sb="56" eb="59">
      <t>サクネンド</t>
    </rPh>
    <rPh sb="67" eb="69">
      <t>コウジョウ</t>
    </rPh>
    <rPh sb="83" eb="89">
      <t>ルイジダンタイヘイキン</t>
    </rPh>
    <rPh sb="90" eb="94">
      <t>タショウウワマワ</t>
    </rPh>
    <rPh sb="101" eb="105">
      <t>イッパンカイケイ</t>
    </rPh>
    <rPh sb="105" eb="108">
      <t>クリイレキン</t>
    </rPh>
    <rPh sb="111" eb="115">
      <t>シュウエキヒリツ</t>
    </rPh>
    <rPh sb="120" eb="122">
      <t>イゼン</t>
    </rPh>
    <rPh sb="125" eb="128">
      <t>タカイケイ</t>
    </rPh>
    <rPh sb="129" eb="131">
      <t>イゾン</t>
    </rPh>
    <rPh sb="133" eb="135">
      <t>ジョウキョウ</t>
    </rPh>
    <rPh sb="141" eb="143">
      <t>レイワ</t>
    </rPh>
    <rPh sb="144" eb="146">
      <t>ネンド</t>
    </rPh>
    <rPh sb="147" eb="151">
      <t>オスイショリ</t>
    </rPh>
    <rPh sb="151" eb="153">
      <t>ゲンカ</t>
    </rPh>
    <rPh sb="154" eb="156">
      <t>テイカ</t>
    </rPh>
    <rPh sb="162" eb="167">
      <t>シセツシュウゼントウ</t>
    </rPh>
    <rPh sb="168" eb="170">
      <t>ゲンショウ</t>
    </rPh>
    <rPh sb="177" eb="181">
      <t>ゲンショウケイコウ</t>
    </rPh>
    <rPh sb="189" eb="193">
      <t>シセツハイシ</t>
    </rPh>
    <rPh sb="206" eb="208">
      <t>シュウゼン</t>
    </rPh>
    <rPh sb="209" eb="211">
      <t>ゾウゲン</t>
    </rPh>
    <rPh sb="216" eb="218">
      <t>ヨソウ</t>
    </rPh>
    <rPh sb="224" eb="226">
      <t>ゾウゲン</t>
    </rPh>
    <rPh sb="226" eb="228">
      <t>スイイ</t>
    </rPh>
    <rPh sb="230" eb="232">
      <t>ミトオ</t>
    </rPh>
    <rPh sb="239" eb="242">
      <t>ショウライテキ</t>
    </rPh>
    <rPh sb="243" eb="247">
      <t>ジギョウハイシ</t>
    </rPh>
    <rPh sb="248" eb="250">
      <t>ホウシン</t>
    </rPh>
    <rPh sb="251" eb="253">
      <t>ケッテイ</t>
    </rPh>
    <rPh sb="262" eb="264">
      <t>カジョウ</t>
    </rPh>
    <rPh sb="265" eb="269">
      <t>セツビトウシ</t>
    </rPh>
    <rPh sb="280" eb="286">
      <t>キキコウシンジキ</t>
    </rPh>
    <rPh sb="286" eb="287">
      <t>トウ</t>
    </rPh>
    <rPh sb="288" eb="290">
      <t>ミナオ</t>
    </rPh>
    <rPh sb="303" eb="305">
      <t>シュクゲン</t>
    </rPh>
    <rPh sb="306" eb="307">
      <t>ハカ</t>
    </rPh>
    <rPh sb="308" eb="310">
      <t>ケイエイ</t>
    </rPh>
    <rPh sb="311" eb="314">
      <t>ケンゼンセイ</t>
    </rPh>
    <rPh sb="315" eb="318">
      <t>コウリツセイ</t>
    </rPh>
    <rPh sb="319" eb="321">
      <t>コウジョウ</t>
    </rPh>
    <rPh sb="322" eb="323">
      <t>ム</t>
    </rPh>
    <rPh sb="325" eb="326">
      <t>ト</t>
    </rPh>
    <rPh sb="327" eb="328">
      <t>ク</t>
    </rPh>
    <phoneticPr fontId="4"/>
  </si>
  <si>
    <t>　当該施設は、平戸市の中でも少子高齢化が進み高齢単身世帯も多い地区である。
　供用開始後、加入率は60％台を推移しており、今後も人口、加入者の増加は見込めない状況にあり、使用料金の改定の検討を行ったものの、全国平均に対し２倍の料金設定となっている。このことから料金改定による収入増加が見込めず赤字運営の事業となっている。
　このような事業形態にあることから令和元年度に最適化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1" eb="5">
      <t>トウガイシセツ</t>
    </rPh>
    <rPh sb="7" eb="10">
      <t>ヒラドシ</t>
    </rPh>
    <rPh sb="11" eb="12">
      <t>ナカ</t>
    </rPh>
    <rPh sb="14" eb="19">
      <t>ショウシコウレイカ</t>
    </rPh>
    <rPh sb="20" eb="21">
      <t>スス</t>
    </rPh>
    <rPh sb="22" eb="28">
      <t>コウレイタンシンセタイ</t>
    </rPh>
    <rPh sb="29" eb="30">
      <t>オオ</t>
    </rPh>
    <rPh sb="31" eb="33">
      <t>チク</t>
    </rPh>
    <rPh sb="39" eb="44">
      <t>キョウヨウカイシゴ</t>
    </rPh>
    <rPh sb="45" eb="48">
      <t>カニュウリツ</t>
    </rPh>
    <rPh sb="52" eb="53">
      <t>ダイ</t>
    </rPh>
    <rPh sb="54" eb="56">
      <t>スイイ</t>
    </rPh>
    <rPh sb="61" eb="63">
      <t>コンゴ</t>
    </rPh>
    <rPh sb="64" eb="66">
      <t>ジンコウ</t>
    </rPh>
    <rPh sb="67" eb="70">
      <t>カニュウシャ</t>
    </rPh>
    <rPh sb="71" eb="73">
      <t>ゾウカ</t>
    </rPh>
    <rPh sb="74" eb="76">
      <t>ミコ</t>
    </rPh>
    <rPh sb="79" eb="81">
      <t>ジョウキョウ</t>
    </rPh>
    <rPh sb="85" eb="89">
      <t>シヨウリョウキン</t>
    </rPh>
    <rPh sb="90" eb="92">
      <t>カイテイ</t>
    </rPh>
    <rPh sb="93" eb="95">
      <t>ケントウ</t>
    </rPh>
    <rPh sb="96" eb="97">
      <t>オコナ</t>
    </rPh>
    <rPh sb="103" eb="107">
      <t>ゼンコクヘイキン</t>
    </rPh>
    <rPh sb="108" eb="109">
      <t>タイ</t>
    </rPh>
    <rPh sb="111" eb="112">
      <t>バイ</t>
    </rPh>
    <rPh sb="113" eb="117">
      <t>リョウキンセッテイ</t>
    </rPh>
    <rPh sb="289" eb="291">
      <t>サイテイ</t>
    </rPh>
    <phoneticPr fontId="4"/>
  </si>
  <si>
    <t>　当該施設は、供用開始から20年以上が経過しているが、接続加入世帯が少ないことから施設処理能力に対し19.05％の設備利用率である。このことから稼働年数に対し機械的な負担が少ないため、比較的に健全な設備機器の状態にある。また、適宜、機器更新によるメンテナンスをおこなっており著しく老朽化が生じている状況にはない。</t>
    <rPh sb="1" eb="5">
      <t>トウガイシセツ</t>
    </rPh>
    <rPh sb="7" eb="11">
      <t>キョウヨウカイシ</t>
    </rPh>
    <rPh sb="15" eb="18">
      <t>ネンイジョウ</t>
    </rPh>
    <rPh sb="19" eb="21">
      <t>ケイカ</t>
    </rPh>
    <rPh sb="27" eb="33">
      <t>セツゾクカニュウセタイ</t>
    </rPh>
    <rPh sb="34" eb="35">
      <t>スク</t>
    </rPh>
    <rPh sb="41" eb="47">
      <t>シセツショリノウリョク</t>
    </rPh>
    <rPh sb="48" eb="49">
      <t>タイ</t>
    </rPh>
    <rPh sb="57" eb="62">
      <t>セツビリヨウリツ</t>
    </rPh>
    <rPh sb="72" eb="76">
      <t>カドウネンスウ</t>
    </rPh>
    <rPh sb="77" eb="78">
      <t>タイ</t>
    </rPh>
    <rPh sb="79" eb="82">
      <t>キカイテキ</t>
    </rPh>
    <rPh sb="83" eb="85">
      <t>フタン</t>
    </rPh>
    <rPh sb="86" eb="87">
      <t>スク</t>
    </rPh>
    <rPh sb="92" eb="95">
      <t>ヒカクテキ</t>
    </rPh>
    <rPh sb="96" eb="98">
      <t>ケンゼン</t>
    </rPh>
    <rPh sb="99" eb="103">
      <t>セツビキキ</t>
    </rPh>
    <rPh sb="104" eb="106">
      <t>ジョウタイ</t>
    </rPh>
    <rPh sb="113" eb="115">
      <t>テキギ</t>
    </rPh>
    <rPh sb="116" eb="120">
      <t>キキコウシン</t>
    </rPh>
    <rPh sb="137" eb="138">
      <t>イチジル</t>
    </rPh>
    <rPh sb="140" eb="143">
      <t>ロウキュウカ</t>
    </rPh>
    <rPh sb="144" eb="145">
      <t>ショウ</t>
    </rPh>
    <rPh sb="149" eb="15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</si>
</sst>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E6-429F-82EC-803065BC1C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2E6-429F-82EC-803065BC1C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20</c:v>
                </c:pt>
                <c:pt idx="1">
                  <c:v>22.86</c:v>
                </c:pt>
                <c:pt idx="2">
                  <c:v>22.86</c:v>
                </c:pt>
                <c:pt idx="3">
                  <c:v>21.9</c:v>
                </c:pt>
                <c:pt idx="4">
                  <c:v>19.05</c:v>
                </c:pt>
              </c:numCache>
            </c:numRef>
          </c:val>
          <c:extLst>
            <c:ext xmlns:c16="http://schemas.microsoft.com/office/drawing/2014/chart" uri="{C3380CC4-5D6E-409C-BE32-E72D297353CC}">
              <c16:uniqueId val="{00000000-4AF9-4847-9C53-8B1084E8E7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AF9-4847-9C53-8B1084E8E7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62.8</c:v>
                </c:pt>
                <c:pt idx="1">
                  <c:v>60.13</c:v>
                </c:pt>
                <c:pt idx="2">
                  <c:v>68.239999999999995</c:v>
                </c:pt>
                <c:pt idx="3">
                  <c:v>68.53</c:v>
                </c:pt>
                <c:pt idx="4">
                  <c:v>67.14</c:v>
                </c:pt>
              </c:numCache>
            </c:numRef>
          </c:val>
          <c:extLst>
            <c:ext xmlns:c16="http://schemas.microsoft.com/office/drawing/2014/chart" uri="{C3380CC4-5D6E-409C-BE32-E72D297353CC}">
              <c16:uniqueId val="{00000000-7DF8-457A-9322-D9673310BE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DF8-457A-9322-D9673310BE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17-4730-BEFE-386C1F461A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7-4730-BEFE-386C1F461A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D8-4172-A97E-B35E88912C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D8-4172-A97E-B35E88912C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7B-44E5-A173-58882551E5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7B-44E5-A173-58882551E5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D-4BFE-BD95-5E53AC3857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D-4BFE-BD95-5E53AC3857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D-427E-A023-C831A6404A3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D-427E-A023-C831A6404A3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2812.99</c:v>
                </c:pt>
                <c:pt idx="1">
                  <c:v>2536.81</c:v>
                </c:pt>
                <c:pt idx="2">
                  <c:v>2223.42</c:v>
                </c:pt>
                <c:pt idx="3">
                  <c:v>1979.21</c:v>
                </c:pt>
                <c:pt idx="4">
                  <c:v>1752.59</c:v>
                </c:pt>
              </c:numCache>
            </c:numRef>
          </c:val>
          <c:extLst>
            <c:ext xmlns:c16="http://schemas.microsoft.com/office/drawing/2014/chart" uri="{C3380CC4-5D6E-409C-BE32-E72D297353CC}">
              <c16:uniqueId val="{00000000-C624-47ED-88DF-6C524743FD1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624-47ED-88DF-6C524743FD1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29.2</c:v>
                </c:pt>
                <c:pt idx="1">
                  <c:v>47.08</c:v>
                </c:pt>
                <c:pt idx="2">
                  <c:v>52.22</c:v>
                </c:pt>
                <c:pt idx="3">
                  <c:v>50.29</c:v>
                </c:pt>
                <c:pt idx="4">
                  <c:v>63.05</c:v>
                </c:pt>
              </c:numCache>
            </c:numRef>
          </c:val>
          <c:extLst>
            <c:ext xmlns:c16="http://schemas.microsoft.com/office/drawing/2014/chart" uri="{C3380CC4-5D6E-409C-BE32-E72D297353CC}">
              <c16:uniqueId val="{00000000-9519-4DEE-B3A0-6824679F31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519-4DEE-B3A0-6824679F31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1179.29</c:v>
                </c:pt>
                <c:pt idx="1">
                  <c:v>740.06</c:v>
                </c:pt>
                <c:pt idx="2">
                  <c:v>659.46</c:v>
                </c:pt>
                <c:pt idx="3">
                  <c:v>674.46</c:v>
                </c:pt>
                <c:pt idx="4">
                  <c:v>558.66</c:v>
                </c:pt>
              </c:numCache>
            </c:numRef>
          </c:val>
          <c:extLst>
            <c:ext xmlns:c16="http://schemas.microsoft.com/office/drawing/2014/chart" uri="{C3380CC4-5D6E-409C-BE32-E72D297353CC}">
              <c16:uniqueId val="{00000000-4145-4855-8A48-F6370F5A39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145-4855-8A48-F6370F5A39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平戸市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29162</v>
      </c>
      <c r="AM8" s="42"/>
      <c r="AN8" s="42"/>
      <c r="AO8" s="42"/>
      <c r="AP8" s="42"/>
      <c r="AQ8" s="42"/>
      <c r="AR8" s="42"/>
      <c r="AS8" s="42"/>
      <c r="AT8" s="35">
        <f>データ!T6</f>
        <v>235.12</v>
      </c>
      <c r="AU8" s="35"/>
      <c r="AV8" s="35"/>
      <c r="AW8" s="35"/>
      <c r="AX8" s="35"/>
      <c r="AY8" s="35"/>
      <c r="AZ8" s="35"/>
      <c r="BA8" s="35"/>
      <c r="BB8" s="35">
        <f>データ!U6</f>
        <v>124.03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0.48</v>
      </c>
      <c r="Q10" s="35"/>
      <c r="R10" s="35"/>
      <c r="S10" s="35"/>
      <c r="T10" s="35"/>
      <c r="U10" s="35"/>
      <c r="V10" s="35"/>
      <c r="W10" s="35">
        <f>データ!Q6</f>
        <v>97.24</v>
      </c>
      <c r="X10" s="35"/>
      <c r="Y10" s="35"/>
      <c r="Z10" s="35"/>
      <c r="AA10" s="35"/>
      <c r="AB10" s="35"/>
      <c r="AC10" s="35"/>
      <c r="AD10" s="42">
        <f>データ!R6</f>
        <v>6210</v>
      </c>
      <c r="AE10" s="42"/>
      <c r="AF10" s="42"/>
      <c r="AG10" s="42"/>
      <c r="AH10" s="42"/>
      <c r="AI10" s="42"/>
      <c r="AJ10" s="42"/>
      <c r="AK10" s="2"/>
      <c r="AL10" s="42">
        <f>データ!V6</f>
        <v>140</v>
      </c>
      <c r="AM10" s="42"/>
      <c r="AN10" s="42"/>
      <c r="AO10" s="42"/>
      <c r="AP10" s="42"/>
      <c r="AQ10" s="42"/>
      <c r="AR10" s="42"/>
      <c r="AS10" s="42"/>
      <c r="AT10" s="35">
        <f>データ!W6</f>
        <v>0.09</v>
      </c>
      <c r="AU10" s="35"/>
      <c r="AV10" s="35"/>
      <c r="AW10" s="35"/>
      <c r="AX10" s="35"/>
      <c r="AY10" s="35"/>
      <c r="AZ10" s="35"/>
      <c r="BA10" s="35"/>
      <c r="BB10" s="35">
        <f>データ!X6</f>
        <v>1555.56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hZzxmSIP23cdMjm7Y2e9LVNfvgpR120/e7yB1Rz05Nehn0Ytv8ZRJR8a6wbEPJvsBdxHt86fV5Xqe9fdQ+xrTg==" saltValue="lAQ/SUrlrqWJwkJl1jej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0.48</v>
      </c>
      <c r="Q6" s="20">
        <f t="shared" si="3"/>
        <v>97.24</v>
      </c>
      <c r="R6" s="20">
        <f t="shared" si="3"/>
        <v>6210</v>
      </c>
      <c r="S6" s="20">
        <f t="shared" si="3"/>
        <v>29162</v>
      </c>
      <c r="T6" s="20">
        <f t="shared" si="3"/>
        <v>235.12</v>
      </c>
      <c r="U6" s="20">
        <f t="shared" si="3"/>
        <v>124.03</v>
      </c>
      <c r="V6" s="20">
        <f t="shared" si="3"/>
        <v>140</v>
      </c>
      <c r="W6" s="20">
        <f t="shared" si="3"/>
        <v>0.09</v>
      </c>
      <c r="X6" s="20">
        <f t="shared" si="3"/>
        <v>1555.56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2812.99</v>
      </c>
      <c r="BG6" s="21">
        <f t="shared" ref="BG6:BO6" si="7">IF(BG7="",NA(),BG7)</f>
        <v>2536.81</v>
      </c>
      <c r="BH6" s="21">
        <f t="shared" si="7"/>
        <v>2223.42</v>
      </c>
      <c r="BI6" s="21">
        <f t="shared" si="7"/>
        <v>1979.21</v>
      </c>
      <c r="BJ6" s="21">
        <f t="shared" si="7"/>
        <v>1752.59</v>
      </c>
      <c r="BK6" s="21">
        <f t="shared" si="7"/>
        <v>789.46</v>
      </c>
      <c r="BL6" s="21">
        <f t="shared" si="7"/>
        <v>826.83</v>
      </c>
      <c r="BM6" s="21">
        <f t="shared" si="7"/>
        <v>867.83</v>
      </c>
      <c r="BN6" s="21">
        <f t="shared" si="7"/>
        <v>791.76</v>
      </c>
      <c r="BO6" s="21">
        <f t="shared" si="7"/>
        <v>900.82</v>
      </c>
      <c r="BP6" s="20" t="str">
        <f>IF(BP7="","",IF(BP7="-","【-】","【"&amp;SUBSTITUTE(TEXT(BP7,"#,##0.00"),"-","△")&amp;"】"))</f>
        <v>【809.19】</v>
      </c>
      <c r="BQ6" s="21">
        <f>IF(BQ7="",NA(),BQ7)</f>
        <v>29.2</v>
      </c>
      <c r="BR6" s="21">
        <f t="shared" ref="BR6:BZ6" si="8">IF(BR7="",NA(),BR7)</f>
        <v>47.08</v>
      </c>
      <c r="BS6" s="21">
        <f t="shared" si="8"/>
        <v>52.22</v>
      </c>
      <c r="BT6" s="21">
        <f t="shared" si="8"/>
        <v>50.29</v>
      </c>
      <c r="BU6" s="21">
        <f t="shared" si="8"/>
        <v>63.05</v>
      </c>
      <c r="BV6" s="21">
        <f t="shared" si="8"/>
        <v>57.77</v>
      </c>
      <c r="BW6" s="21">
        <f t="shared" si="8"/>
        <v>57.31</v>
      </c>
      <c r="BX6" s="21">
        <f t="shared" si="8"/>
        <v>57.08</v>
      </c>
      <c r="BY6" s="21">
        <f t="shared" si="8"/>
        <v>56.26</v>
      </c>
      <c r="BZ6" s="21">
        <f t="shared" si="8"/>
        <v>52.94</v>
      </c>
      <c r="CA6" s="20" t="str">
        <f>IF(CA7="","",IF(CA7="-","【-】","【"&amp;SUBSTITUTE(TEXT(CA7,"#,##0.00"),"-","△")&amp;"】"))</f>
        <v>【57.02】</v>
      </c>
      <c r="CB6" s="21">
        <f>IF(CB7="",NA(),CB7)</f>
        <v>1179.29</v>
      </c>
      <c r="CC6" s="21">
        <f t="shared" ref="CC6:CK6" si="9">IF(CC7="",NA(),CC7)</f>
        <v>740.06</v>
      </c>
      <c r="CD6" s="21">
        <f t="shared" si="9"/>
        <v>659.46</v>
      </c>
      <c r="CE6" s="21">
        <f t="shared" si="9"/>
        <v>674.46</v>
      </c>
      <c r="CF6" s="21">
        <f t="shared" si="9"/>
        <v>558.66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20</v>
      </c>
      <c r="CN6" s="21">
        <f t="shared" ref="CN6:CV6" si="10">IF(CN7="",NA(),CN7)</f>
        <v>22.86</v>
      </c>
      <c r="CO6" s="21">
        <f t="shared" si="10"/>
        <v>22.86</v>
      </c>
      <c r="CP6" s="21">
        <f t="shared" si="10"/>
        <v>21.9</v>
      </c>
      <c r="CQ6" s="21">
        <f t="shared" si="10"/>
        <v>19.05</v>
      </c>
      <c r="CR6" s="21">
        <f t="shared" si="10"/>
        <v>50.68</v>
      </c>
      <c r="CS6" s="21">
        <f t="shared" si="10"/>
        <v>50.14</v>
      </c>
      <c r="CT6" s="21">
        <f t="shared" si="10"/>
        <v>54.83</v>
      </c>
      <c r="CU6" s="21">
        <f t="shared" si="10"/>
        <v>66.53</v>
      </c>
      <c r="CV6" s="21">
        <f t="shared" si="10"/>
        <v>52.35</v>
      </c>
      <c r="CW6" s="20" t="str">
        <f>IF(CW7="","",IF(CW7="-","【-】","【"&amp;SUBSTITUTE(TEXT(CW7,"#,##0.00"),"-","△")&amp;"】"))</f>
        <v>【52.55】</v>
      </c>
      <c r="CX6" s="21">
        <f>IF(CX7="",NA(),CX7)</f>
        <v>62.8</v>
      </c>
      <c r="CY6" s="21">
        <f t="shared" ref="CY6:DG6" si="11">IF(CY7="",NA(),CY7)</f>
        <v>60.13</v>
      </c>
      <c r="CZ6" s="21">
        <f t="shared" si="11"/>
        <v>68.239999999999995</v>
      </c>
      <c r="DA6" s="21">
        <f t="shared" si="11"/>
        <v>68.53</v>
      </c>
      <c r="DB6" s="21">
        <f t="shared" si="11"/>
        <v>67.14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422070</v>
      </c>
      <c r="D7" s="23">
        <v>47</v>
      </c>
      <c r="E7" s="23">
        <v>17</v>
      </c>
      <c r="F7" s="23">
        <v>5</v>
      </c>
      <c r="G7" s="23">
        <v>0</v>
      </c>
      <c r="H7" s="23" t="s">
        <v>96</v>
      </c>
      <c r="I7" s="23" t="s">
        <v>97</v>
      </c>
      <c r="J7" s="23" t="s">
        <v>98</v>
      </c>
      <c r="K7" s="23" t="s">
        <v>99</v>
      </c>
      <c r="L7" s="23" t="s">
        <v>100</v>
      </c>
      <c r="M7" s="23" t="s">
        <v>101</v>
      </c>
      <c r="N7" s="24" t="s">
        <v>102</v>
      </c>
      <c r="O7" s="24" t="s">
        <v>103</v>
      </c>
      <c r="P7" s="24">
        <v>0.48</v>
      </c>
      <c r="Q7" s="24">
        <v>97.24</v>
      </c>
      <c r="R7" s="24">
        <v>6210</v>
      </c>
      <c r="S7" s="24">
        <v>29162</v>
      </c>
      <c r="T7" s="24">
        <v>235.12</v>
      </c>
      <c r="U7" s="24">
        <v>124.03</v>
      </c>
      <c r="V7" s="24">
        <v>140</v>
      </c>
      <c r="W7" s="24">
        <v>0.09</v>
      </c>
      <c r="X7" s="24">
        <v>1555.56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2812.99</v>
      </c>
      <c r="BG7" s="24">
        <v>2536.81</v>
      </c>
      <c r="BH7" s="24">
        <v>2223.42</v>
      </c>
      <c r="BI7" s="24">
        <v>1979.21</v>
      </c>
      <c r="BJ7" s="24">
        <v>1752.59</v>
      </c>
      <c r="BK7" s="24">
        <v>789.46</v>
      </c>
      <c r="BL7" s="24">
        <v>826.83</v>
      </c>
      <c r="BM7" s="24">
        <v>867.83</v>
      </c>
      <c r="BN7" s="24">
        <v>791.76</v>
      </c>
      <c r="BO7" s="24">
        <v>900.82</v>
      </c>
      <c r="BP7" s="24">
        <v>809.19</v>
      </c>
      <c r="BQ7" s="24">
        <v>29.2</v>
      </c>
      <c r="BR7" s="24">
        <v>47.08</v>
      </c>
      <c r="BS7" s="24">
        <v>52.22</v>
      </c>
      <c r="BT7" s="24">
        <v>50.29</v>
      </c>
      <c r="BU7" s="24">
        <v>63.05</v>
      </c>
      <c r="BV7" s="24">
        <v>57.77</v>
      </c>
      <c r="BW7" s="24">
        <v>57.31</v>
      </c>
      <c r="BX7" s="24">
        <v>57.08</v>
      </c>
      <c r="BY7" s="24">
        <v>56.26</v>
      </c>
      <c r="BZ7" s="24">
        <v>52.94</v>
      </c>
      <c r="CA7" s="24">
        <v>57.02</v>
      </c>
      <c r="CB7" s="24">
        <v>1179.29</v>
      </c>
      <c r="CC7" s="24">
        <v>740.06</v>
      </c>
      <c r="CD7" s="24">
        <v>659.46</v>
      </c>
      <c r="CE7" s="24">
        <v>674.46</v>
      </c>
      <c r="CF7" s="24">
        <v>558.66</v>
      </c>
      <c r="CG7" s="24">
        <v>274.35000000000002</v>
      </c>
      <c r="CH7" s="24">
        <v>273.52</v>
      </c>
      <c r="CI7" s="24">
        <v>274.99</v>
      </c>
      <c r="CJ7" s="24">
        <v>282.08999999999997</v>
      </c>
      <c r="CK7" s="24">
        <v>303.27999999999997</v>
      </c>
      <c r="CL7" s="24">
        <v>273.68</v>
      </c>
      <c r="CM7" s="24">
        <v>20</v>
      </c>
      <c r="CN7" s="24">
        <v>22.86</v>
      </c>
      <c r="CO7" s="24">
        <v>22.86</v>
      </c>
      <c r="CP7" s="24">
        <v>21.9</v>
      </c>
      <c r="CQ7" s="24">
        <v>19.05</v>
      </c>
      <c r="CR7" s="24">
        <v>50.68</v>
      </c>
      <c r="CS7" s="24">
        <v>50.14</v>
      </c>
      <c r="CT7" s="24">
        <v>54.83</v>
      </c>
      <c r="CU7" s="24">
        <v>66.53</v>
      </c>
      <c r="CV7" s="24">
        <v>52.35</v>
      </c>
      <c r="CW7" s="24">
        <v>52.55</v>
      </c>
      <c r="CX7" s="24">
        <v>62.8</v>
      </c>
      <c r="CY7" s="24">
        <v>60.13</v>
      </c>
      <c r="CZ7" s="24">
        <v>68.239999999999995</v>
      </c>
      <c r="DA7" s="24">
        <v>68.53</v>
      </c>
      <c r="DB7" s="24">
        <v>67.14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113</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2024-01-17T02:01:32Z</cp:lastPrinted>
  <dcterms:created xsi:type="dcterms:W3CDTF">2023-12-12T02:56:16Z</dcterms:created>
  <dcterms:modified xsi:type="dcterms:W3CDTF">2024-03-04T01:39:11Z</dcterms:modified>
  <cp:category/>
</cp:coreProperties>
</file>