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C95FEAD9-C96C-40B4-A541-A9DCD5E001B0}" xr6:coauthVersionLast="47" xr6:coauthVersionMax="47" xr10:uidLastSave="{00000000-0000-0000-0000-000000000000}"/>
  <workbookProtection workbookAlgorithmName="SHA-512" workbookHashValue="wU17bGJ6DrbwDaCeTe998FORIv7dHrtKcwCBUYMcWe6Dh6K0GzlvE+XJHsKXwvXp6oBwWfd5E8UwHaGGzRmVfg==" workbookSaltValue="vDpX4TMc6iQ97VekAIJHTQ=="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BB10" i="4"/>
  <c r="P10" i="4"/>
  <c r="AT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<sst xmlns="http://schemas.openxmlformats.org/spreadsheetml/2006/main" count="275" uniqueCount="116">
  <si>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</si>
  <si>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</si>
  <si>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</si>
  <si>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</si>
  <si>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</si>
  <si>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</si>
  <si>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</si>
  <si>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</si>
  <si>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</si>
  <si>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</si>
  <si>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</si>
  <si>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</si>
  <si>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</si>
  <si>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</si>
  <si>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</si>
  <si>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</si>
  <si>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</si>
  <si>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</si>
  <si>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</si>
  <si>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</si>
  <si>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</si>
  <si>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</si>
  <si>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</si>
  <si>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</si>
  <si>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</si>
  <si>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</si>
  <si>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</si>
  <si>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</si>
  <si>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</si>
  <si>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</si>
  <si>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</si>
  <si>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</si>
  <si>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</si>
  <si>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</si>
  <si>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</si>
  <si>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</si>
  <si>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</si>
  <si>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</si>
  <si>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</si>
  <si>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</si>
  <si>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</si>
  <si>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</si>
  <si>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</si>
  <si>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</si>
  <si>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</si>
  <si>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</si>
  <si>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</si>
  <si>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</si>
  <si>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</si>
  <si>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</si>
  <si>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</si>
  <si>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</si>
  <si>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</si>
  <si>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</si>
  <si>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</si>
  <si>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</si>
  <si>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</si>
  <si>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</si>
  <si>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</si>
  <si>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</si>
  <si>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</si>
  <si>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</si>
  <si>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</si>
  <si>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</si>
  <si>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</si>
  <si>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</si>
  <si>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</si>
  <si>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</si>
  <si>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</si>
  <si>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</si>
  <si>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</si>
  <si>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</si>
  <si>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</si>
  <si>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</si>
  <si>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</si>
  <si>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</si>
  <si>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</si>
  <si>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</si>
  <si>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</si>
  <si>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</si>
  <si>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</si>
  <si>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</si>
  <si>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</si>
  <si>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</si>
  <si>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</si>
  <si>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</si>
  <si>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</si>
  <si>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</si>
  <si>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</si>
  <si>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</si>
  <si>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</si>
  <si>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</si>
  <si>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</si>
  <si>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</si>
  <si>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</si>
  <si>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</si>
  <si>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</si>
  <si>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</si>
  <si>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</si>
  <si>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</si>
  <si>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</si>
  <si>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</si>
  <si>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</si>
  <si>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</si>
  <si>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</si>
  <si>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</si>
  <si>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</si>
  <si>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</si>
  <si>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</si>
  <si>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</si>
  <si>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</si>
  <si>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</si>
  <si>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</si>
  <si>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13.48％となり、前年度から3.78ポイントの増加で、類似団体平均値よりも低い。法定耐用年数を経過した管渠はなく、更新の必要性は低い。供用開始から20年以上経過した施設が多いが、機械・電気設備等は故障箇所を修繕するといった事後的な対応を行っています。法定耐用年数を経過した設備も多数あるため、今後は多額の更新費用が必要となります。</t>
  </si>
  <si>
    <t>単年度の収支は黒字になっていますが、一般会計からの多額の繰入金を受けており、経営の健全性・効率性には課題があります。物価上昇や施設の老朽化に伴い、維持管理費や施設の更新費用の増加が見込まれますが、区域内人口の減少等により使用料収入の減収が予想されるため、今後も一般会計からの繰入金に頼らざるを得ない状況にあります。引き続き維持管理費の削減や老朽化した施設の更新費用の低減・平準化を図るとともに、下水道使用料の改定のほか、施設の処理能力や耐用年数等を踏まえ、近隣施設との統廃合についても検討する必要があります。</t>
  </si>
  <si>
    <t>①経常収支比率は105.92％となり、前年度から0.04ポイントの減少で、類似団体平均値よりも高い。単年度の収支は黒字になっています。
②累積欠損金比率は発生していません。
③流動比率は132.8％となり、前年度から16.75ポイントの増加で、類似団体平均値よりも高い。短期的な支払い能力については問題ありません。
⑤経費回収率は24.27％となり、前年度から3.62ポイントの減少で、類似団体平均値よりも低い。汚水処理費が下水道使用料で賄われていないのが現状です。
⑥汚水処理原価は713.91円となり、前年度から99.09円の増加で、類似団体平均値よりも高い。
⑦施設利用率は23.54％となり、前年度から1.37ポイントの減少で、類似団体平均値よりも低い。過大なスペックとなっています。
⑧水洗化率は94.86％となり、前年度から0.36ポイントの増加で、類似団体平均値よりも高い。処理区域内人口が減少しているため、今後は下水道使用料収入の減収が予想されます。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</si>
</sst>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DF6-429C-94E5-278FB93EF8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c:v>
                </c:pt>
                <c:pt idx="3">
                  <c:v>0.01</c:v>
                </c:pt>
                <c:pt idx="4">
                  <c:v>0.01</c:v>
                </c:pt>
              </c:numCache>
            </c:numRef>
          </c:val>
          <c:smooth val="0"/>
          <c:extLst>
            <c:ext xmlns:c16="http://schemas.microsoft.com/office/drawing/2014/chart" uri="{C3380CC4-5D6E-409C-BE32-E72D297353CC}">
              <c16:uniqueId val="{00000001-5DF6-429C-94E5-278FB93EF8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26.29</c:v>
                </c:pt>
                <c:pt idx="3">
                  <c:v>24.91</c:v>
                </c:pt>
                <c:pt idx="4">
                  <c:v>23.54</c:v>
                </c:pt>
              </c:numCache>
            </c:numRef>
          </c:val>
          <c:extLst>
            <c:ext xmlns:c16="http://schemas.microsoft.com/office/drawing/2014/chart" uri="{C3380CC4-5D6E-409C-BE32-E72D297353CC}">
              <c16:uniqueId val="{00000000-5A47-4D5F-8F51-8EDF15F63B1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30.19</c:v>
                </c:pt>
                <c:pt idx="3">
                  <c:v>28.77</c:v>
                </c:pt>
                <c:pt idx="4">
                  <c:v>26.22</c:v>
                </c:pt>
              </c:numCache>
            </c:numRef>
          </c:val>
          <c:smooth val="0"/>
          <c:extLst>
            <c:ext xmlns:c16="http://schemas.microsoft.com/office/drawing/2014/chart" uri="{C3380CC4-5D6E-409C-BE32-E72D297353CC}">
              <c16:uniqueId val="{00000001-5A47-4D5F-8F51-8EDF15F63B1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94.48</c:v>
                </c:pt>
                <c:pt idx="3">
                  <c:v>94.5</c:v>
                </c:pt>
                <c:pt idx="4">
                  <c:v>94.86</c:v>
                </c:pt>
              </c:numCache>
            </c:numRef>
          </c:val>
          <c:extLst>
            <c:ext xmlns:c16="http://schemas.microsoft.com/office/drawing/2014/chart" uri="{C3380CC4-5D6E-409C-BE32-E72D297353CC}">
              <c16:uniqueId val="{00000000-DC99-4DC6-B763-30077A0114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79.09</c:v>
                </c:pt>
                <c:pt idx="3">
                  <c:v>78.900000000000006</c:v>
                </c:pt>
                <c:pt idx="4">
                  <c:v>78.03</c:v>
                </c:pt>
              </c:numCache>
            </c:numRef>
          </c:val>
          <c:smooth val="0"/>
          <c:extLst>
            <c:ext xmlns:c16="http://schemas.microsoft.com/office/drawing/2014/chart" uri="{C3380CC4-5D6E-409C-BE32-E72D297353CC}">
              <c16:uniqueId val="{00000001-DC99-4DC6-B763-30077A0114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112.53</c:v>
                </c:pt>
                <c:pt idx="3">
                  <c:v>105.96</c:v>
                </c:pt>
                <c:pt idx="4">
                  <c:v>105.92</c:v>
                </c:pt>
              </c:numCache>
            </c:numRef>
          </c:val>
          <c:extLst>
            <c:ext xmlns:c16="http://schemas.microsoft.com/office/drawing/2014/chart" uri="{C3380CC4-5D6E-409C-BE32-E72D297353CC}">
              <c16:uniqueId val="{00000000-EBDA-4C24-9F11-B5453196AB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101.18</c:v>
                </c:pt>
                <c:pt idx="3">
                  <c:v>99.89</c:v>
                </c:pt>
                <c:pt idx="4">
                  <c:v>104.12</c:v>
                </c:pt>
              </c:numCache>
            </c:numRef>
          </c:val>
          <c:smooth val="0"/>
          <c:extLst>
            <c:ext xmlns:c16="http://schemas.microsoft.com/office/drawing/2014/chart" uri="{C3380CC4-5D6E-409C-BE32-E72D297353CC}">
              <c16:uniqueId val="{00000001-EBDA-4C24-9F11-B5453196AB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4.8499999999999996</c:v>
                </c:pt>
                <c:pt idx="3">
                  <c:v>9.6999999999999993</c:v>
                </c:pt>
                <c:pt idx="4">
                  <c:v>13.48</c:v>
                </c:pt>
              </c:numCache>
            </c:numRef>
          </c:val>
          <c:extLst>
            <c:ext xmlns:c16="http://schemas.microsoft.com/office/drawing/2014/chart" uri="{C3380CC4-5D6E-409C-BE32-E72D297353CC}">
              <c16:uniqueId val="{00000000-3160-41A1-854E-A9138B35CE4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20.14</c:v>
                </c:pt>
                <c:pt idx="3">
                  <c:v>23.17</c:v>
                </c:pt>
                <c:pt idx="4">
                  <c:v>25.29</c:v>
                </c:pt>
              </c:numCache>
            </c:numRef>
          </c:val>
          <c:smooth val="0"/>
          <c:extLst>
            <c:ext xmlns:c16="http://schemas.microsoft.com/office/drawing/2014/chart" uri="{C3380CC4-5D6E-409C-BE32-E72D297353CC}">
              <c16:uniqueId val="{00000001-3160-41A1-854E-A9138B35CE4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8FF-4A92-8C33-B2F5325811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A8FF-4A92-8C33-B2F5325811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0A0-4BB5-92CA-28FE76ECAF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140.63</c:v>
                </c:pt>
                <c:pt idx="3">
                  <c:v>163.84</c:v>
                </c:pt>
                <c:pt idx="4">
                  <c:v>176.46</c:v>
                </c:pt>
              </c:numCache>
            </c:numRef>
          </c:val>
          <c:smooth val="0"/>
          <c:extLst>
            <c:ext xmlns:c16="http://schemas.microsoft.com/office/drawing/2014/chart" uri="{C3380CC4-5D6E-409C-BE32-E72D297353CC}">
              <c16:uniqueId val="{00000001-C0A0-4BB5-92CA-28FE76ECAF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90.86</c:v>
                </c:pt>
                <c:pt idx="3">
                  <c:v>116.05</c:v>
                </c:pt>
                <c:pt idx="4">
                  <c:v>132.80000000000001</c:v>
                </c:pt>
              </c:numCache>
            </c:numRef>
          </c:val>
          <c:extLst>
            <c:ext xmlns:c16="http://schemas.microsoft.com/office/drawing/2014/chart" uri="{C3380CC4-5D6E-409C-BE32-E72D297353CC}">
              <c16:uniqueId val="{00000000-3836-481A-8C82-F9619BEE99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56.53</c:v>
                </c:pt>
                <c:pt idx="3">
                  <c:v>59.66</c:v>
                </c:pt>
                <c:pt idx="4">
                  <c:v>61.64</c:v>
                </c:pt>
              </c:numCache>
            </c:numRef>
          </c:val>
          <c:smooth val="0"/>
          <c:extLst>
            <c:ext xmlns:c16="http://schemas.microsoft.com/office/drawing/2014/chart" uri="{C3380CC4-5D6E-409C-BE32-E72D297353CC}">
              <c16:uniqueId val="{00000001-3836-481A-8C82-F9619BEE99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16F-49E0-884C-D1AC8588A4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1095.52</c:v>
                </c:pt>
                <c:pt idx="3">
                  <c:v>1056.55</c:v>
                </c:pt>
                <c:pt idx="4">
                  <c:v>1278.54</c:v>
                </c:pt>
              </c:numCache>
            </c:numRef>
          </c:val>
          <c:smooth val="0"/>
          <c:extLst>
            <c:ext xmlns:c16="http://schemas.microsoft.com/office/drawing/2014/chart" uri="{C3380CC4-5D6E-409C-BE32-E72D297353CC}">
              <c16:uniqueId val="{00000001-D16F-49E0-884C-D1AC8588A4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27.8</c:v>
                </c:pt>
                <c:pt idx="3">
                  <c:v>27.89</c:v>
                </c:pt>
                <c:pt idx="4">
                  <c:v>24.27</c:v>
                </c:pt>
              </c:numCache>
            </c:numRef>
          </c:val>
          <c:extLst>
            <c:ext xmlns:c16="http://schemas.microsoft.com/office/drawing/2014/chart" uri="{C3380CC4-5D6E-409C-BE32-E72D297353CC}">
              <c16:uniqueId val="{00000000-8450-47B1-A26B-CA13679701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39.64</c:v>
                </c:pt>
                <c:pt idx="3">
                  <c:v>40</c:v>
                </c:pt>
                <c:pt idx="4">
                  <c:v>38.74</c:v>
                </c:pt>
              </c:numCache>
            </c:numRef>
          </c:val>
          <c:smooth val="0"/>
          <c:extLst>
            <c:ext xmlns:c16="http://schemas.microsoft.com/office/drawing/2014/chart" uri="{C3380CC4-5D6E-409C-BE32-E72D297353CC}">
              <c16:uniqueId val="{00000001-8450-47B1-A26B-CA13679701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611.58000000000004</c:v>
                </c:pt>
                <c:pt idx="3">
                  <c:v>614.82000000000005</c:v>
                </c:pt>
                <c:pt idx="4">
                  <c:v>713.91</c:v>
                </c:pt>
              </c:numCache>
            </c:numRef>
          </c:val>
          <c:extLst>
            <c:ext xmlns:c16="http://schemas.microsoft.com/office/drawing/2014/chart" uri="{C3380CC4-5D6E-409C-BE32-E72D297353CC}">
              <c16:uniqueId val="{00000000-870A-40E4-A1D7-8A990CC7D5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449.72</c:v>
                </c:pt>
                <c:pt idx="3">
                  <c:v>437.27</c:v>
                </c:pt>
                <c:pt idx="4">
                  <c:v>456.72</c:v>
                </c:pt>
              </c:numCache>
            </c:numRef>
          </c:val>
          <c:smooth val="0"/>
          <c:extLst>
            <c:ext xmlns:c16="http://schemas.microsoft.com/office/drawing/2014/chart" uri="{C3380CC4-5D6E-409C-BE32-E72D297353CC}">
              <c16:uniqueId val="{00000001-870A-40E4-A1D7-8A990CC7D5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西海市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5">
        <f>データ!S6</f>
        <v>25747</v>
      </c>
      <c r="AM8" s="45"/>
      <c r="AN8" s="45"/>
      <c r="AO8" s="45"/>
      <c r="AP8" s="45"/>
      <c r="AQ8" s="45"/>
      <c r="AR8" s="45"/>
      <c r="AS8" s="45"/>
      <c r="AT8" s="46">
        <f>データ!T6</f>
        <v>241.84</v>
      </c>
      <c r="AU8" s="46"/>
      <c r="AV8" s="46"/>
      <c r="AW8" s="46"/>
      <c r="AX8" s="46"/>
      <c r="AY8" s="46"/>
      <c r="AZ8" s="46"/>
      <c r="BA8" s="46"/>
      <c r="BB8" s="46">
        <f>データ!U6</f>
        <v>106.46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81.62</v>
      </c>
      <c r="J10" s="46"/>
      <c r="K10" s="46"/>
      <c r="L10" s="46"/>
      <c r="M10" s="46"/>
      <c r="N10" s="46"/>
      <c r="O10" s="46"/>
      <c r="P10" s="46">
        <f>データ!P6</f>
        <v>2.5099999999999998</v>
      </c>
      <c r="Q10" s="46"/>
      <c r="R10" s="46"/>
      <c r="S10" s="46"/>
      <c r="T10" s="46"/>
      <c r="U10" s="46"/>
      <c r="V10" s="46"/>
      <c r="W10" s="46">
        <f>データ!Q6</f>
        <v>100</v>
      </c>
      <c r="X10" s="46"/>
      <c r="Y10" s="46"/>
      <c r="Z10" s="46"/>
      <c r="AA10" s="46"/>
      <c r="AB10" s="46"/>
      <c r="AC10" s="46"/>
      <c r="AD10" s="45">
        <f>データ!R6</f>
        <v>3257</v>
      </c>
      <c r="AE10" s="45"/>
      <c r="AF10" s="45"/>
      <c r="AG10" s="45"/>
      <c r="AH10" s="45"/>
      <c r="AI10" s="45"/>
      <c r="AJ10" s="45"/>
      <c r="AK10" s="2"/>
      <c r="AL10" s="45">
        <f>データ!V6</f>
        <v>642</v>
      </c>
      <c r="AM10" s="45"/>
      <c r="AN10" s="45"/>
      <c r="AO10" s="45"/>
      <c r="AP10" s="45"/>
      <c r="AQ10" s="45"/>
      <c r="AR10" s="45"/>
      <c r="AS10" s="45"/>
      <c r="AT10" s="46">
        <f>データ!W6</f>
        <v>0.82</v>
      </c>
      <c r="AU10" s="46"/>
      <c r="AV10" s="46"/>
      <c r="AW10" s="46"/>
      <c r="AX10" s="46"/>
      <c r="AY10" s="46"/>
      <c r="AZ10" s="46"/>
      <c r="BA10" s="46"/>
      <c r="BB10" s="46">
        <f>データ!X6</f>
        <v>782.93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HLLDbjVqwfXEOKfnxm5SUIJn8ut81wvA9c0nFzbccNejJ5RoLk0+UDx08aOz5UsU16Q+nwpsNByhpjhBb0Ywsg==" saltValue="5hVoAS/3WrNPgrsfPRp+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422126</v>
      </c>
      <c r="D6" s="19">
        <f t="shared" si="3"/>
        <v>46</v>
      </c>
      <c r="E6" s="19">
        <f t="shared" si="3"/>
        <v>17</v>
      </c>
      <c r="F6" s="19">
        <f t="shared" si="3"/>
        <v>6</v>
      </c>
      <c r="G6" s="19">
        <f t="shared" si="3"/>
        <v>0</v>
      </c>
      <c r="H6" s="19" t="str">
        <f t="shared" si="3"/>
        <v>長崎県　西海市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81.62</v>
      </c>
      <c r="P6" s="20">
        <f t="shared" si="3"/>
        <v>2.5099999999999998</v>
      </c>
      <c r="Q6" s="20">
        <f t="shared" si="3"/>
        <v>100</v>
      </c>
      <c r="R6" s="20">
        <f t="shared" si="3"/>
        <v>3257</v>
      </c>
      <c r="S6" s="20">
        <f t="shared" si="3"/>
        <v>25747</v>
      </c>
      <c r="T6" s="20">
        <f t="shared" si="3"/>
        <v>241.84</v>
      </c>
      <c r="U6" s="20">
        <f t="shared" si="3"/>
        <v>106.46</v>
      </c>
      <c r="V6" s="20">
        <f t="shared" si="3"/>
        <v>642</v>
      </c>
      <c r="W6" s="20">
        <f t="shared" si="3"/>
        <v>0.82</v>
      </c>
      <c r="X6" s="20">
        <f t="shared" si="3"/>
        <v>782.93</v>
      </c>
      <c r="Y6" s="21" t="str">
        <f>IF(Y7="",NA(),Y7)</f>
        <v>-</v>
      </c>
      <c r="Z6" s="21" t="str">
        <f t="shared" ref="Z6:AH6" si="4">IF(Z7="",NA(),Z7)</f>
        <v>-</v>
      </c>
      <c r="AA6" s="21">
        <f t="shared" si="4"/>
        <v>112.53</v>
      </c>
      <c r="AB6" s="21">
        <f t="shared" si="4"/>
        <v>105.96</v>
      </c>
      <c r="AC6" s="21">
        <f t="shared" si="4"/>
        <v>105.92</v>
      </c>
      <c r="AD6" s="21" t="str">
        <f t="shared" si="4"/>
        <v>-</v>
      </c>
      <c r="AE6" s="21" t="str">
        <f t="shared" si="4"/>
        <v>-</v>
      </c>
      <c r="AF6" s="21">
        <f t="shared" si="4"/>
        <v>101.18</v>
      </c>
      <c r="AG6" s="21">
        <f t="shared" si="4"/>
        <v>99.89</v>
      </c>
      <c r="AH6" s="21">
        <f t="shared" si="4"/>
        <v>104.12</v>
      </c>
      <c r="AI6" s="20" t="str">
        <f>IF(AI7="","",IF(AI7="-","【-】","【"&amp;SUBSTITUTE(TEXT(AI7,"#,##0.00"),"-","△")&amp;"】"))</f>
        <v>【101.46】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140.63</v>
      </c>
      <c r="AR6" s="21">
        <f t="shared" si="5"/>
        <v>163.84</v>
      </c>
      <c r="AS6" s="21">
        <f t="shared" si="5"/>
        <v>176.46</v>
      </c>
      <c r="AT6" s="20" t="str">
        <f>IF(AT7="","",IF(AT7="-","【-】","【"&amp;SUBSTITUTE(TEXT(AT7,"#,##0.00"),"-","△")&amp;"】"))</f>
        <v>【104.91】</v>
      </c>
      <c r="AU6" s="21" t="str">
        <f>IF(AU7="",NA(),AU7)</f>
        <v>-</v>
      </c>
      <c r="AV6" s="21" t="str">
        <f t="shared" ref="AV6:BD6" si="6">IF(AV7="",NA(),AV7)</f>
        <v>-</v>
      </c>
      <c r="AW6" s="21">
        <f t="shared" si="6"/>
        <v>90.86</v>
      </c>
      <c r="AX6" s="21">
        <f t="shared" si="6"/>
        <v>116.05</v>
      </c>
      <c r="AY6" s="21">
        <f t="shared" si="6"/>
        <v>132.80000000000001</v>
      </c>
      <c r="AZ6" s="21" t="str">
        <f t="shared" si="6"/>
        <v>-</v>
      </c>
      <c r="BA6" s="21" t="str">
        <f t="shared" si="6"/>
        <v>-</v>
      </c>
      <c r="BB6" s="21">
        <f t="shared" si="6"/>
        <v>56.53</v>
      </c>
      <c r="BC6" s="21">
        <f t="shared" si="6"/>
        <v>59.66</v>
      </c>
      <c r="BD6" s="21">
        <f t="shared" si="6"/>
        <v>61.64</v>
      </c>
      <c r="BE6" s="20" t="str">
        <f>IF(BE7="","",IF(BE7="-","【-】","【"&amp;SUBSTITUTE(TEXT(BE7,"#,##0.00"),"-","△")&amp;"】"))</f>
        <v>【61.34】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1095.52</v>
      </c>
      <c r="BN6" s="21">
        <f t="shared" si="7"/>
        <v>1056.55</v>
      </c>
      <c r="BO6" s="21">
        <f t="shared" si="7"/>
        <v>1278.54</v>
      </c>
      <c r="BP6" s="20" t="str">
        <f>IF(BP7="","",IF(BP7="-","【-】","【"&amp;SUBSTITUTE(TEXT(BP7,"#,##0.00"),"-","△")&amp;"】"))</f>
        <v>【1,078.44】</v>
      </c>
      <c r="BQ6" s="21" t="str">
        <f>IF(BQ7="",NA(),BQ7)</f>
        <v>-</v>
      </c>
      <c r="BR6" s="21" t="str">
        <f t="shared" ref="BR6:BZ6" si="8">IF(BR7="",NA(),BR7)</f>
        <v>-</v>
      </c>
      <c r="BS6" s="21">
        <f t="shared" si="8"/>
        <v>27.8</v>
      </c>
      <c r="BT6" s="21">
        <f t="shared" si="8"/>
        <v>27.89</v>
      </c>
      <c r="BU6" s="21">
        <f t="shared" si="8"/>
        <v>24.27</v>
      </c>
      <c r="BV6" s="21" t="str">
        <f t="shared" si="8"/>
        <v>-</v>
      </c>
      <c r="BW6" s="21" t="str">
        <f t="shared" si="8"/>
        <v>-</v>
      </c>
      <c r="BX6" s="21">
        <f t="shared" si="8"/>
        <v>39.64</v>
      </c>
      <c r="BY6" s="21">
        <f t="shared" si="8"/>
        <v>40</v>
      </c>
      <c r="BZ6" s="21">
        <f t="shared" si="8"/>
        <v>38.74</v>
      </c>
      <c r="CA6" s="20" t="str">
        <f>IF(CA7="","",IF(CA7="-","【-】","【"&amp;SUBSTITUTE(TEXT(CA7,"#,##0.00"),"-","△")&amp;"】"))</f>
        <v>【41.91】</v>
      </c>
      <c r="CB6" s="21" t="str">
        <f>IF(CB7="",NA(),CB7)</f>
        <v>-</v>
      </c>
      <c r="CC6" s="21" t="str">
        <f t="shared" ref="CC6:CK6" si="9">IF(CC7="",NA(),CC7)</f>
        <v>-</v>
      </c>
      <c r="CD6" s="21">
        <f t="shared" si="9"/>
        <v>611.58000000000004</v>
      </c>
      <c r="CE6" s="21">
        <f t="shared" si="9"/>
        <v>614.82000000000005</v>
      </c>
      <c r="CF6" s="21">
        <f t="shared" si="9"/>
        <v>713.91</v>
      </c>
      <c r="CG6" s="21" t="str">
        <f t="shared" si="9"/>
        <v>-</v>
      </c>
      <c r="CH6" s="21" t="str">
        <f t="shared" si="9"/>
        <v>-</v>
      </c>
      <c r="CI6" s="21">
        <f t="shared" si="9"/>
        <v>449.72</v>
      </c>
      <c r="CJ6" s="21">
        <f t="shared" si="9"/>
        <v>437.27</v>
      </c>
      <c r="CK6" s="21">
        <f t="shared" si="9"/>
        <v>456.72</v>
      </c>
      <c r="CL6" s="20" t="str">
        <f>IF(CL7="","",IF(CL7="-","【-】","【"&amp;SUBSTITUTE(TEXT(CL7,"#,##0.00"),"-","△")&amp;"】"))</f>
        <v>【420.17】</v>
      </c>
      <c r="CM6" s="21" t="str">
        <f>IF(CM7="",NA(),CM7)</f>
        <v>-</v>
      </c>
      <c r="CN6" s="21" t="str">
        <f t="shared" ref="CN6:CV6" si="10">IF(CN7="",NA(),CN7)</f>
        <v>-</v>
      </c>
      <c r="CO6" s="21">
        <f t="shared" si="10"/>
        <v>26.29</v>
      </c>
      <c r="CP6" s="21">
        <f t="shared" si="10"/>
        <v>24.91</v>
      </c>
      <c r="CQ6" s="21">
        <f t="shared" si="10"/>
        <v>23.54</v>
      </c>
      <c r="CR6" s="21" t="str">
        <f t="shared" si="10"/>
        <v>-</v>
      </c>
      <c r="CS6" s="21" t="str">
        <f t="shared" si="10"/>
        <v>-</v>
      </c>
      <c r="CT6" s="21">
        <f t="shared" si="10"/>
        <v>30.19</v>
      </c>
      <c r="CU6" s="21">
        <f t="shared" si="10"/>
        <v>28.77</v>
      </c>
      <c r="CV6" s="21">
        <f t="shared" si="10"/>
        <v>26.22</v>
      </c>
      <c r="CW6" s="20" t="str">
        <f>IF(CW7="","",IF(CW7="-","【-】","【"&amp;SUBSTITUTE(TEXT(CW7,"#,##0.00"),"-","△")&amp;"】"))</f>
        <v>【29.92】</v>
      </c>
      <c r="CX6" s="21" t="str">
        <f>IF(CX7="",NA(),CX7)</f>
        <v>-</v>
      </c>
      <c r="CY6" s="21" t="str">
        <f t="shared" ref="CY6:DG6" si="11">IF(CY7="",NA(),CY7)</f>
        <v>-</v>
      </c>
      <c r="CZ6" s="21">
        <f t="shared" si="11"/>
        <v>94.48</v>
      </c>
      <c r="DA6" s="21">
        <f t="shared" si="11"/>
        <v>94.5</v>
      </c>
      <c r="DB6" s="21">
        <f t="shared" si="11"/>
        <v>94.86</v>
      </c>
      <c r="DC6" s="21" t="str">
        <f t="shared" si="11"/>
        <v>-</v>
      </c>
      <c r="DD6" s="21" t="str">
        <f t="shared" si="11"/>
        <v>-</v>
      </c>
      <c r="DE6" s="21">
        <f t="shared" si="11"/>
        <v>79.09</v>
      </c>
      <c r="DF6" s="21">
        <f t="shared" si="11"/>
        <v>78.900000000000006</v>
      </c>
      <c r="DG6" s="21">
        <f t="shared" si="11"/>
        <v>78.03</v>
      </c>
      <c r="DH6" s="20" t="str">
        <f>IF(DH7="","",IF(DH7="-","【-】","【"&amp;SUBSTITUTE(TEXT(DH7,"#,##0.00"),"-","△")&amp;"】"))</f>
        <v>【80.39】</v>
      </c>
      <c r="DI6" s="21" t="str">
        <f>IF(DI7="",NA(),DI7)</f>
        <v>-</v>
      </c>
      <c r="DJ6" s="21" t="str">
        <f t="shared" ref="DJ6:DR6" si="12">IF(DJ7="",NA(),DJ7)</f>
        <v>-</v>
      </c>
      <c r="DK6" s="21">
        <f t="shared" si="12"/>
        <v>4.8499999999999996</v>
      </c>
      <c r="DL6" s="21">
        <f t="shared" si="12"/>
        <v>9.6999999999999993</v>
      </c>
      <c r="DM6" s="21">
        <f t="shared" si="12"/>
        <v>13.48</v>
      </c>
      <c r="DN6" s="21" t="str">
        <f t="shared" si="12"/>
        <v>-</v>
      </c>
      <c r="DO6" s="21" t="str">
        <f t="shared" si="12"/>
        <v>-</v>
      </c>
      <c r="DP6" s="21">
        <f t="shared" si="12"/>
        <v>20.14</v>
      </c>
      <c r="DQ6" s="21">
        <f t="shared" si="12"/>
        <v>23.17</v>
      </c>
      <c r="DR6" s="21">
        <f t="shared" si="12"/>
        <v>25.29</v>
      </c>
      <c r="DS6" s="20" t="str">
        <f>IF(DS7="","",IF(DS7="-","【-】","【"&amp;SUBSTITUTE(TEXT(DS7,"#,##0.00"),"-","△")&amp;"】"))</f>
        <v>【29.81】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v>
      </c>
      <c r="EM6" s="21">
        <f t="shared" si="14"/>
        <v>0.01</v>
      </c>
      <c r="EN6" s="21">
        <f t="shared" si="14"/>
        <v>0.01</v>
      </c>
      <c r="EO6" s="20" t="str">
        <f>IF(EO7="","",IF(EO7="-","【-】","【"&amp;SUBSTITUTE(TEXT(EO7,"#,##0.00"),"-","△")&amp;"】"))</f>
        <v>【0.01】</v>
      </c>
    </row>
    <row r="7" spans="1:148" s="22" customFormat="1" x14ac:dyDescent="0.15">
      <c r="A7" s="14"/>
      <c r="B7" s="23">
        <v>2022</v>
      </c>
      <c r="C7" s="23">
        <v>422126</v>
      </c>
      <c r="D7" s="23">
        <v>46</v>
      </c>
      <c r="E7" s="23">
        <v>17</v>
      </c>
      <c r="F7" s="23">
        <v>6</v>
      </c>
      <c r="G7" s="23">
        <v>0</v>
      </c>
      <c r="H7" s="23" t="s">
        <v>96</v>
      </c>
      <c r="I7" s="23" t="s">
        <v>97</v>
      </c>
      <c r="J7" s="23" t="s">
        <v>98</v>
      </c>
      <c r="K7" s="23" t="s">
        <v>99</v>
      </c>
      <c r="L7" s="23" t="s">
        <v>100</v>
      </c>
      <c r="M7" s="23" t="s">
        <v>101</v>
      </c>
      <c r="N7" s="24" t="s">
        <v>102</v>
      </c>
      <c r="O7" s="24">
        <v>81.62</v>
      </c>
      <c r="P7" s="24">
        <v>2.5099999999999998</v>
      </c>
      <c r="Q7" s="24">
        <v>100</v>
      </c>
      <c r="R7" s="24">
        <v>3257</v>
      </c>
      <c r="S7" s="24">
        <v>25747</v>
      </c>
      <c r="T7" s="24">
        <v>241.84</v>
      </c>
      <c r="U7" s="24">
        <v>106.46</v>
      </c>
      <c r="V7" s="24">
        <v>642</v>
      </c>
      <c r="W7" s="24">
        <v>0.82</v>
      </c>
      <c r="X7" s="24">
        <v>782.93</v>
      </c>
      <c r="Y7" s="24" t="s">
        <v>102</v>
      </c>
      <c r="Z7" s="24" t="s">
        <v>102</v>
      </c>
      <c r="AA7" s="24">
        <v>112.53</v>
      </c>
      <c r="AB7" s="24">
        <v>105.96</v>
      </c>
      <c r="AC7" s="24">
        <v>105.92</v>
      </c>
      <c r="AD7" s="24" t="s">
        <v>102</v>
      </c>
      <c r="AE7" s="24" t="s">
        <v>102</v>
      </c>
      <c r="AF7" s="24">
        <v>101.18</v>
      </c>
      <c r="AG7" s="24">
        <v>99.89</v>
      </c>
      <c r="AH7" s="24">
        <v>104.12</v>
      </c>
      <c r="AI7" s="24">
        <v>101.46</v>
      </c>
      <c r="AJ7" s="24" t="s">
        <v>102</v>
      </c>
      <c r="AK7" s="24" t="s">
        <v>102</v>
      </c>
      <c r="AL7" s="24">
        <v>0</v>
      </c>
      <c r="AM7" s="24">
        <v>0</v>
      </c>
      <c r="AN7" s="24">
        <v>0</v>
      </c>
      <c r="AO7" s="24" t="s">
        <v>102</v>
      </c>
      <c r="AP7" s="24" t="s">
        <v>102</v>
      </c>
      <c r="AQ7" s="24">
        <v>140.63</v>
      </c>
      <c r="AR7" s="24">
        <v>163.84</v>
      </c>
      <c r="AS7" s="24">
        <v>176.46</v>
      </c>
      <c r="AT7" s="24">
        <v>104.91</v>
      </c>
      <c r="AU7" s="24" t="s">
        <v>102</v>
      </c>
      <c r="AV7" s="24" t="s">
        <v>102</v>
      </c>
      <c r="AW7" s="24">
        <v>90.86</v>
      </c>
      <c r="AX7" s="24">
        <v>116.05</v>
      </c>
      <c r="AY7" s="24">
        <v>132.80000000000001</v>
      </c>
      <c r="AZ7" s="24" t="s">
        <v>102</v>
      </c>
      <c r="BA7" s="24" t="s">
        <v>102</v>
      </c>
      <c r="BB7" s="24">
        <v>56.53</v>
      </c>
      <c r="BC7" s="24">
        <v>59.66</v>
      </c>
      <c r="BD7" s="24">
        <v>61.64</v>
      </c>
      <c r="BE7" s="24">
        <v>61.34</v>
      </c>
      <c r="BF7" s="24" t="s">
        <v>102</v>
      </c>
      <c r="BG7" s="24" t="s">
        <v>102</v>
      </c>
      <c r="BH7" s="24">
        <v>0</v>
      </c>
      <c r="BI7" s="24">
        <v>0</v>
      </c>
      <c r="BJ7" s="24">
        <v>0</v>
      </c>
      <c r="BK7" s="24" t="s">
        <v>102</v>
      </c>
      <c r="BL7" s="24" t="s">
        <v>102</v>
      </c>
      <c r="BM7" s="24">
        <v>1095.52</v>
      </c>
      <c r="BN7" s="24">
        <v>1056.55</v>
      </c>
      <c r="BO7" s="24">
        <v>1278.54</v>
      </c>
      <c r="BP7" s="24">
        <v>1078.44</v>
      </c>
      <c r="BQ7" s="24" t="s">
        <v>102</v>
      </c>
      <c r="BR7" s="24" t="s">
        <v>102</v>
      </c>
      <c r="BS7" s="24">
        <v>27.8</v>
      </c>
      <c r="BT7" s="24">
        <v>27.89</v>
      </c>
      <c r="BU7" s="24">
        <v>24.27</v>
      </c>
      <c r="BV7" s="24" t="s">
        <v>102</v>
      </c>
      <c r="BW7" s="24" t="s">
        <v>102</v>
      </c>
      <c r="BX7" s="24">
        <v>39.64</v>
      </c>
      <c r="BY7" s="24">
        <v>40</v>
      </c>
      <c r="BZ7" s="24">
        <v>38.74</v>
      </c>
      <c r="CA7" s="24">
        <v>41.91</v>
      </c>
      <c r="CB7" s="24" t="s">
        <v>102</v>
      </c>
      <c r="CC7" s="24" t="s">
        <v>102</v>
      </c>
      <c r="CD7" s="24">
        <v>611.58000000000004</v>
      </c>
      <c r="CE7" s="24">
        <v>614.82000000000005</v>
      </c>
      <c r="CF7" s="24">
        <v>713.91</v>
      </c>
      <c r="CG7" s="24" t="s">
        <v>102</v>
      </c>
      <c r="CH7" s="24" t="s">
        <v>102</v>
      </c>
      <c r="CI7" s="24">
        <v>449.72</v>
      </c>
      <c r="CJ7" s="24">
        <v>437.27</v>
      </c>
      <c r="CK7" s="24">
        <v>456.72</v>
      </c>
      <c r="CL7" s="24">
        <v>420.17</v>
      </c>
      <c r="CM7" s="24" t="s">
        <v>102</v>
      </c>
      <c r="CN7" s="24" t="s">
        <v>102</v>
      </c>
      <c r="CO7" s="24">
        <v>26.29</v>
      </c>
      <c r="CP7" s="24">
        <v>24.91</v>
      </c>
      <c r="CQ7" s="24">
        <v>23.54</v>
      </c>
      <c r="CR7" s="24" t="s">
        <v>102</v>
      </c>
      <c r="CS7" s="24" t="s">
        <v>102</v>
      </c>
      <c r="CT7" s="24">
        <v>30.19</v>
      </c>
      <c r="CU7" s="24">
        <v>28.77</v>
      </c>
      <c r="CV7" s="24">
        <v>26.22</v>
      </c>
      <c r="CW7" s="24">
        <v>29.92</v>
      </c>
      <c r="CX7" s="24" t="s">
        <v>102</v>
      </c>
      <c r="CY7" s="24" t="s">
        <v>102</v>
      </c>
      <c r="CZ7" s="24">
        <v>94.48</v>
      </c>
      <c r="DA7" s="24">
        <v>94.5</v>
      </c>
      <c r="DB7" s="24">
        <v>94.86</v>
      </c>
      <c r="DC7" s="24" t="s">
        <v>102</v>
      </c>
      <c r="DD7" s="24" t="s">
        <v>102</v>
      </c>
      <c r="DE7" s="24">
        <v>79.09</v>
      </c>
      <c r="DF7" s="24">
        <v>78.900000000000006</v>
      </c>
      <c r="DG7" s="24">
        <v>78.03</v>
      </c>
      <c r="DH7" s="24">
        <v>80.39</v>
      </c>
      <c r="DI7" s="24" t="s">
        <v>102</v>
      </c>
      <c r="DJ7" s="24" t="s">
        <v>102</v>
      </c>
      <c r="DK7" s="24">
        <v>4.8499999999999996</v>
      </c>
      <c r="DL7" s="24">
        <v>9.6999999999999993</v>
      </c>
      <c r="DM7" s="24">
        <v>13.48</v>
      </c>
      <c r="DN7" s="24" t="s">
        <v>102</v>
      </c>
      <c r="DO7" s="24" t="s">
        <v>102</v>
      </c>
      <c r="DP7" s="24">
        <v>20.14</v>
      </c>
      <c r="DQ7" s="24">
        <v>23.17</v>
      </c>
      <c r="DR7" s="24">
        <v>25.29</v>
      </c>
      <c r="DS7" s="24">
        <v>29.81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1.6</v>
      </c>
      <c r="EM7" s="24">
        <v>0.01</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2024-01-19T09:35:41Z</cp:lastPrinted>
  <dcterms:created xsi:type="dcterms:W3CDTF">2023-12-12T01:05:47Z</dcterms:created>
  <dcterms:modified xsi:type="dcterms:W3CDTF">2024-03-04T01:42:14Z</dcterms:modified>
  <cp:category/>
</cp:coreProperties>
</file>