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2_下水道事業\"/>
    </mc:Choice>
  </mc:AlternateContent>
  <xr:revisionPtr revIDLastSave="0" documentId="13_ncr:1_{04BCC79D-BCB0-4578-A1C0-4E9FED199E79}" xr6:coauthVersionLast="47" xr6:coauthVersionMax="47" xr10:uidLastSave="{00000000-0000-0000-0000-000000000000}"/>
  <workbookProtection workbookAlgorithmName="SHA-512" workbookHashValue="m88NGn8gHxvMpemTl9icPvmP/1P3qjgt2oQHLu08H/xqQAdNN1LQSn1f2IiCh5rBYK4GxkPxOAn/r+kDdRUtjw==" workbookSaltValue="f5PWmpRRLnrRFffPDYtxBA=="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BB10" i="4"/>
  <c r="AT10" i="4"/>
  <c r="P10" i="4"/>
  <c r="I10" i="4"/>
  <c r="AT8" i="4"/>
  <c r="W8" i="4"/>
  <c r="I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<sst xmlns="http://schemas.openxmlformats.org/spreadsheetml/2006/main" count="275" uniqueCount="116">
  <si>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</si>
  <si>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</si>
  <si>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</si>
  <si>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</si>
  <si>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</si>
  <si>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</si>
  <si>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</si>
  <si>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</si>
  <si>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</si>
  <si>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</si>
  <si>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</si>
  <si>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</si>
  <si>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</si>
  <si>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</si>
  <si>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</si>
  <si>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</si>
  <si>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</si>
  <si>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</si>
  <si>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</si>
  <si>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</si>
  <si>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</si>
  <si>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</si>
  <si>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</si>
  <si>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</si>
  <si>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</si>
  <si>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</si>
  <si>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</si>
  <si>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</si>
  <si>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</si>
  <si>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</si>
  <si>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</si>
  <si>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</si>
  <si>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</si>
  <si>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</si>
  <si>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</si>
  <si>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</si>
  <si>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</si>
  <si>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</si>
  <si>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</si>
  <si>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</si>
  <si>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</si>
  <si>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</si>
  <si>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</si>
  <si>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</si>
  <si>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</si>
  <si>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</si>
  <si>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</si>
  <si>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</si>
  <si>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</si>
  <si>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</si>
  <si>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</si>
  <si>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</si>
  <si>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</si>
  <si>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</si>
  <si>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</si>
  <si>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</si>
  <si>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</si>
  <si>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</si>
  <si>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</si>
  <si>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</si>
  <si>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</si>
  <si>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</si>
  <si>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</si>
  <si>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</si>
  <si>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</si>
  <si>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</si>
  <si>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</si>
  <si>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</si>
  <si>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</si>
  <si>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</si>
  <si>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</si>
  <si>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</si>
  <si>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</si>
  <si>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</si>
  <si>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</si>
  <si>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</si>
  <si>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</si>
  <si>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</si>
  <si>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</si>
  <si>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</si>
  <si>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</si>
  <si>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</si>
  <si>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</si>
  <si>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</si>
  <si>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</si>
  <si>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</si>
  <si>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</si>
  <si>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</si>
  <si>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</si>
  <si>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</si>
  <si>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</si>
  <si>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</si>
  <si>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</si>
  <si>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</si>
  <si>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</si>
  <si>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</si>
  <si>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</si>
  <si>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</si>
  <si>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</si>
  <si>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</si>
  <si>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</si>
  <si>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</si>
  <si>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</si>
  <si>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</si>
  <si>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</si>
  <si>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</si>
  <si>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</si>
  <si>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</si>
  <si>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</si>
  <si>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</si>
  <si>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</si>
  <si>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</si>
  <si>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</si>
  <si>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小規模集合排水処理事業は、平成15年から着手しており整備は終了している。処理場施設や電気設備等及び管渠の耐用年数を経過していない。</t>
    <phoneticPr fontId="4"/>
  </si>
  <si>
    <t>　小規模集合排水処理事業は平成16年度に供用開始している。経営改善のために、汚水処理費の削減と戸別訪問等による水洗化率及び有収水量の増加を図る。資産の把握、適正な使用料収入の確保、将来定期には料金見直しの検討を行い、今後の施設更新に備えることが必要となってくる。
※令和2年度より地方公営企業法適用事業となったため、令和元年度以前のデータは該当数値のあるものであっても本分析表に記載されていない。</t>
    <phoneticPr fontId="4"/>
  </si>
  <si>
    <t xml:space="preserve"> 小規模集合排水処理事業においては、近年の物価高により汚水処理原価が増加傾向にあり、「経費回収率」が類似団体平均値と乖離傾向にある。使用料以外の収入、主に市の一般会計からの繰入金に依存している状況であ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t>
    <rPh sb="18" eb="20">
      <t>キンネン</t>
    </rPh>
    <rPh sb="21" eb="24">
      <t>ブッカダカ</t>
    </rPh>
    <rPh sb="27" eb="29">
      <t>オスイ</t>
    </rPh>
    <rPh sb="29" eb="31">
      <t>ショリ</t>
    </rPh>
    <rPh sb="31" eb="33">
      <t>ゲンカ</t>
    </rPh>
    <rPh sb="34" eb="36">
      <t>ゾウカ</t>
    </rPh>
    <rPh sb="36" eb="38">
      <t>ケイコウ</t>
    </rPh>
    <rPh sb="58" eb="60">
      <t>カイリ</t>
    </rPh>
    <rPh sb="60" eb="6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</si>
</sst>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5FD-492D-A6A1-546787A3076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B5FD-492D-A6A1-546787A3076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8.82</c:v>
                </c:pt>
                <c:pt idx="3">
                  <c:v>7.35</c:v>
                </c:pt>
                <c:pt idx="4">
                  <c:v>7.35</c:v>
                </c:pt>
              </c:numCache>
            </c:numRef>
          </c:val>
          <c:extLst>
            <c:ext xmlns:c16="http://schemas.microsoft.com/office/drawing/2014/chart" uri="{C3380CC4-5D6E-409C-BE32-E72D297353CC}">
              <c16:uniqueId val="{00000000-DA78-4174-9B24-81A46F067F2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34.700000000000003</c:v>
                </c:pt>
                <c:pt idx="3">
                  <c:v>46.83</c:v>
                </c:pt>
                <c:pt idx="4">
                  <c:v>33.74</c:v>
                </c:pt>
              </c:numCache>
            </c:numRef>
          </c:val>
          <c:smooth val="0"/>
          <c:extLst>
            <c:ext xmlns:c16="http://schemas.microsoft.com/office/drawing/2014/chart" uri="{C3380CC4-5D6E-409C-BE32-E72D297353CC}">
              <c16:uniqueId val="{00000001-DA78-4174-9B24-81A46F067F2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77.48</c:v>
                </c:pt>
                <c:pt idx="3">
                  <c:v>81.25</c:v>
                </c:pt>
                <c:pt idx="4">
                  <c:v>90</c:v>
                </c:pt>
              </c:numCache>
            </c:numRef>
          </c:val>
          <c:extLst>
            <c:ext xmlns:c16="http://schemas.microsoft.com/office/drawing/2014/chart" uri="{C3380CC4-5D6E-409C-BE32-E72D297353CC}">
              <c16:uniqueId val="{00000000-02D7-4441-8A84-51A363F9C9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90.04</c:v>
                </c:pt>
                <c:pt idx="3">
                  <c:v>90.58</c:v>
                </c:pt>
                <c:pt idx="4">
                  <c:v>90.11</c:v>
                </c:pt>
              </c:numCache>
            </c:numRef>
          </c:val>
          <c:smooth val="0"/>
          <c:extLst>
            <c:ext xmlns:c16="http://schemas.microsoft.com/office/drawing/2014/chart" uri="{C3380CC4-5D6E-409C-BE32-E72D297353CC}">
              <c16:uniqueId val="{00000001-02D7-4441-8A84-51A363F9C9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100.29</c:v>
                </c:pt>
                <c:pt idx="3">
                  <c:v>102.14</c:v>
                </c:pt>
                <c:pt idx="4">
                  <c:v>100.06</c:v>
                </c:pt>
              </c:numCache>
            </c:numRef>
          </c:val>
          <c:extLst>
            <c:ext xmlns:c16="http://schemas.microsoft.com/office/drawing/2014/chart" uri="{C3380CC4-5D6E-409C-BE32-E72D297353CC}">
              <c16:uniqueId val="{00000000-B93D-4C57-A24E-59E011FDEF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100.42</c:v>
                </c:pt>
                <c:pt idx="3">
                  <c:v>98.03</c:v>
                </c:pt>
                <c:pt idx="4">
                  <c:v>105.46</c:v>
                </c:pt>
              </c:numCache>
            </c:numRef>
          </c:val>
          <c:smooth val="0"/>
          <c:extLst>
            <c:ext xmlns:c16="http://schemas.microsoft.com/office/drawing/2014/chart" uri="{C3380CC4-5D6E-409C-BE32-E72D297353CC}">
              <c16:uniqueId val="{00000001-B93D-4C57-A24E-59E011FDEF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6.2</c:v>
                </c:pt>
                <c:pt idx="3">
                  <c:v>12.39</c:v>
                </c:pt>
                <c:pt idx="4">
                  <c:v>18.440000000000001</c:v>
                </c:pt>
              </c:numCache>
            </c:numRef>
          </c:val>
          <c:extLst>
            <c:ext xmlns:c16="http://schemas.microsoft.com/office/drawing/2014/chart" uri="{C3380CC4-5D6E-409C-BE32-E72D297353CC}">
              <c16:uniqueId val="{00000000-0BE4-467A-ADD9-BBA2C61B9D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29.28</c:v>
                </c:pt>
                <c:pt idx="3">
                  <c:v>32.380000000000003</c:v>
                </c:pt>
                <c:pt idx="4">
                  <c:v>35.24</c:v>
                </c:pt>
              </c:numCache>
            </c:numRef>
          </c:val>
          <c:smooth val="0"/>
          <c:extLst>
            <c:ext xmlns:c16="http://schemas.microsoft.com/office/drawing/2014/chart" uri="{C3380CC4-5D6E-409C-BE32-E72D297353CC}">
              <c16:uniqueId val="{00000001-0BE4-467A-ADD9-BBA2C61B9D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5CF-49FE-AEA8-CBE1E28F484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5CF-49FE-AEA8-CBE1E28F484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951-4270-9EFC-013B4D1ACE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762.05</c:v>
                </c:pt>
                <c:pt idx="3">
                  <c:v>755.68</c:v>
                </c:pt>
                <c:pt idx="4">
                  <c:v>806.39</c:v>
                </c:pt>
              </c:numCache>
            </c:numRef>
          </c:val>
          <c:smooth val="0"/>
          <c:extLst>
            <c:ext xmlns:c16="http://schemas.microsoft.com/office/drawing/2014/chart" uri="{C3380CC4-5D6E-409C-BE32-E72D297353CC}">
              <c16:uniqueId val="{00000001-5951-4270-9EFC-013B4D1ACE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299.64</c:v>
                </c:pt>
                <c:pt idx="3">
                  <c:v>275.73</c:v>
                </c:pt>
                <c:pt idx="4">
                  <c:v>249.21</c:v>
                </c:pt>
              </c:numCache>
            </c:numRef>
          </c:val>
          <c:extLst>
            <c:ext xmlns:c16="http://schemas.microsoft.com/office/drawing/2014/chart" uri="{C3380CC4-5D6E-409C-BE32-E72D297353CC}">
              <c16:uniqueId val="{00000000-CD52-4041-8B59-E9289E188AB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92.61</c:v>
                </c:pt>
                <c:pt idx="3">
                  <c:v>91.41</c:v>
                </c:pt>
                <c:pt idx="4">
                  <c:v>96.26</c:v>
                </c:pt>
              </c:numCache>
            </c:numRef>
          </c:val>
          <c:smooth val="0"/>
          <c:extLst>
            <c:ext xmlns:c16="http://schemas.microsoft.com/office/drawing/2014/chart" uri="{C3380CC4-5D6E-409C-BE32-E72D297353CC}">
              <c16:uniqueId val="{00000001-CD52-4041-8B59-E9289E188AB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441.25</c:v>
                </c:pt>
                <c:pt idx="3">
                  <c:v>137.86000000000001</c:v>
                </c:pt>
                <c:pt idx="4">
                  <c:v>103.23</c:v>
                </c:pt>
              </c:numCache>
            </c:numRef>
          </c:val>
          <c:extLst>
            <c:ext xmlns:c16="http://schemas.microsoft.com/office/drawing/2014/chart" uri="{C3380CC4-5D6E-409C-BE32-E72D297353CC}">
              <c16:uniqueId val="{00000000-7EBD-4D72-8CB7-41199D3DCF2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1640.16</c:v>
                </c:pt>
                <c:pt idx="3">
                  <c:v>1521.05</c:v>
                </c:pt>
                <c:pt idx="4">
                  <c:v>1490.65</c:v>
                </c:pt>
              </c:numCache>
            </c:numRef>
          </c:val>
          <c:smooth val="0"/>
          <c:extLst>
            <c:ext xmlns:c16="http://schemas.microsoft.com/office/drawing/2014/chart" uri="{C3380CC4-5D6E-409C-BE32-E72D297353CC}">
              <c16:uniqueId val="{00000001-7EBD-4D72-8CB7-41199D3DCF2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15.9</c:v>
                </c:pt>
                <c:pt idx="3">
                  <c:v>14.92</c:v>
                </c:pt>
                <c:pt idx="4">
                  <c:v>11.88</c:v>
                </c:pt>
              </c:numCache>
            </c:numRef>
          </c:val>
          <c:extLst>
            <c:ext xmlns:c16="http://schemas.microsoft.com/office/drawing/2014/chart" uri="{C3380CC4-5D6E-409C-BE32-E72D297353CC}">
              <c16:uniqueId val="{00000000-1E30-4A03-8DC1-6328383F283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38.270000000000003</c:v>
                </c:pt>
                <c:pt idx="3">
                  <c:v>37.520000000000003</c:v>
                </c:pt>
                <c:pt idx="4">
                  <c:v>34.96</c:v>
                </c:pt>
              </c:numCache>
            </c:numRef>
          </c:val>
          <c:smooth val="0"/>
          <c:extLst>
            <c:ext xmlns:c16="http://schemas.microsoft.com/office/drawing/2014/chart" uri="{C3380CC4-5D6E-409C-BE32-E72D297353CC}">
              <c16:uniqueId val="{00000001-1E30-4A03-8DC1-6328383F283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872.04</c:v>
                </c:pt>
                <c:pt idx="3">
                  <c:v>934.38</c:v>
                </c:pt>
                <c:pt idx="4">
                  <c:v>1181.1300000000001</c:v>
                </c:pt>
              </c:numCache>
            </c:numRef>
          </c:val>
          <c:extLst>
            <c:ext xmlns:c16="http://schemas.microsoft.com/office/drawing/2014/chart" uri="{C3380CC4-5D6E-409C-BE32-E72D297353CC}">
              <c16:uniqueId val="{00000000-B874-47F7-97D2-F5BC669490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486.77</c:v>
                </c:pt>
                <c:pt idx="3">
                  <c:v>502.1</c:v>
                </c:pt>
                <c:pt idx="4">
                  <c:v>539.07000000000005</c:v>
                </c:pt>
              </c:numCache>
            </c:numRef>
          </c:val>
          <c:smooth val="0"/>
          <c:extLst>
            <c:ext xmlns:c16="http://schemas.microsoft.com/office/drawing/2014/chart" uri="{C3380CC4-5D6E-409C-BE32-E72D297353CC}">
              <c16:uniqueId val="{00000001-B874-47F7-97D2-F5BC669490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【787.78】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【1,496.36】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雲仙市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46">
        <f>データ!S6</f>
        <v>41829</v>
      </c>
      <c r="AM8" s="46"/>
      <c r="AN8" s="46"/>
      <c r="AO8" s="46"/>
      <c r="AP8" s="46"/>
      <c r="AQ8" s="46"/>
      <c r="AR8" s="46"/>
      <c r="AS8" s="46"/>
      <c r="AT8" s="45">
        <f>データ!T6</f>
        <v>214.31</v>
      </c>
      <c r="AU8" s="45"/>
      <c r="AV8" s="45"/>
      <c r="AW8" s="45"/>
      <c r="AX8" s="45"/>
      <c r="AY8" s="45"/>
      <c r="AZ8" s="45"/>
      <c r="BA8" s="45"/>
      <c r="BB8" s="45">
        <f>データ!U6</f>
        <v>195.18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24.63</v>
      </c>
      <c r="J10" s="45"/>
      <c r="K10" s="45"/>
      <c r="L10" s="45"/>
      <c r="M10" s="45"/>
      <c r="N10" s="45"/>
      <c r="O10" s="45"/>
      <c r="P10" s="45">
        <f>データ!P6</f>
        <v>0.24</v>
      </c>
      <c r="Q10" s="45"/>
      <c r="R10" s="45"/>
      <c r="S10" s="45"/>
      <c r="T10" s="45"/>
      <c r="U10" s="45"/>
      <c r="V10" s="45"/>
      <c r="W10" s="45">
        <f>データ!Q6</f>
        <v>100</v>
      </c>
      <c r="X10" s="45"/>
      <c r="Y10" s="45"/>
      <c r="Z10" s="45"/>
      <c r="AA10" s="45"/>
      <c r="AB10" s="45"/>
      <c r="AC10" s="45"/>
      <c r="AD10" s="46">
        <f>データ!R6</f>
        <v>3080</v>
      </c>
      <c r="AE10" s="46"/>
      <c r="AF10" s="46"/>
      <c r="AG10" s="46"/>
      <c r="AH10" s="46"/>
      <c r="AI10" s="46"/>
      <c r="AJ10" s="46"/>
      <c r="AK10" s="2"/>
      <c r="AL10" s="46">
        <f>データ!V6</f>
        <v>100</v>
      </c>
      <c r="AM10" s="46"/>
      <c r="AN10" s="46"/>
      <c r="AO10" s="46"/>
      <c r="AP10" s="46"/>
      <c r="AQ10" s="46"/>
      <c r="AR10" s="46"/>
      <c r="AS10" s="46"/>
      <c r="AT10" s="45">
        <f>データ!W6</f>
        <v>0.28999999999999998</v>
      </c>
      <c r="AU10" s="45"/>
      <c r="AV10" s="45"/>
      <c r="AW10" s="45"/>
      <c r="AX10" s="45"/>
      <c r="AY10" s="45"/>
      <c r="AZ10" s="45"/>
      <c r="BA10" s="45"/>
      <c r="BB10" s="45">
        <f>データ!X6</f>
        <v>344.83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【105.41】</v>
      </c>
      <c r="F85" s="12" t="str">
        <f>データ!AT6</f>
        <v>【787.78】</v>
      </c>
      <c r="G85" s="12" t="str">
        <f>データ!BE6</f>
        <v>【96.87】</v>
      </c>
      <c r="H85" s="12" t="str">
        <f>データ!BP6</f>
        <v>【1,496.36】</v>
      </c>
      <c r="I85" s="12" t="str">
        <f>データ!CA6</f>
        <v>【35.16】</v>
      </c>
      <c r="J85" s="12" t="str">
        <f>データ!CL6</f>
        <v>【534.98】</v>
      </c>
      <c r="K85" s="12" t="str">
        <f>データ!CW6</f>
        <v>【33.84】</v>
      </c>
      <c r="L85" s="12" t="str">
        <f>データ!DH6</f>
        <v>【89.98】</v>
      </c>
      <c r="M85" s="12" t="str">
        <f>データ!DS6</f>
        <v>【34.79】</v>
      </c>
      <c r="N85" s="12" t="str">
        <f>データ!ED6</f>
        <v>【0.00】</v>
      </c>
      <c r="O85" s="12" t="str">
        <f>データ!EO6</f>
        <v>【0.00】</v>
      </c>
    </row>
  </sheetData>
  <sheetProtection algorithmName="SHA-512" hashValue="2GnGBuXKxhQdfshOGe6A5gOb/UPUtKmMxQF1gHTwcX0q95FG8NqVeB4n6icm5HwbU2WVtmiOpjdVPSSLMJhMZw==" saltValue="lTuyvvLQHvqKvLndFyiP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422134</v>
      </c>
      <c r="D6" s="19">
        <f t="shared" si="3"/>
        <v>46</v>
      </c>
      <c r="E6" s="19">
        <f t="shared" si="3"/>
        <v>17</v>
      </c>
      <c r="F6" s="19">
        <f t="shared" si="3"/>
        <v>9</v>
      </c>
      <c r="G6" s="19">
        <f t="shared" si="3"/>
        <v>0</v>
      </c>
      <c r="H6" s="19" t="str">
        <f t="shared" si="3"/>
        <v>長崎県　雲仙市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24.63</v>
      </c>
      <c r="P6" s="20">
        <f t="shared" si="3"/>
        <v>0.24</v>
      </c>
      <c r="Q6" s="20">
        <f t="shared" si="3"/>
        <v>100</v>
      </c>
      <c r="R6" s="20">
        <f t="shared" si="3"/>
        <v>3080</v>
      </c>
      <c r="S6" s="20">
        <f t="shared" si="3"/>
        <v>41829</v>
      </c>
      <c r="T6" s="20">
        <f t="shared" si="3"/>
        <v>214.31</v>
      </c>
      <c r="U6" s="20">
        <f t="shared" si="3"/>
        <v>195.18</v>
      </c>
      <c r="V6" s="20">
        <f t="shared" si="3"/>
        <v>100</v>
      </c>
      <c r="W6" s="20">
        <f t="shared" si="3"/>
        <v>0.28999999999999998</v>
      </c>
      <c r="X6" s="20">
        <f t="shared" si="3"/>
        <v>344.83</v>
      </c>
      <c r="Y6" s="21" t="str">
        <f>IF(Y7="",NA(),Y7)</f>
        <v>-</v>
      </c>
      <c r="Z6" s="21" t="str">
        <f t="shared" ref="Z6:AH6" si="4">IF(Z7="",NA(),Z7)</f>
        <v>-</v>
      </c>
      <c r="AA6" s="21">
        <f t="shared" si="4"/>
        <v>100.29</v>
      </c>
      <c r="AB6" s="21">
        <f t="shared" si="4"/>
        <v>102.14</v>
      </c>
      <c r="AC6" s="21">
        <f t="shared" si="4"/>
        <v>100.06</v>
      </c>
      <c r="AD6" s="21" t="str">
        <f t="shared" si="4"/>
        <v>-</v>
      </c>
      <c r="AE6" s="21" t="str">
        <f t="shared" si="4"/>
        <v>-</v>
      </c>
      <c r="AF6" s="21">
        <f t="shared" si="4"/>
        <v>100.42</v>
      </c>
      <c r="AG6" s="21">
        <f t="shared" si="4"/>
        <v>98.03</v>
      </c>
      <c r="AH6" s="21">
        <f t="shared" si="4"/>
        <v>105.46</v>
      </c>
      <c r="AI6" s="20" t="str">
        <f>IF(AI7="","",IF(AI7="-","【-】","【"&amp;SUBSTITUTE(TEXT(AI7,"#,##0.00"),"-","△")&amp;"】"))</f>
        <v>【105.41】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762.05</v>
      </c>
      <c r="AR6" s="21">
        <f t="shared" si="5"/>
        <v>755.68</v>
      </c>
      <c r="AS6" s="21">
        <f t="shared" si="5"/>
        <v>806.39</v>
      </c>
      <c r="AT6" s="20" t="str">
        <f>IF(AT7="","",IF(AT7="-","【-】","【"&amp;SUBSTITUTE(TEXT(AT7,"#,##0.00"),"-","△")&amp;"】"))</f>
        <v>【787.78】</v>
      </c>
      <c r="AU6" s="21" t="str">
        <f>IF(AU7="",NA(),AU7)</f>
        <v>-</v>
      </c>
      <c r="AV6" s="21" t="str">
        <f t="shared" ref="AV6:BD6" si="6">IF(AV7="",NA(),AV7)</f>
        <v>-</v>
      </c>
      <c r="AW6" s="21">
        <f t="shared" si="6"/>
        <v>299.64</v>
      </c>
      <c r="AX6" s="21">
        <f t="shared" si="6"/>
        <v>275.73</v>
      </c>
      <c r="AY6" s="21">
        <f t="shared" si="6"/>
        <v>249.21</v>
      </c>
      <c r="AZ6" s="21" t="str">
        <f t="shared" si="6"/>
        <v>-</v>
      </c>
      <c r="BA6" s="21" t="str">
        <f t="shared" si="6"/>
        <v>-</v>
      </c>
      <c r="BB6" s="21">
        <f t="shared" si="6"/>
        <v>92.61</v>
      </c>
      <c r="BC6" s="21">
        <f t="shared" si="6"/>
        <v>91.41</v>
      </c>
      <c r="BD6" s="21">
        <f t="shared" si="6"/>
        <v>96.26</v>
      </c>
      <c r="BE6" s="20" t="str">
        <f>IF(BE7="","",IF(BE7="-","【-】","【"&amp;SUBSTITUTE(TEXT(BE7,"#,##0.00"),"-","△")&amp;"】"))</f>
        <v>【96.87】</v>
      </c>
      <c r="BF6" s="21" t="str">
        <f>IF(BF7="",NA(),BF7)</f>
        <v>-</v>
      </c>
      <c r="BG6" s="21" t="str">
        <f t="shared" ref="BG6:BO6" si="7">IF(BG7="",NA(),BG7)</f>
        <v>-</v>
      </c>
      <c r="BH6" s="21">
        <f t="shared" si="7"/>
        <v>441.25</v>
      </c>
      <c r="BI6" s="21">
        <f t="shared" si="7"/>
        <v>137.86000000000001</v>
      </c>
      <c r="BJ6" s="21">
        <f t="shared" si="7"/>
        <v>103.23</v>
      </c>
      <c r="BK6" s="21" t="str">
        <f t="shared" si="7"/>
        <v>-</v>
      </c>
      <c r="BL6" s="21" t="str">
        <f t="shared" si="7"/>
        <v>-</v>
      </c>
      <c r="BM6" s="21">
        <f t="shared" si="7"/>
        <v>1640.16</v>
      </c>
      <c r="BN6" s="21">
        <f t="shared" si="7"/>
        <v>1521.05</v>
      </c>
      <c r="BO6" s="21">
        <f t="shared" si="7"/>
        <v>1490.65</v>
      </c>
      <c r="BP6" s="20" t="str">
        <f>IF(BP7="","",IF(BP7="-","【-】","【"&amp;SUBSTITUTE(TEXT(BP7,"#,##0.00"),"-","△")&amp;"】"))</f>
        <v>【1,496.36】</v>
      </c>
      <c r="BQ6" s="21" t="str">
        <f>IF(BQ7="",NA(),BQ7)</f>
        <v>-</v>
      </c>
      <c r="BR6" s="21" t="str">
        <f t="shared" ref="BR6:BZ6" si="8">IF(BR7="",NA(),BR7)</f>
        <v>-</v>
      </c>
      <c r="BS6" s="21">
        <f t="shared" si="8"/>
        <v>15.9</v>
      </c>
      <c r="BT6" s="21">
        <f t="shared" si="8"/>
        <v>14.92</v>
      </c>
      <c r="BU6" s="21">
        <f t="shared" si="8"/>
        <v>11.88</v>
      </c>
      <c r="BV6" s="21" t="str">
        <f t="shared" si="8"/>
        <v>-</v>
      </c>
      <c r="BW6" s="21" t="str">
        <f t="shared" si="8"/>
        <v>-</v>
      </c>
      <c r="BX6" s="21">
        <f t="shared" si="8"/>
        <v>38.270000000000003</v>
      </c>
      <c r="BY6" s="21">
        <f t="shared" si="8"/>
        <v>37.520000000000003</v>
      </c>
      <c r="BZ6" s="21">
        <f t="shared" si="8"/>
        <v>34.96</v>
      </c>
      <c r="CA6" s="20" t="str">
        <f>IF(CA7="","",IF(CA7="-","【-】","【"&amp;SUBSTITUTE(TEXT(CA7,"#,##0.00"),"-","△")&amp;"】"))</f>
        <v>【35.16】</v>
      </c>
      <c r="CB6" s="21" t="str">
        <f>IF(CB7="",NA(),CB7)</f>
        <v>-</v>
      </c>
      <c r="CC6" s="21" t="str">
        <f t="shared" ref="CC6:CK6" si="9">IF(CC7="",NA(),CC7)</f>
        <v>-</v>
      </c>
      <c r="CD6" s="21">
        <f t="shared" si="9"/>
        <v>872.04</v>
      </c>
      <c r="CE6" s="21">
        <f t="shared" si="9"/>
        <v>934.38</v>
      </c>
      <c r="CF6" s="21">
        <f t="shared" si="9"/>
        <v>1181.1300000000001</v>
      </c>
      <c r="CG6" s="21" t="str">
        <f t="shared" si="9"/>
        <v>-</v>
      </c>
      <c r="CH6" s="21" t="str">
        <f t="shared" si="9"/>
        <v>-</v>
      </c>
      <c r="CI6" s="21">
        <f t="shared" si="9"/>
        <v>486.77</v>
      </c>
      <c r="CJ6" s="21">
        <f t="shared" si="9"/>
        <v>502.1</v>
      </c>
      <c r="CK6" s="21">
        <f t="shared" si="9"/>
        <v>539.07000000000005</v>
      </c>
      <c r="CL6" s="20" t="str">
        <f>IF(CL7="","",IF(CL7="-","【-】","【"&amp;SUBSTITUTE(TEXT(CL7,"#,##0.00"),"-","△")&amp;"】"))</f>
        <v>【534.98】</v>
      </c>
      <c r="CM6" s="21" t="str">
        <f>IF(CM7="",NA(),CM7)</f>
        <v>-</v>
      </c>
      <c r="CN6" s="21" t="str">
        <f t="shared" ref="CN6:CV6" si="10">IF(CN7="",NA(),CN7)</f>
        <v>-</v>
      </c>
      <c r="CO6" s="21">
        <f t="shared" si="10"/>
        <v>8.82</v>
      </c>
      <c r="CP6" s="21">
        <f t="shared" si="10"/>
        <v>7.35</v>
      </c>
      <c r="CQ6" s="21">
        <f t="shared" si="10"/>
        <v>7.35</v>
      </c>
      <c r="CR6" s="21" t="str">
        <f t="shared" si="10"/>
        <v>-</v>
      </c>
      <c r="CS6" s="21" t="str">
        <f t="shared" si="10"/>
        <v>-</v>
      </c>
      <c r="CT6" s="21">
        <f t="shared" si="10"/>
        <v>34.700000000000003</v>
      </c>
      <c r="CU6" s="21">
        <f t="shared" si="10"/>
        <v>46.83</v>
      </c>
      <c r="CV6" s="21">
        <f t="shared" si="10"/>
        <v>33.74</v>
      </c>
      <c r="CW6" s="20" t="str">
        <f>IF(CW7="","",IF(CW7="-","【-】","【"&amp;SUBSTITUTE(TEXT(CW7,"#,##0.00"),"-","△")&amp;"】"))</f>
        <v>【33.84】</v>
      </c>
      <c r="CX6" s="21" t="str">
        <f>IF(CX7="",NA(),CX7)</f>
        <v>-</v>
      </c>
      <c r="CY6" s="21" t="str">
        <f t="shared" ref="CY6:DG6" si="11">IF(CY7="",NA(),CY7)</f>
        <v>-</v>
      </c>
      <c r="CZ6" s="21">
        <f t="shared" si="11"/>
        <v>77.48</v>
      </c>
      <c r="DA6" s="21">
        <f t="shared" si="11"/>
        <v>81.25</v>
      </c>
      <c r="DB6" s="21">
        <f t="shared" si="11"/>
        <v>90</v>
      </c>
      <c r="DC6" s="21" t="str">
        <f t="shared" si="11"/>
        <v>-</v>
      </c>
      <c r="DD6" s="21" t="str">
        <f t="shared" si="11"/>
        <v>-</v>
      </c>
      <c r="DE6" s="21">
        <f t="shared" si="11"/>
        <v>90.04</v>
      </c>
      <c r="DF6" s="21">
        <f t="shared" si="11"/>
        <v>90.58</v>
      </c>
      <c r="DG6" s="21">
        <f t="shared" si="11"/>
        <v>90.11</v>
      </c>
      <c r="DH6" s="20" t="str">
        <f>IF(DH7="","",IF(DH7="-","【-】","【"&amp;SUBSTITUTE(TEXT(DH7,"#,##0.00"),"-","△")&amp;"】"))</f>
        <v>【89.98】</v>
      </c>
      <c r="DI6" s="21" t="str">
        <f>IF(DI7="",NA(),DI7)</f>
        <v>-</v>
      </c>
      <c r="DJ6" s="21" t="str">
        <f t="shared" ref="DJ6:DR6" si="12">IF(DJ7="",NA(),DJ7)</f>
        <v>-</v>
      </c>
      <c r="DK6" s="21">
        <f t="shared" si="12"/>
        <v>6.2</v>
      </c>
      <c r="DL6" s="21">
        <f t="shared" si="12"/>
        <v>12.39</v>
      </c>
      <c r="DM6" s="21">
        <f t="shared" si="12"/>
        <v>18.440000000000001</v>
      </c>
      <c r="DN6" s="21" t="str">
        <f t="shared" si="12"/>
        <v>-</v>
      </c>
      <c r="DO6" s="21" t="str">
        <f t="shared" si="12"/>
        <v>-</v>
      </c>
      <c r="DP6" s="21">
        <f t="shared" si="12"/>
        <v>29.28</v>
      </c>
      <c r="DQ6" s="21">
        <f t="shared" si="12"/>
        <v>32.380000000000003</v>
      </c>
      <c r="DR6" s="21">
        <f t="shared" si="12"/>
        <v>35.24</v>
      </c>
      <c r="DS6" s="20" t="str">
        <f>IF(DS7="","",IF(DS7="-","【-】","【"&amp;SUBSTITUTE(TEXT(DS7,"#,##0.00"),"-","△")&amp;"】"))</f>
        <v>【34.79】</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0">
        <f t="shared" si="14"/>
        <v>0</v>
      </c>
      <c r="EM6" s="20">
        <f t="shared" si="14"/>
        <v>0</v>
      </c>
      <c r="EN6" s="20">
        <f t="shared" si="14"/>
        <v>0</v>
      </c>
      <c r="EO6" s="20" t="str">
        <f>IF(EO7="","",IF(EO7="-","【-】","【"&amp;SUBSTITUTE(TEXT(EO7,"#,##0.00"),"-","△")&amp;"】"))</f>
        <v>【0.00】</v>
      </c>
    </row>
    <row r="7" spans="1:148" s="22" customFormat="1" x14ac:dyDescent="0.15">
      <c r="A7" s="14"/>
      <c r="B7" s="23">
        <v>2022</v>
      </c>
      <c r="C7" s="23">
        <v>422134</v>
      </c>
      <c r="D7" s="23">
        <v>46</v>
      </c>
      <c r="E7" s="23">
        <v>17</v>
      </c>
      <c r="F7" s="23">
        <v>9</v>
      </c>
      <c r="G7" s="23">
        <v>0</v>
      </c>
      <c r="H7" s="23" t="s">
        <v>96</v>
      </c>
      <c r="I7" s="23" t="s">
        <v>97</v>
      </c>
      <c r="J7" s="23" t="s">
        <v>98</v>
      </c>
      <c r="K7" s="23" t="s">
        <v>99</v>
      </c>
      <c r="L7" s="23" t="s">
        <v>100</v>
      </c>
      <c r="M7" s="23" t="s">
        <v>101</v>
      </c>
      <c r="N7" s="24" t="s">
        <v>102</v>
      </c>
      <c r="O7" s="24">
        <v>24.63</v>
      </c>
      <c r="P7" s="24">
        <v>0.24</v>
      </c>
      <c r="Q7" s="24">
        <v>100</v>
      </c>
      <c r="R7" s="24">
        <v>3080</v>
      </c>
      <c r="S7" s="24">
        <v>41829</v>
      </c>
      <c r="T7" s="24">
        <v>214.31</v>
      </c>
      <c r="U7" s="24">
        <v>195.18</v>
      </c>
      <c r="V7" s="24">
        <v>100</v>
      </c>
      <c r="W7" s="24">
        <v>0.28999999999999998</v>
      </c>
      <c r="X7" s="24">
        <v>344.83</v>
      </c>
      <c r="Y7" s="24" t="s">
        <v>102</v>
      </c>
      <c r="Z7" s="24" t="s">
        <v>102</v>
      </c>
      <c r="AA7" s="24">
        <v>100.29</v>
      </c>
      <c r="AB7" s="24">
        <v>102.14</v>
      </c>
      <c r="AC7" s="24">
        <v>100.06</v>
      </c>
      <c r="AD7" s="24" t="s">
        <v>102</v>
      </c>
      <c r="AE7" s="24" t="s">
        <v>102</v>
      </c>
      <c r="AF7" s="24">
        <v>100.42</v>
      </c>
      <c r="AG7" s="24">
        <v>98.03</v>
      </c>
      <c r="AH7" s="24">
        <v>105.46</v>
      </c>
      <c r="AI7" s="24">
        <v>105.41</v>
      </c>
      <c r="AJ7" s="24" t="s">
        <v>102</v>
      </c>
      <c r="AK7" s="24" t="s">
        <v>102</v>
      </c>
      <c r="AL7" s="24">
        <v>0</v>
      </c>
      <c r="AM7" s="24">
        <v>0</v>
      </c>
      <c r="AN7" s="24">
        <v>0</v>
      </c>
      <c r="AO7" s="24" t="s">
        <v>102</v>
      </c>
      <c r="AP7" s="24" t="s">
        <v>102</v>
      </c>
      <c r="AQ7" s="24">
        <v>762.05</v>
      </c>
      <c r="AR7" s="24">
        <v>755.68</v>
      </c>
      <c r="AS7" s="24">
        <v>806.39</v>
      </c>
      <c r="AT7" s="24">
        <v>787.78</v>
      </c>
      <c r="AU7" s="24" t="s">
        <v>102</v>
      </c>
      <c r="AV7" s="24" t="s">
        <v>102</v>
      </c>
      <c r="AW7" s="24">
        <v>299.64</v>
      </c>
      <c r="AX7" s="24">
        <v>275.73</v>
      </c>
      <c r="AY7" s="24">
        <v>249.21</v>
      </c>
      <c r="AZ7" s="24" t="s">
        <v>102</v>
      </c>
      <c r="BA7" s="24" t="s">
        <v>102</v>
      </c>
      <c r="BB7" s="24">
        <v>92.61</v>
      </c>
      <c r="BC7" s="24">
        <v>91.41</v>
      </c>
      <c r="BD7" s="24">
        <v>96.26</v>
      </c>
      <c r="BE7" s="24">
        <v>96.87</v>
      </c>
      <c r="BF7" s="24" t="s">
        <v>102</v>
      </c>
      <c r="BG7" s="24" t="s">
        <v>102</v>
      </c>
      <c r="BH7" s="24">
        <v>441.25</v>
      </c>
      <c r="BI7" s="24">
        <v>137.86000000000001</v>
      </c>
      <c r="BJ7" s="24">
        <v>103.23</v>
      </c>
      <c r="BK7" s="24" t="s">
        <v>102</v>
      </c>
      <c r="BL7" s="24" t="s">
        <v>102</v>
      </c>
      <c r="BM7" s="24">
        <v>1640.16</v>
      </c>
      <c r="BN7" s="24">
        <v>1521.05</v>
      </c>
      <c r="BO7" s="24">
        <v>1490.65</v>
      </c>
      <c r="BP7" s="24">
        <v>1496.36</v>
      </c>
      <c r="BQ7" s="24" t="s">
        <v>102</v>
      </c>
      <c r="BR7" s="24" t="s">
        <v>102</v>
      </c>
      <c r="BS7" s="24">
        <v>15.9</v>
      </c>
      <c r="BT7" s="24">
        <v>14.92</v>
      </c>
      <c r="BU7" s="24">
        <v>11.88</v>
      </c>
      <c r="BV7" s="24" t="s">
        <v>102</v>
      </c>
      <c r="BW7" s="24" t="s">
        <v>102</v>
      </c>
      <c r="BX7" s="24">
        <v>38.270000000000003</v>
      </c>
      <c r="BY7" s="24">
        <v>37.520000000000003</v>
      </c>
      <c r="BZ7" s="24">
        <v>34.96</v>
      </c>
      <c r="CA7" s="24">
        <v>35.159999999999997</v>
      </c>
      <c r="CB7" s="24" t="s">
        <v>102</v>
      </c>
      <c r="CC7" s="24" t="s">
        <v>102</v>
      </c>
      <c r="CD7" s="24">
        <v>872.04</v>
      </c>
      <c r="CE7" s="24">
        <v>934.38</v>
      </c>
      <c r="CF7" s="24">
        <v>1181.1300000000001</v>
      </c>
      <c r="CG7" s="24" t="s">
        <v>102</v>
      </c>
      <c r="CH7" s="24" t="s">
        <v>102</v>
      </c>
      <c r="CI7" s="24">
        <v>486.77</v>
      </c>
      <c r="CJ7" s="24">
        <v>502.1</v>
      </c>
      <c r="CK7" s="24">
        <v>539.07000000000005</v>
      </c>
      <c r="CL7" s="24">
        <v>534.98</v>
      </c>
      <c r="CM7" s="24" t="s">
        <v>102</v>
      </c>
      <c r="CN7" s="24" t="s">
        <v>102</v>
      </c>
      <c r="CO7" s="24">
        <v>8.82</v>
      </c>
      <c r="CP7" s="24">
        <v>7.35</v>
      </c>
      <c r="CQ7" s="24">
        <v>7.35</v>
      </c>
      <c r="CR7" s="24" t="s">
        <v>102</v>
      </c>
      <c r="CS7" s="24" t="s">
        <v>102</v>
      </c>
      <c r="CT7" s="24">
        <v>34.700000000000003</v>
      </c>
      <c r="CU7" s="24">
        <v>46.83</v>
      </c>
      <c r="CV7" s="24">
        <v>33.74</v>
      </c>
      <c r="CW7" s="24">
        <v>33.840000000000003</v>
      </c>
      <c r="CX7" s="24" t="s">
        <v>102</v>
      </c>
      <c r="CY7" s="24" t="s">
        <v>102</v>
      </c>
      <c r="CZ7" s="24">
        <v>77.48</v>
      </c>
      <c r="DA7" s="24">
        <v>81.25</v>
      </c>
      <c r="DB7" s="24">
        <v>90</v>
      </c>
      <c r="DC7" s="24" t="s">
        <v>102</v>
      </c>
      <c r="DD7" s="24" t="s">
        <v>102</v>
      </c>
      <c r="DE7" s="24">
        <v>90.04</v>
      </c>
      <c r="DF7" s="24">
        <v>90.58</v>
      </c>
      <c r="DG7" s="24">
        <v>90.11</v>
      </c>
      <c r="DH7" s="24">
        <v>89.98</v>
      </c>
      <c r="DI7" s="24" t="s">
        <v>102</v>
      </c>
      <c r="DJ7" s="24" t="s">
        <v>102</v>
      </c>
      <c r="DK7" s="24">
        <v>6.2</v>
      </c>
      <c r="DL7" s="24">
        <v>12.39</v>
      </c>
      <c r="DM7" s="24">
        <v>18.440000000000001</v>
      </c>
      <c r="DN7" s="24" t="s">
        <v>102</v>
      </c>
      <c r="DO7" s="24" t="s">
        <v>102</v>
      </c>
      <c r="DP7" s="24">
        <v>29.28</v>
      </c>
      <c r="DQ7" s="24">
        <v>32.380000000000003</v>
      </c>
      <c r="DR7" s="24">
        <v>35.24</v>
      </c>
      <c r="DS7" s="24">
        <v>34.79</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2024-01-23T04:52:02Z</cp:lastPrinted>
  <dcterms:created xsi:type="dcterms:W3CDTF">2023-12-12T01:06:49Z</dcterms:created>
  <dcterms:modified xsi:type="dcterms:W3CDTF">2024-03-04T01:45:56Z</dcterms:modified>
  <cp:category/>
</cp:coreProperties>
</file>