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05CF6C26-610B-4036-9611-0E257F4C1C79}" xr6:coauthVersionLast="47" xr6:coauthVersionMax="47" xr10:uidLastSave="{00000000-0000-0000-0000-000000000000}"/>
  <workbookProtection workbookAlgorithmName="SHA-512" workbookHashValue="GOOPm2/0H3CP4yaTvYrU2r1QFJnlKWi5N3EFsR+0fmwyDl5+p5Px9bYXEpR5JIfL8EnYM2/0RbGa0yy+UMZC1g==" workbookSaltValue="5VzfYSmSeDWRovN/pAekC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AL10" i="4"/>
  <c r="W10" i="4"/>
  <c r="P10" i="4"/>
  <c r="I10" i="4"/>
  <c r="AD8" i="4"/>
  <c r="W8" i="4"/>
  <c r="P8" i="4"/>
  <c r="I8" i="4"/>
  <c r="B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<sst xmlns="http://schemas.openxmlformats.org/spreadsheetml/2006/main" count="236" uniqueCount="118">
  <si>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</si>
  <si>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</si>
  <si>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</si>
  <si>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</si>
  <si>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</si>
  <si>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</si>
  <si>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</si>
  <si>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</si>
  <si>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</si>
  <si>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</si>
  <si>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</si>
  <si>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</si>
  <si>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</si>
  <si>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</si>
  <si>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</si>
  <si>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</si>
  <si>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</si>
  <si>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</si>
  <si>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</si>
  <si>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</si>
  <si>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</si>
  <si>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</si>
  <si>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</si>
  <si>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</si>
  <si>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</si>
  <si>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</si>
  <si>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</si>
  <si>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</si>
  <si>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</si>
  <si>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</si>
  <si>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</si>
  <si>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</si>
  <si>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</si>
  <si>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</si>
  <si>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</si>
  <si>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</si>
  <si>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</si>
  <si>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</si>
  <si>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</si>
  <si>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</si>
  <si>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</si>
  <si>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</si>
  <si>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</si>
  <si>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</si>
  <si>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</si>
  <si>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</si>
  <si>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</si>
  <si>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</si>
  <si>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</si>
  <si>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</si>
  <si>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</si>
  <si>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</si>
  <si>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</si>
  <si>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</si>
  <si>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</si>
  <si>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</si>
  <si>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</si>
  <si>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</si>
  <si>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</si>
  <si>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</si>
  <si>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</si>
  <si>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</si>
  <si>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</si>
  <si>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</si>
  <si>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</si>
  <si>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</si>
  <si>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</si>
  <si>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</si>
  <si>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</si>
  <si>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</si>
  <si>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</si>
  <si>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</si>
  <si>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</si>
  <si>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</si>
  <si>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</si>
  <si>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</si>
  <si>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</si>
  <si>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</si>
  <si>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</si>
  <si>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</si>
  <si>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</si>
  <si>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</si>
  <si>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</si>
  <si>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</si>
  <si>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</si>
  <si>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</si>
  <si>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</si>
  <si>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</si>
  <si>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</si>
  <si>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</si>
  <si>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</si>
  <si>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</si>
  <si>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</si>
  <si>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</si>
  <si>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</si>
  <si>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</si>
  <si>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</si>
  <si>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</si>
  <si>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</si>
  <si>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</si>
  <si>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</si>
  <si>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</si>
  <si>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</si>
  <si>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</si>
  <si>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</si>
  <si>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</si>
  <si>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</si>
  <si>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</si>
  <si>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</si>
  <si>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</si>
  <si>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</si>
  <si>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</si>
  <si>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</si>
  <si>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</si>
  <si>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</si>
  <si>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単年度の収支状況を示す①経常収支比率、支払能力の高さを示す③流動比率、使用料で回収すべき経費が使用料で賄えているかを判断する⑤経費回収率は、それぞれの指標で基準となる100％を超えており、類似団体の平均値よりも高い数値を示している。
　また、⑥汚水処理原価においては、平成30年度以降減少傾向にあり、これは効率的な汚水処理が実施されていることを示しており、健全な経営ができていると分析できる。
  ④企業債残高対事業規模比率は類似団体の平均値より低い数値を示している。
　⑧水洗化率が元々高い本自治体において、未普及解消により使用料収入を高めていくという方策を取ることが難しいため、今後も現在の投資規模が適切であるのか等を分析しながら、長期的な視点で収支のバランスを考えた事業の推進を図っていく。</t>
    <phoneticPr fontId="4"/>
  </si>
  <si>
    <t>法定耐用年数は経過していないために②管渠老朽化率の数値は計上されていないものの、①有形固定資産減価償却率は年々上昇しており、施設の老朽化が進んでいることが分かる。
　③管渠改善率は平成30年度から数値計上されていないが、布設年数の古い管渠、調査により改善する必要がみられた管渠より改築・更新等を行う。今後も、重要度・緊急度を見極めながら効率的な事業の遂行に努める。</t>
    <rPh sb="28" eb="30">
      <t>ケイジョウ</t>
    </rPh>
    <rPh sb="100" eb="102">
      <t>ケイジョウ</t>
    </rPh>
    <phoneticPr fontId="4"/>
  </si>
  <si>
    <t>現在の経営状況は類似団体と比較しても良好であり、安定している。
　しかし、使用料収入の増加が見込めないなか、施設や設備の老朽化に伴う改築更新費用の増加、維持管理費用の増加により、利益は年々減少していくことが想定される。
　今後も安定した経営を維持するために、経営戦略に基づいた費用の平準化を図り、計画的な事業運営を進めていく。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</si>
</sst>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74-4F22-8258-FC4712C095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0.06</c:v>
                </c:pt>
                <c:pt idx="3">
                  <c:v>0.27</c:v>
                </c:pt>
                <c:pt idx="4">
                  <c:v>0.22</c:v>
                </c:pt>
              </c:numCache>
            </c:numRef>
          </c:val>
          <c:smooth val="0"/>
          <c:extLst>
            <c:ext xmlns:c16="http://schemas.microsoft.com/office/drawing/2014/chart" uri="{C3380CC4-5D6E-409C-BE32-E72D297353CC}">
              <c16:uniqueId val="{00000001-FB74-4F22-8258-FC4712C095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DC-429E-AE44-AF7A2C24C5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46.17</c:v>
                </c:pt>
                <c:pt idx="1">
                  <c:v>45.68</c:v>
                </c:pt>
                <c:pt idx="2">
                  <c:v>45.87</c:v>
                </c:pt>
                <c:pt idx="3">
                  <c:v>44.24</c:v>
                </c:pt>
                <c:pt idx="4">
                  <c:v>45.3</c:v>
                </c:pt>
              </c:numCache>
            </c:numRef>
          </c:val>
          <c:smooth val="0"/>
          <c:extLst>
            <c:ext xmlns:c16="http://schemas.microsoft.com/office/drawing/2014/chart" uri="{C3380CC4-5D6E-409C-BE32-E72D297353CC}">
              <c16:uniqueId val="{00000001-CADC-429E-AE44-AF7A2C24C5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96.2</c:v>
                </c:pt>
                <c:pt idx="1">
                  <c:v>96.58</c:v>
                </c:pt>
                <c:pt idx="2">
                  <c:v>96.79</c:v>
                </c:pt>
                <c:pt idx="3">
                  <c:v>97.06</c:v>
                </c:pt>
                <c:pt idx="4">
                  <c:v>97.14</c:v>
                </c:pt>
              </c:numCache>
            </c:numRef>
          </c:val>
          <c:extLst>
            <c:ext xmlns:c16="http://schemas.microsoft.com/office/drawing/2014/chart" uri="{C3380CC4-5D6E-409C-BE32-E72D297353CC}">
              <c16:uniqueId val="{00000000-1D65-4B21-9566-D25810C7B17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87.84</c:v>
                </c:pt>
                <c:pt idx="1">
                  <c:v>87.96</c:v>
                </c:pt>
                <c:pt idx="2">
                  <c:v>87.65</c:v>
                </c:pt>
                <c:pt idx="3">
                  <c:v>88.15</c:v>
                </c:pt>
                <c:pt idx="4">
                  <c:v>88.37</c:v>
                </c:pt>
              </c:numCache>
            </c:numRef>
          </c:val>
          <c:smooth val="0"/>
          <c:extLst>
            <c:ext xmlns:c16="http://schemas.microsoft.com/office/drawing/2014/chart" uri="{C3380CC4-5D6E-409C-BE32-E72D297353CC}">
              <c16:uniqueId val="{00000001-1D65-4B21-9566-D25810C7B17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114.66</c:v>
                </c:pt>
                <c:pt idx="1">
                  <c:v>103.49</c:v>
                </c:pt>
                <c:pt idx="2">
                  <c:v>116.93</c:v>
                </c:pt>
                <c:pt idx="3">
                  <c:v>110.38</c:v>
                </c:pt>
                <c:pt idx="4">
                  <c:v>109.39</c:v>
                </c:pt>
              </c:numCache>
            </c:numRef>
          </c:val>
          <c:extLst>
            <c:ext xmlns:c16="http://schemas.microsoft.com/office/drawing/2014/chart" uri="{C3380CC4-5D6E-409C-BE32-E72D297353CC}">
              <c16:uniqueId val="{00000000-621C-455B-81FD-721D3B01A89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102.95</c:v>
                </c:pt>
                <c:pt idx="1">
                  <c:v>103.34</c:v>
                </c:pt>
                <c:pt idx="2">
                  <c:v>102.7</c:v>
                </c:pt>
                <c:pt idx="3">
                  <c:v>104.11</c:v>
                </c:pt>
                <c:pt idx="4">
                  <c:v>101.98</c:v>
                </c:pt>
              </c:numCache>
            </c:numRef>
          </c:val>
          <c:smooth val="0"/>
          <c:extLst>
            <c:ext xmlns:c16="http://schemas.microsoft.com/office/drawing/2014/chart" uri="{C3380CC4-5D6E-409C-BE32-E72D297353CC}">
              <c16:uniqueId val="{00000001-621C-455B-81FD-721D3B01A89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54.08</c:v>
                </c:pt>
                <c:pt idx="1">
                  <c:v>54.51</c:v>
                </c:pt>
                <c:pt idx="2">
                  <c:v>57.33</c:v>
                </c:pt>
                <c:pt idx="3">
                  <c:v>56.78</c:v>
                </c:pt>
                <c:pt idx="4">
                  <c:v>62.35</c:v>
                </c:pt>
              </c:numCache>
            </c:numRef>
          </c:val>
          <c:extLst>
            <c:ext xmlns:c16="http://schemas.microsoft.com/office/drawing/2014/chart" uri="{C3380CC4-5D6E-409C-BE32-E72D297353CC}">
              <c16:uniqueId val="{00000000-5269-44E3-AFB2-9AA76A9499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26.56</c:v>
                </c:pt>
                <c:pt idx="1">
                  <c:v>27.82</c:v>
                </c:pt>
                <c:pt idx="2">
                  <c:v>29.24</c:v>
                </c:pt>
                <c:pt idx="3">
                  <c:v>31.73</c:v>
                </c:pt>
                <c:pt idx="4">
                  <c:v>32.57</c:v>
                </c:pt>
              </c:numCache>
            </c:numRef>
          </c:val>
          <c:smooth val="0"/>
          <c:extLst>
            <c:ext xmlns:c16="http://schemas.microsoft.com/office/drawing/2014/chart" uri="{C3380CC4-5D6E-409C-BE32-E72D297353CC}">
              <c16:uniqueId val="{00000001-5269-44E3-AFB2-9AA76A9499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CD-4402-8E5B-6D5FE4FFD1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0.04</c:v>
                </c:pt>
              </c:numCache>
            </c:numRef>
          </c:val>
          <c:smooth val="0"/>
          <c:extLst>
            <c:ext xmlns:c16="http://schemas.microsoft.com/office/drawing/2014/chart" uri="{C3380CC4-5D6E-409C-BE32-E72D297353CC}">
              <c16:uniqueId val="{00000001-ADCD-4402-8E5B-6D5FE4FFD1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0B-4AC7-83BC-3F77077DD8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27.02</c:v>
                </c:pt>
                <c:pt idx="1">
                  <c:v>29.74</c:v>
                </c:pt>
                <c:pt idx="2">
                  <c:v>48.2</c:v>
                </c:pt>
                <c:pt idx="3">
                  <c:v>46.91</c:v>
                </c:pt>
                <c:pt idx="4">
                  <c:v>52.27</c:v>
                </c:pt>
              </c:numCache>
            </c:numRef>
          </c:val>
          <c:smooth val="0"/>
          <c:extLst>
            <c:ext xmlns:c16="http://schemas.microsoft.com/office/drawing/2014/chart" uri="{C3380CC4-5D6E-409C-BE32-E72D297353CC}">
              <c16:uniqueId val="{00000001-1E0B-4AC7-83BC-3F77077DD8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339.39</c:v>
                </c:pt>
                <c:pt idx="1">
                  <c:v>351.72</c:v>
                </c:pt>
                <c:pt idx="2">
                  <c:v>399.13</c:v>
                </c:pt>
                <c:pt idx="3">
                  <c:v>427.09</c:v>
                </c:pt>
                <c:pt idx="4">
                  <c:v>351.05</c:v>
                </c:pt>
              </c:numCache>
            </c:numRef>
          </c:val>
          <c:extLst>
            <c:ext xmlns:c16="http://schemas.microsoft.com/office/drawing/2014/chart" uri="{C3380CC4-5D6E-409C-BE32-E72D297353CC}">
              <c16:uniqueId val="{00000000-9DA5-46FF-B693-B1987C8206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60.67</c:v>
                </c:pt>
                <c:pt idx="1">
                  <c:v>53.44</c:v>
                </c:pt>
                <c:pt idx="2">
                  <c:v>46.85</c:v>
                </c:pt>
                <c:pt idx="3">
                  <c:v>44.35</c:v>
                </c:pt>
                <c:pt idx="4">
                  <c:v>41.51</c:v>
                </c:pt>
              </c:numCache>
            </c:numRef>
          </c:val>
          <c:smooth val="0"/>
          <c:extLst>
            <c:ext xmlns:c16="http://schemas.microsoft.com/office/drawing/2014/chart" uri="{C3380CC4-5D6E-409C-BE32-E72D297353CC}">
              <c16:uniqueId val="{00000001-9DA5-46FF-B693-B1987C8206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532.80999999999995</c:v>
                </c:pt>
                <c:pt idx="1">
                  <c:v>477.75</c:v>
                </c:pt>
                <c:pt idx="2">
                  <c:v>427.92</c:v>
                </c:pt>
                <c:pt idx="3">
                  <c:v>360.88</c:v>
                </c:pt>
                <c:pt idx="4">
                  <c:v>307.42</c:v>
                </c:pt>
              </c:numCache>
            </c:numRef>
          </c:val>
          <c:extLst>
            <c:ext xmlns:c16="http://schemas.microsoft.com/office/drawing/2014/chart" uri="{C3380CC4-5D6E-409C-BE32-E72D297353CC}">
              <c16:uniqueId val="{00000000-AE31-4146-A531-46C21BB741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1252.71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AE31-4146-A531-46C21BB741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100.09</c:v>
                </c:pt>
                <c:pt idx="3">
                  <c:v>101.81</c:v>
                </c:pt>
                <c:pt idx="4">
                  <c:v>103.75</c:v>
                </c:pt>
              </c:numCache>
            </c:numRef>
          </c:val>
          <c:extLst>
            <c:ext xmlns:c16="http://schemas.microsoft.com/office/drawing/2014/chart" uri="{C3380CC4-5D6E-409C-BE32-E72D297353CC}">
              <c16:uniqueId val="{00000000-03C4-433A-8D97-2797C7287FF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87.03</c:v>
                </c:pt>
                <c:pt idx="1">
                  <c:v>84.3</c:v>
                </c:pt>
                <c:pt idx="2">
                  <c:v>82.88</c:v>
                </c:pt>
                <c:pt idx="3">
                  <c:v>82.53</c:v>
                </c:pt>
                <c:pt idx="4">
                  <c:v>81.81</c:v>
                </c:pt>
              </c:numCache>
            </c:numRef>
          </c:val>
          <c:smooth val="0"/>
          <c:extLst>
            <c:ext xmlns:c16="http://schemas.microsoft.com/office/drawing/2014/chart" uri="{C3380CC4-5D6E-409C-BE32-E72D297353CC}">
              <c16:uniqueId val="{00000001-03C4-433A-8D97-2797C7287FF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176.46</c:v>
                </c:pt>
                <c:pt idx="1">
                  <c:v>175.9</c:v>
                </c:pt>
                <c:pt idx="2">
                  <c:v>174.83</c:v>
                </c:pt>
                <c:pt idx="3">
                  <c:v>173.28</c:v>
                </c:pt>
                <c:pt idx="4">
                  <c:v>169.68</c:v>
                </c:pt>
              </c:numCache>
            </c:numRef>
          </c:val>
          <c:extLst>
            <c:ext xmlns:c16="http://schemas.microsoft.com/office/drawing/2014/chart" uri="{C3380CC4-5D6E-409C-BE32-E72D297353CC}">
              <c16:uniqueId val="{00000000-B133-42FF-A44D-4480C39526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177.02</c:v>
                </c:pt>
                <c:pt idx="1">
                  <c:v>185.47</c:v>
                </c:pt>
                <c:pt idx="2">
                  <c:v>187.76</c:v>
                </c:pt>
                <c:pt idx="3">
                  <c:v>190.48</c:v>
                </c:pt>
                <c:pt idx="4">
                  <c:v>193.59</c:v>
                </c:pt>
              </c:numCache>
            </c:numRef>
          </c:val>
          <c:smooth val="0"/>
          <c:extLst>
            <c:ext xmlns:c16="http://schemas.microsoft.com/office/drawing/2014/chart" uri="{C3380CC4-5D6E-409C-BE32-E72D297353CC}">
              <c16:uniqueId val="{00000001-B133-42FF-A44D-4480C39526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長与町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D1</v>
      </c>
      <c r="X8" s="35"/>
      <c r="Y8" s="35"/>
      <c r="Z8" s="35"/>
      <c r="AA8" s="35"/>
      <c r="AB8" s="35"/>
      <c r="AC8" s="35"/>
      <c r="AD8" s="36" t="str">
        <f>データ!$M$6</f>
        <v>非設置</v>
      </c>
      <c r="AE8" s="36"/>
      <c r="AF8" s="36"/>
      <c r="AG8" s="36"/>
      <c r="AH8" s="36"/>
      <c r="AI8" s="36"/>
      <c r="AJ8" s="36"/>
      <c r="AK8" s="3"/>
      <c r="AL8" s="37">
        <f>データ!S6</f>
        <v>40395</v>
      </c>
      <c r="AM8" s="37"/>
      <c r="AN8" s="37"/>
      <c r="AO8" s="37"/>
      <c r="AP8" s="37"/>
      <c r="AQ8" s="37"/>
      <c r="AR8" s="37"/>
      <c r="AS8" s="37"/>
      <c r="AT8" s="38">
        <f>データ!T6</f>
        <v>28.73</v>
      </c>
      <c r="AU8" s="38"/>
      <c r="AV8" s="38"/>
      <c r="AW8" s="38"/>
      <c r="AX8" s="38"/>
      <c r="AY8" s="38"/>
      <c r="AZ8" s="38"/>
      <c r="BA8" s="38"/>
      <c r="BB8" s="38">
        <f>データ!U6</f>
        <v>1406.02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78.94</v>
      </c>
      <c r="J10" s="38"/>
      <c r="K10" s="38"/>
      <c r="L10" s="38"/>
      <c r="M10" s="38"/>
      <c r="N10" s="38"/>
      <c r="O10" s="38"/>
      <c r="P10" s="38">
        <f>データ!P6</f>
        <v>10.65</v>
      </c>
      <c r="Q10" s="38"/>
      <c r="R10" s="38"/>
      <c r="S10" s="38"/>
      <c r="T10" s="38"/>
      <c r="U10" s="38"/>
      <c r="V10" s="38"/>
      <c r="W10" s="38">
        <f>データ!Q6</f>
        <v>99.63</v>
      </c>
      <c r="X10" s="38"/>
      <c r="Y10" s="38"/>
      <c r="Z10" s="38"/>
      <c r="AA10" s="38"/>
      <c r="AB10" s="38"/>
      <c r="AC10" s="38"/>
      <c r="AD10" s="37">
        <f>データ!R6</f>
        <v>3256</v>
      </c>
      <c r="AE10" s="37"/>
      <c r="AF10" s="37"/>
      <c r="AG10" s="37"/>
      <c r="AH10" s="37"/>
      <c r="AI10" s="37"/>
      <c r="AJ10" s="37"/>
      <c r="AK10" s="2"/>
      <c r="AL10" s="37">
        <f>データ!V6</f>
        <v>4265</v>
      </c>
      <c r="AM10" s="37"/>
      <c r="AN10" s="37"/>
      <c r="AO10" s="37"/>
      <c r="AP10" s="37"/>
      <c r="AQ10" s="37"/>
      <c r="AR10" s="37"/>
      <c r="AS10" s="37"/>
      <c r="AT10" s="38">
        <f>データ!W6</f>
        <v>1.97</v>
      </c>
      <c r="AU10" s="38"/>
      <c r="AV10" s="38"/>
      <c r="AW10" s="38"/>
      <c r="AX10" s="38"/>
      <c r="AY10" s="38"/>
      <c r="AZ10" s="38"/>
      <c r="BA10" s="38"/>
      <c r="BB10" s="38">
        <f>データ!X6</f>
        <v>2164.9699999999998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XxaWvuPVj4uHav77O5PystVCyjzyh6PhVgydyieAjTxqQZCW3qHz1jgIOenTgOpIWgeKyYpkLGe4vqeogNItqg==" saltValue="Af6nX1EQ+gZ50VE8akzy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423076</v>
      </c>
      <c r="D6" s="19">
        <f t="shared" si="3"/>
        <v>46</v>
      </c>
      <c r="E6" s="19">
        <f t="shared" si="3"/>
        <v>17</v>
      </c>
      <c r="F6" s="19">
        <f t="shared" si="3"/>
        <v>4</v>
      </c>
      <c r="G6" s="19">
        <f t="shared" si="3"/>
        <v>0</v>
      </c>
      <c r="H6" s="19" t="str">
        <f t="shared" si="3"/>
        <v>長崎県　長与町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78.94</v>
      </c>
      <c r="P6" s="20">
        <f t="shared" si="3"/>
        <v>10.65</v>
      </c>
      <c r="Q6" s="20">
        <f t="shared" si="3"/>
        <v>99.63</v>
      </c>
      <c r="R6" s="20">
        <f t="shared" si="3"/>
        <v>3256</v>
      </c>
      <c r="S6" s="20">
        <f t="shared" si="3"/>
        <v>40395</v>
      </c>
      <c r="T6" s="20">
        <f t="shared" si="3"/>
        <v>28.73</v>
      </c>
      <c r="U6" s="20">
        <f t="shared" si="3"/>
        <v>1406.02</v>
      </c>
      <c r="V6" s="20">
        <f t="shared" si="3"/>
        <v>4265</v>
      </c>
      <c r="W6" s="20">
        <f t="shared" si="3"/>
        <v>1.97</v>
      </c>
      <c r="X6" s="20">
        <f t="shared" si="3"/>
        <v>2164.9699999999998</v>
      </c>
      <c r="Y6" s="21">
        <f>IF(Y7="",NA(),Y7)</f>
        <v>114.66</v>
      </c>
      <c r="Z6" s="21">
        <f t="shared" ref="Z6:AH6" si="4">IF(Z7="",NA(),Z7)</f>
        <v>103.49</v>
      </c>
      <c r="AA6" s="21">
        <f t="shared" si="4"/>
        <v>116.93</v>
      </c>
      <c r="AB6" s="21">
        <f t="shared" si="4"/>
        <v>110.38</v>
      </c>
      <c r="AC6" s="21">
        <f t="shared" si="4"/>
        <v>109.39</v>
      </c>
      <c r="AD6" s="21">
        <f t="shared" si="4"/>
        <v>102.95</v>
      </c>
      <c r="AE6" s="21">
        <f t="shared" si="4"/>
        <v>103.34</v>
      </c>
      <c r="AF6" s="21">
        <f t="shared" si="4"/>
        <v>102.7</v>
      </c>
      <c r="AG6" s="21">
        <f t="shared" si="4"/>
        <v>104.11</v>
      </c>
      <c r="AH6" s="21">
        <f t="shared" si="4"/>
        <v>101.98</v>
      </c>
      <c r="AI6" s="20" t="str">
        <f>IF(AI7="","",IF(AI7="-","【-】","【"&amp;SUBSTITUTE(TEXT(AI7,"#,##0.00"),"-","△")&amp;"】"))</f>
        <v>【104.54】</v>
      </c>
      <c r="AJ6" s="20">
        <f>IF(AJ7="",NA(),AJ7)</f>
        <v>0</v>
      </c>
      <c r="AK6" s="20">
        <f t="shared" ref="AK6:AS6" si="5">IF(AK7="",NA(),AK7)</f>
        <v>0</v>
      </c>
      <c r="AL6" s="20">
        <f t="shared" si="5"/>
        <v>0</v>
      </c>
      <c r="AM6" s="20">
        <f t="shared" si="5"/>
        <v>0</v>
      </c>
      <c r="AN6" s="20">
        <f t="shared" si="5"/>
        <v>0</v>
      </c>
      <c r="AO6" s="21">
        <f t="shared" si="5"/>
        <v>27.02</v>
      </c>
      <c r="AP6" s="21">
        <f t="shared" si="5"/>
        <v>29.74</v>
      </c>
      <c r="AQ6" s="21">
        <f t="shared" si="5"/>
        <v>48.2</v>
      </c>
      <c r="AR6" s="21">
        <f t="shared" si="5"/>
        <v>46.91</v>
      </c>
      <c r="AS6" s="21">
        <f t="shared" si="5"/>
        <v>52.27</v>
      </c>
      <c r="AT6" s="20" t="str">
        <f>IF(AT7="","",IF(AT7="-","【-】","【"&amp;SUBSTITUTE(TEXT(AT7,"#,##0.00"),"-","△")&amp;"】"))</f>
        <v>【65.93】</v>
      </c>
      <c r="AU6" s="21">
        <f>IF(AU7="",NA(),AU7)</f>
        <v>339.39</v>
      </c>
      <c r="AV6" s="21">
        <f t="shared" ref="AV6:BD6" si="6">IF(AV7="",NA(),AV7)</f>
        <v>351.72</v>
      </c>
      <c r="AW6" s="21">
        <f t="shared" si="6"/>
        <v>399.13</v>
      </c>
      <c r="AX6" s="21">
        <f t="shared" si="6"/>
        <v>427.09</v>
      </c>
      <c r="AY6" s="21">
        <f t="shared" si="6"/>
        <v>351.05</v>
      </c>
      <c r="AZ6" s="21">
        <f t="shared" si="6"/>
        <v>60.67</v>
      </c>
      <c r="BA6" s="21">
        <f t="shared" si="6"/>
        <v>53.44</v>
      </c>
      <c r="BB6" s="21">
        <f t="shared" si="6"/>
        <v>46.85</v>
      </c>
      <c r="BC6" s="21">
        <f t="shared" si="6"/>
        <v>44.35</v>
      </c>
      <c r="BD6" s="21">
        <f t="shared" si="6"/>
        <v>41.51</v>
      </c>
      <c r="BE6" s="20" t="str">
        <f>IF(BE7="","",IF(BE7="-","【-】","【"&amp;SUBSTITUTE(TEXT(BE7,"#,##0.00"),"-","△")&amp;"】"))</f>
        <v>【44.25】</v>
      </c>
      <c r="BF6" s="21">
        <f>IF(BF7="",NA(),BF7)</f>
        <v>532.80999999999995</v>
      </c>
      <c r="BG6" s="21">
        <f t="shared" ref="BG6:BO6" si="7">IF(BG7="",NA(),BG7)</f>
        <v>477.75</v>
      </c>
      <c r="BH6" s="21">
        <f t="shared" si="7"/>
        <v>427.92</v>
      </c>
      <c r="BI6" s="21">
        <f t="shared" si="7"/>
        <v>360.88</v>
      </c>
      <c r="BJ6" s="21">
        <f t="shared" si="7"/>
        <v>307.42</v>
      </c>
      <c r="BK6" s="21">
        <f t="shared" si="7"/>
        <v>1252.71</v>
      </c>
      <c r="BL6" s="21">
        <f t="shared" si="7"/>
        <v>1267.3900000000001</v>
      </c>
      <c r="BM6" s="21">
        <f t="shared" si="7"/>
        <v>1268.6300000000001</v>
      </c>
      <c r="BN6" s="21">
        <f t="shared" si="7"/>
        <v>1283.69</v>
      </c>
      <c r="BO6" s="21">
        <f t="shared" si="7"/>
        <v>1160.22</v>
      </c>
      <c r="BP6" s="20" t="str">
        <f>IF(BP7="","",IF(BP7="-","【-】","【"&amp;SUBSTITUTE(TEXT(BP7,"#,##0.00"),"-","△")&amp;"】"))</f>
        <v>【1,182.11】</v>
      </c>
      <c r="BQ6" s="21">
        <f>IF(BQ7="",NA(),BQ7)</f>
        <v>100</v>
      </c>
      <c r="BR6" s="21">
        <f t="shared" ref="BR6:BZ6" si="8">IF(BR7="",NA(),BR7)</f>
        <v>100</v>
      </c>
      <c r="BS6" s="21">
        <f t="shared" si="8"/>
        <v>100.09</v>
      </c>
      <c r="BT6" s="21">
        <f t="shared" si="8"/>
        <v>101.81</v>
      </c>
      <c r="BU6" s="21">
        <f t="shared" si="8"/>
        <v>103.75</v>
      </c>
      <c r="BV6" s="21">
        <f t="shared" si="8"/>
        <v>87.03</v>
      </c>
      <c r="BW6" s="21">
        <f t="shared" si="8"/>
        <v>84.3</v>
      </c>
      <c r="BX6" s="21">
        <f t="shared" si="8"/>
        <v>82.88</v>
      </c>
      <c r="BY6" s="21">
        <f t="shared" si="8"/>
        <v>82.53</v>
      </c>
      <c r="BZ6" s="21">
        <f t="shared" si="8"/>
        <v>81.81</v>
      </c>
      <c r="CA6" s="20" t="str">
        <f>IF(CA7="","",IF(CA7="-","【-】","【"&amp;SUBSTITUTE(TEXT(CA7,"#,##0.00"),"-","△")&amp;"】"))</f>
        <v>【73.78】</v>
      </c>
      <c r="CB6" s="21">
        <f>IF(CB7="",NA(),CB7)</f>
        <v>176.46</v>
      </c>
      <c r="CC6" s="21">
        <f t="shared" ref="CC6:CK6" si="9">IF(CC7="",NA(),CC7)</f>
        <v>175.9</v>
      </c>
      <c r="CD6" s="21">
        <f t="shared" si="9"/>
        <v>174.83</v>
      </c>
      <c r="CE6" s="21">
        <f t="shared" si="9"/>
        <v>173.28</v>
      </c>
      <c r="CF6" s="21">
        <f t="shared" si="9"/>
        <v>169.68</v>
      </c>
      <c r="CG6" s="21">
        <f t="shared" si="9"/>
        <v>177.02</v>
      </c>
      <c r="CH6" s="21">
        <f t="shared" si="9"/>
        <v>185.47</v>
      </c>
      <c r="CI6" s="21">
        <f t="shared" si="9"/>
        <v>187.76</v>
      </c>
      <c r="CJ6" s="21">
        <f t="shared" si="9"/>
        <v>190.48</v>
      </c>
      <c r="CK6" s="21">
        <f t="shared" si="9"/>
        <v>193.59</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46.17</v>
      </c>
      <c r="CS6" s="21">
        <f t="shared" si="10"/>
        <v>45.68</v>
      </c>
      <c r="CT6" s="21">
        <f t="shared" si="10"/>
        <v>45.87</v>
      </c>
      <c r="CU6" s="21">
        <f t="shared" si="10"/>
        <v>44.24</v>
      </c>
      <c r="CV6" s="21">
        <f t="shared" si="10"/>
        <v>45.3</v>
      </c>
      <c r="CW6" s="20" t="str">
        <f>IF(CW7="","",IF(CW7="-","【-】","【"&amp;SUBSTITUTE(TEXT(CW7,"#,##0.00"),"-","△")&amp;"】"))</f>
        <v>【42.22】</v>
      </c>
      <c r="CX6" s="21">
        <f>IF(CX7="",NA(),CX7)</f>
        <v>96.2</v>
      </c>
      <c r="CY6" s="21">
        <f t="shared" ref="CY6:DG6" si="11">IF(CY7="",NA(),CY7)</f>
        <v>96.58</v>
      </c>
      <c r="CZ6" s="21">
        <f t="shared" si="11"/>
        <v>96.79</v>
      </c>
      <c r="DA6" s="21">
        <f t="shared" si="11"/>
        <v>97.06</v>
      </c>
      <c r="DB6" s="21">
        <f t="shared" si="11"/>
        <v>97.14</v>
      </c>
      <c r="DC6" s="21">
        <f t="shared" si="11"/>
        <v>87.84</v>
      </c>
      <c r="DD6" s="21">
        <f t="shared" si="11"/>
        <v>87.96</v>
      </c>
      <c r="DE6" s="21">
        <f t="shared" si="11"/>
        <v>87.65</v>
      </c>
      <c r="DF6" s="21">
        <f t="shared" si="11"/>
        <v>88.15</v>
      </c>
      <c r="DG6" s="21">
        <f t="shared" si="11"/>
        <v>88.37</v>
      </c>
      <c r="DH6" s="20" t="str">
        <f>IF(DH7="","",IF(DH7="-","【-】","【"&amp;SUBSTITUTE(TEXT(DH7,"#,##0.00"),"-","△")&amp;"】"))</f>
        <v>【85.67】</v>
      </c>
      <c r="DI6" s="21">
        <f>IF(DI7="",NA(),DI7)</f>
        <v>54.08</v>
      </c>
      <c r="DJ6" s="21">
        <f t="shared" ref="DJ6:DR6" si="12">IF(DJ7="",NA(),DJ7)</f>
        <v>54.51</v>
      </c>
      <c r="DK6" s="21">
        <f t="shared" si="12"/>
        <v>57.33</v>
      </c>
      <c r="DL6" s="21">
        <f t="shared" si="12"/>
        <v>56.78</v>
      </c>
      <c r="DM6" s="21">
        <f t="shared" si="12"/>
        <v>62.35</v>
      </c>
      <c r="DN6" s="21">
        <f t="shared" si="12"/>
        <v>26.56</v>
      </c>
      <c r="DO6" s="21">
        <f t="shared" si="12"/>
        <v>27.82</v>
      </c>
      <c r="DP6" s="21">
        <f t="shared" si="12"/>
        <v>29.24</v>
      </c>
      <c r="DQ6" s="21">
        <f t="shared" si="12"/>
        <v>31.73</v>
      </c>
      <c r="DR6" s="21">
        <f t="shared" si="12"/>
        <v>32.57</v>
      </c>
      <c r="DS6" s="20" t="str">
        <f>IF(DS7="","",IF(DS7="-","【-】","【"&amp;SUBSTITUTE(TEXT(DS7,"#,##0.00"),"-","△")&amp;"】"))</f>
        <v>【28.00】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0.04</v>
      </c>
      <c r="ED6" s="20" t="str">
        <f>IF(ED7="","",IF(ED7="-","【-】","【"&amp;SUBSTITUTE(TEXT(ED7,"#,##0.00"),"-","△")&amp;"】"))</f>
        <v>【0.03】</v>
      </c>
      <c r="EE6" s="20">
        <f>IF(EE7="",NA(),EE7)</f>
        <v>0</v>
      </c>
      <c r="EF6" s="20">
        <f t="shared" ref="EF6:EN6" si="14">IF(EF7="",NA(),EF7)</f>
        <v>0</v>
      </c>
      <c r="EG6" s="20">
        <f t="shared" si="14"/>
        <v>0</v>
      </c>
      <c r="EH6" s="20">
        <f t="shared" si="14"/>
        <v>0</v>
      </c>
      <c r="EI6" s="20">
        <f t="shared" si="14"/>
        <v>0</v>
      </c>
      <c r="EJ6" s="21">
        <f t="shared" si="14"/>
        <v>0.06</v>
      </c>
      <c r="EK6" s="21">
        <f t="shared" si="14"/>
        <v>0.04</v>
      </c>
      <c r="EL6" s="21">
        <f t="shared" si="14"/>
        <v>0.06</v>
      </c>
      <c r="EM6" s="21">
        <f t="shared" si="14"/>
        <v>0.27</v>
      </c>
      <c r="EN6" s="21">
        <f t="shared" si="14"/>
        <v>0.22</v>
      </c>
      <c r="EO6" s="20" t="str">
        <f>IF(EO7="","",IF(EO7="-","【-】","【"&amp;SUBSTITUTE(TEXT(EO7,"#,##0.00"),"-","△")&amp;"】"))</f>
        <v>【0.13】</v>
      </c>
    </row>
    <row r="7" spans="1:148" s="22" customFormat="1" x14ac:dyDescent="0.15">
      <c r="A7" s="14"/>
      <c r="B7" s="23">
        <v>2022</v>
      </c>
      <c r="C7" s="23">
        <v>423076</v>
      </c>
      <c r="D7" s="23">
        <v>46</v>
      </c>
      <c r="E7" s="23">
        <v>17</v>
      </c>
      <c r="F7" s="23">
        <v>4</v>
      </c>
      <c r="G7" s="23">
        <v>0</v>
      </c>
      <c r="H7" s="23" t="s">
        <v>96</v>
      </c>
      <c r="I7" s="23" t="s">
        <v>97</v>
      </c>
      <c r="J7" s="23" t="s">
        <v>98</v>
      </c>
      <c r="K7" s="23" t="s">
        <v>99</v>
      </c>
      <c r="L7" s="23" t="s">
        <v>100</v>
      </c>
      <c r="M7" s="23" t="s">
        <v>101</v>
      </c>
      <c r="N7" s="24" t="s">
        <v>102</v>
      </c>
      <c r="O7" s="24">
        <v>78.94</v>
      </c>
      <c r="P7" s="24">
        <v>10.65</v>
      </c>
      <c r="Q7" s="24">
        <v>99.63</v>
      </c>
      <c r="R7" s="24">
        <v>3256</v>
      </c>
      <c r="S7" s="24">
        <v>40395</v>
      </c>
      <c r="T7" s="24">
        <v>28.73</v>
      </c>
      <c r="U7" s="24">
        <v>1406.02</v>
      </c>
      <c r="V7" s="24">
        <v>4265</v>
      </c>
      <c r="W7" s="24">
        <v>1.97</v>
      </c>
      <c r="X7" s="24">
        <v>2164.9699999999998</v>
      </c>
      <c r="Y7" s="24">
        <v>114.66</v>
      </c>
      <c r="Z7" s="24">
        <v>103.49</v>
      </c>
      <c r="AA7" s="24">
        <v>116.93</v>
      </c>
      <c r="AB7" s="24">
        <v>110.38</v>
      </c>
      <c r="AC7" s="24">
        <v>109.39</v>
      </c>
      <c r="AD7" s="24">
        <v>102.95</v>
      </c>
      <c r="AE7" s="24">
        <v>103.34</v>
      </c>
      <c r="AF7" s="24">
        <v>102.7</v>
      </c>
      <c r="AG7" s="24">
        <v>104.11</v>
      </c>
      <c r="AH7" s="24">
        <v>101.98</v>
      </c>
      <c r="AI7" s="24">
        <v>104.54</v>
      </c>
      <c r="AJ7" s="24">
        <v>0</v>
      </c>
      <c r="AK7" s="24">
        <v>0</v>
      </c>
      <c r="AL7" s="24">
        <v>0</v>
      </c>
      <c r="AM7" s="24">
        <v>0</v>
      </c>
      <c r="AN7" s="24">
        <v>0</v>
      </c>
      <c r="AO7" s="24">
        <v>27.02</v>
      </c>
      <c r="AP7" s="24">
        <v>29.74</v>
      </c>
      <c r="AQ7" s="24">
        <v>48.2</v>
      </c>
      <c r="AR7" s="24">
        <v>46.91</v>
      </c>
      <c r="AS7" s="24">
        <v>52.27</v>
      </c>
      <c r="AT7" s="24">
        <v>65.930000000000007</v>
      </c>
      <c r="AU7" s="24">
        <v>339.39</v>
      </c>
      <c r="AV7" s="24">
        <v>351.72</v>
      </c>
      <c r="AW7" s="24">
        <v>399.13</v>
      </c>
      <c r="AX7" s="24">
        <v>427.09</v>
      </c>
      <c r="AY7" s="24">
        <v>351.05</v>
      </c>
      <c r="AZ7" s="24">
        <v>60.67</v>
      </c>
      <c r="BA7" s="24">
        <v>53.44</v>
      </c>
      <c r="BB7" s="24">
        <v>46.85</v>
      </c>
      <c r="BC7" s="24">
        <v>44.35</v>
      </c>
      <c r="BD7" s="24">
        <v>41.51</v>
      </c>
      <c r="BE7" s="24">
        <v>44.25</v>
      </c>
      <c r="BF7" s="24">
        <v>532.80999999999995</v>
      </c>
      <c r="BG7" s="24">
        <v>477.75</v>
      </c>
      <c r="BH7" s="24">
        <v>427.92</v>
      </c>
      <c r="BI7" s="24">
        <v>360.88</v>
      </c>
      <c r="BJ7" s="24">
        <v>307.42</v>
      </c>
      <c r="BK7" s="24">
        <v>1252.71</v>
      </c>
      <c r="BL7" s="24">
        <v>1267.3900000000001</v>
      </c>
      <c r="BM7" s="24">
        <v>1268.6300000000001</v>
      </c>
      <c r="BN7" s="24">
        <v>1283.69</v>
      </c>
      <c r="BO7" s="24">
        <v>1160.22</v>
      </c>
      <c r="BP7" s="24">
        <v>1182.1099999999999</v>
      </c>
      <c r="BQ7" s="24">
        <v>100</v>
      </c>
      <c r="BR7" s="24">
        <v>100</v>
      </c>
      <c r="BS7" s="24">
        <v>100.09</v>
      </c>
      <c r="BT7" s="24">
        <v>101.81</v>
      </c>
      <c r="BU7" s="24">
        <v>103.75</v>
      </c>
      <c r="BV7" s="24">
        <v>87.03</v>
      </c>
      <c r="BW7" s="24">
        <v>84.3</v>
      </c>
      <c r="BX7" s="24">
        <v>82.88</v>
      </c>
      <c r="BY7" s="24">
        <v>82.53</v>
      </c>
      <c r="BZ7" s="24">
        <v>81.81</v>
      </c>
      <c r="CA7" s="24">
        <v>73.78</v>
      </c>
      <c r="CB7" s="24">
        <v>176.46</v>
      </c>
      <c r="CC7" s="24">
        <v>175.9</v>
      </c>
      <c r="CD7" s="24">
        <v>174.83</v>
      </c>
      <c r="CE7" s="24">
        <v>173.28</v>
      </c>
      <c r="CF7" s="24">
        <v>169.68</v>
      </c>
      <c r="CG7" s="24">
        <v>177.02</v>
      </c>
      <c r="CH7" s="24">
        <v>185.47</v>
      </c>
      <c r="CI7" s="24">
        <v>187.76</v>
      </c>
      <c r="CJ7" s="24">
        <v>190.48</v>
      </c>
      <c r="CK7" s="24">
        <v>193.59</v>
      </c>
      <c r="CL7" s="24">
        <v>220.62</v>
      </c>
      <c r="CM7" s="24" t="s">
        <v>102</v>
      </c>
      <c r="CN7" s="24" t="s">
        <v>102</v>
      </c>
      <c r="CO7" s="24" t="s">
        <v>102</v>
      </c>
      <c r="CP7" s="24" t="s">
        <v>102</v>
      </c>
      <c r="CQ7" s="24" t="s">
        <v>102</v>
      </c>
      <c r="CR7" s="24">
        <v>46.17</v>
      </c>
      <c r="CS7" s="24">
        <v>45.68</v>
      </c>
      <c r="CT7" s="24">
        <v>45.87</v>
      </c>
      <c r="CU7" s="24">
        <v>44.24</v>
      </c>
      <c r="CV7" s="24">
        <v>45.3</v>
      </c>
      <c r="CW7" s="24">
        <v>42.22</v>
      </c>
      <c r="CX7" s="24">
        <v>96.2</v>
      </c>
      <c r="CY7" s="24">
        <v>96.58</v>
      </c>
      <c r="CZ7" s="24">
        <v>96.79</v>
      </c>
      <c r="DA7" s="24">
        <v>97.06</v>
      </c>
      <c r="DB7" s="24">
        <v>97.14</v>
      </c>
      <c r="DC7" s="24">
        <v>87.84</v>
      </c>
      <c r="DD7" s="24">
        <v>87.96</v>
      </c>
      <c r="DE7" s="24">
        <v>87.65</v>
      </c>
      <c r="DF7" s="24">
        <v>88.15</v>
      </c>
      <c r="DG7" s="24">
        <v>88.37</v>
      </c>
      <c r="DH7" s="24">
        <v>85.67</v>
      </c>
      <c r="DI7" s="24">
        <v>54.08</v>
      </c>
      <c r="DJ7" s="24">
        <v>54.51</v>
      </c>
      <c r="DK7" s="24">
        <v>57.33</v>
      </c>
      <c r="DL7" s="24">
        <v>56.78</v>
      </c>
      <c r="DM7" s="24">
        <v>62.35</v>
      </c>
      <c r="DN7" s="24">
        <v>26.56</v>
      </c>
      <c r="DO7" s="24">
        <v>27.82</v>
      </c>
      <c r="DP7" s="24">
        <v>29.24</v>
      </c>
      <c r="DQ7" s="24">
        <v>31.73</v>
      </c>
      <c r="DR7" s="24">
        <v>32.57</v>
      </c>
      <c r="DS7" s="24">
        <v>28</v>
      </c>
      <c r="DT7" s="24">
        <v>0</v>
      </c>
      <c r="DU7" s="24">
        <v>0</v>
      </c>
      <c r="DV7" s="24">
        <v>0</v>
      </c>
      <c r="DW7" s="24">
        <v>0</v>
      </c>
      <c r="DX7" s="24">
        <v>0</v>
      </c>
      <c r="DY7" s="24">
        <v>0</v>
      </c>
      <c r="DZ7" s="24">
        <v>0</v>
      </c>
      <c r="EA7" s="24">
        <v>0</v>
      </c>
      <c r="EB7" s="24">
        <v>0</v>
      </c>
      <c r="EC7" s="24">
        <v>0.04</v>
      </c>
      <c r="ED7" s="24">
        <v>0.03</v>
      </c>
      <c r="EE7" s="24">
        <v>0</v>
      </c>
      <c r="EF7" s="24">
        <v>0</v>
      </c>
      <c r="EG7" s="24">
        <v>0</v>
      </c>
      <c r="EH7" s="24">
        <v>0</v>
      </c>
      <c r="EI7" s="24">
        <v>0</v>
      </c>
      <c r="EJ7" s="24">
        <v>0.06</v>
      </c>
      <c r="EK7" s="24">
        <v>0.04</v>
      </c>
      <c r="EL7" s="24">
        <v>0.06</v>
      </c>
      <c r="EM7" s="24">
        <v>0.27</v>
      </c>
      <c r="EN7" s="24">
        <v>0.22</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2023-12-12T00:58:54Z</dcterms:created>
  <dcterms:modified xsi:type="dcterms:W3CDTF">2024-03-04T01:48:46Z</dcterms:modified>
  <cp:category/>
</cp:coreProperties>
</file>