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3847FA0A-F61E-4EB6-8ADA-83216025E26B}" xr6:coauthVersionLast="47" xr6:coauthVersionMax="47" xr10:uidLastSave="{00000000-0000-0000-0000-000000000000}"/>
  <workbookProtection workbookAlgorithmName="SHA-512" workbookHashValue="2QiYB0JpHfC1z1IIjhgx01SoC+TwVZaAcQyy4eqHe5hviLublAHdrcxK7uiZlfUcViZ9M8wYGcPhJVDFRHN5rA==" workbookSaltValue="vXAIx9gUCyF++Ud6jVNTo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S6" i="5"/>
  <c r="AL8" i="4" s="1"/>
  <c r="R6" i="5"/>
  <c r="AD10" i="4" s="1"/>
  <c r="Q6" i="5"/>
  <c r="W10" i="4" s="1"/>
  <c r="P6" i="5"/>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F85" i="4"/>
  <c r="AL10" i="4"/>
  <c r="P10" i="4"/>
  <c r="AT8" i="4"/>
  <c r="I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<sst xmlns="http://schemas.openxmlformats.org/spreadsheetml/2006/main" count="275" uniqueCount="117">
  <si>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</si>
  <si>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</si>
  <si>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</si>
  <si>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</si>
  <si>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</si>
  <si>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</si>
  <si>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</si>
  <si>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</si>
  <si>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</si>
  <si>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</si>
  <si>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</si>
  <si>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</si>
  <si>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</si>
  <si>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</si>
  <si>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</si>
  <si>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</si>
  <si>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</si>
  <si>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</si>
  <si>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</si>
  <si>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</si>
  <si>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</si>
  <si>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</si>
  <si>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</si>
  <si>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</si>
  <si>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</si>
  <si>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</si>
  <si>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</si>
  <si>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</si>
  <si>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</si>
  <si>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</si>
  <si>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</si>
  <si>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</si>
  <si>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</si>
  <si>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</si>
  <si>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</si>
  <si>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</si>
  <si>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</si>
  <si>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</si>
  <si>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</si>
  <si>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</si>
  <si>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</si>
  <si>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</si>
  <si>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</si>
  <si>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</si>
  <si>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</si>
  <si>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</si>
  <si>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</si>
  <si>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</si>
  <si>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</si>
  <si>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</si>
  <si>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</si>
  <si>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</si>
  <si>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</si>
  <si>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</si>
  <si>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</si>
  <si>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</si>
  <si>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</si>
  <si>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</si>
  <si>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</si>
  <si>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</si>
  <si>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</si>
  <si>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</si>
  <si>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</si>
  <si>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</si>
  <si>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</si>
  <si>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</si>
  <si>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</si>
  <si>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</si>
  <si>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</si>
  <si>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</si>
  <si>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</si>
  <si>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</si>
  <si>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</si>
  <si>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</si>
  <si>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</si>
  <si>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</si>
  <si>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</si>
  <si>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</si>
  <si>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</si>
  <si>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</si>
  <si>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</si>
  <si>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</si>
  <si>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</si>
  <si>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</si>
  <si>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</si>
  <si>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</si>
  <si>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</si>
  <si>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</si>
  <si>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</si>
  <si>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</si>
  <si>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</si>
  <si>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</si>
  <si>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</si>
  <si>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</si>
  <si>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</si>
  <si>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</si>
  <si>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</si>
  <si>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</si>
  <si>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</si>
  <si>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</si>
  <si>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</si>
  <si>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</si>
  <si>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</si>
  <si>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</si>
  <si>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</si>
  <si>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</si>
  <si>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</si>
  <si>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</si>
  <si>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</si>
  <si>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</si>
  <si>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</si>
  <si>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</si>
  <si>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</si>
  <si>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</si>
  <si>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本町の公共下水道事業は平成１６年４月より供用開始を行い１９年経過となる。電気及び機械設備の耐用年数を超えているため、処理場やマンホールポンプ場の故障が頻発してきている。
　令和３年度に適正な維持管理や計画的かつ効率的な老朽化対策を実施していくため、終末処理場及びマンホールポンプ場のストックマネジメント実施計画を策定した。
　令和４年度については、SM計画に基づき補助事業を活用し処理場及びマンホールポンプ場の電気設備の更新に係る実施設計業務委託を実施した。</t>
    <rPh sb="18" eb="19">
      <t>ガツ</t>
    </rPh>
    <rPh sb="37" eb="39">
      <t>デンキ</t>
    </rPh>
    <rPh sb="39" eb="40">
      <t>オヨ</t>
    </rPh>
    <rPh sb="41" eb="43">
      <t>キカイ</t>
    </rPh>
    <rPh sb="43" eb="45">
      <t>セツビ</t>
    </rPh>
    <rPh sb="87" eb="89">
      <t>レイワ</t>
    </rPh>
    <rPh sb="164" eb="166">
      <t>レイワ</t>
    </rPh>
    <rPh sb="167" eb="169">
      <t>ネンド</t>
    </rPh>
    <rPh sb="177" eb="179">
      <t>ケイカク</t>
    </rPh>
    <rPh sb="180" eb="181">
      <t>モト</t>
    </rPh>
    <rPh sb="191" eb="194">
      <t>ショリジョウ</t>
    </rPh>
    <rPh sb="194" eb="195">
      <t>オヨ</t>
    </rPh>
    <rPh sb="204" eb="205">
      <t>ジョウ</t>
    </rPh>
    <rPh sb="206" eb="208">
      <t>デンキ</t>
    </rPh>
    <rPh sb="208" eb="210">
      <t>セツビ</t>
    </rPh>
    <rPh sb="211" eb="213">
      <t>コウシン</t>
    </rPh>
    <rPh sb="214" eb="215">
      <t>カカ</t>
    </rPh>
    <rPh sb="216" eb="218">
      <t>ジッシ</t>
    </rPh>
    <rPh sb="218" eb="220">
      <t>セッケイ</t>
    </rPh>
    <rPh sb="220" eb="222">
      <t>ギョウム</t>
    </rPh>
    <rPh sb="222" eb="224">
      <t>イタク</t>
    </rPh>
    <rPh sb="225" eb="227">
      <t>ジッシ</t>
    </rPh>
    <phoneticPr fontId="4"/>
  </si>
  <si>
    <t>　経常収支比率は類似団体平均値と近い数値であるが、経費回収率から分かるように下水道使用料だけでは費用を賄えておらず、一般会計からの繰入金を充てて運営している。
　また、下水道は整備したが未接続の家庭や事業所があるため、有収水量が低い。そのため、汚水処理費の急激な増加は無いものの、使用料が増加していないので汚水処理原価が類似団体の平均値よりも依然として高い。
　使用料収入だけは賄えていないため一般会計繰入金を必要としているが、令和５年度の経営戦略の見直しで、下水道使用料単価の改定・接続促進を実施していく。</t>
    <rPh sb="69" eb="70">
      <t>ア</t>
    </rPh>
    <rPh sb="84" eb="87">
      <t>ゲスイドウ</t>
    </rPh>
    <rPh sb="88" eb="90">
      <t>セイビ</t>
    </rPh>
    <rPh sb="93" eb="96">
      <t>ミセツゾク</t>
    </rPh>
    <rPh sb="97" eb="99">
      <t>カテイ</t>
    </rPh>
    <rPh sb="100" eb="103">
      <t>ジギョウショ</t>
    </rPh>
    <rPh sb="109" eb="111">
      <t>ユウシュウ</t>
    </rPh>
    <rPh sb="111" eb="113">
      <t>スイリョウ</t>
    </rPh>
    <rPh sb="114" eb="115">
      <t>ヒク</t>
    </rPh>
    <rPh sb="122" eb="124">
      <t>オスイ</t>
    </rPh>
    <rPh sb="124" eb="126">
      <t>ショリ</t>
    </rPh>
    <rPh sb="126" eb="127">
      <t>ヒ</t>
    </rPh>
    <rPh sb="128" eb="130">
      <t>キュウゲキ</t>
    </rPh>
    <rPh sb="131" eb="133">
      <t>ゾウカ</t>
    </rPh>
    <rPh sb="134" eb="135">
      <t>ナ</t>
    </rPh>
    <rPh sb="140" eb="143">
      <t>シヨウリョウ</t>
    </rPh>
    <rPh sb="144" eb="146">
      <t>ゾウカ</t>
    </rPh>
    <rPh sb="153" eb="155">
      <t>オスイ</t>
    </rPh>
    <rPh sb="155" eb="157">
      <t>ショリ</t>
    </rPh>
    <rPh sb="157" eb="159">
      <t>ゲンカ</t>
    </rPh>
    <rPh sb="160" eb="162">
      <t>ルイジ</t>
    </rPh>
    <rPh sb="162" eb="164">
      <t>ダンタイ</t>
    </rPh>
    <rPh sb="165" eb="168">
      <t>ヘイキンチ</t>
    </rPh>
    <rPh sb="171" eb="173">
      <t>イゼン</t>
    </rPh>
    <rPh sb="176" eb="177">
      <t>タカ</t>
    </rPh>
    <rPh sb="214" eb="216">
      <t>レイワ</t>
    </rPh>
    <rPh sb="217" eb="219">
      <t>ネンド</t>
    </rPh>
    <phoneticPr fontId="4"/>
  </si>
  <si>
    <t>　全体計画である令和４年度未普及地区概成に向け、残整備地区を早急に整備していく。
　令和４年度末の公共下水道普及状況は、面整備率及び普及率は概ね１００％、水洗化率は８２．１％となっている。
　施設利用率が類似団体に比べかなり低いため、今後も広報等にて未接続の家庭や事業所に早期接続促進を図っていく。
　また、令和５年度には経営戦略の見直しを実施することで経営の現状を分析し将来の投資・財政計画を見直すことで適正な使用料改定等経営の効率化・健全化を進めていく。</t>
    <rPh sb="60" eb="61">
      <t>メン</t>
    </rPh>
    <rPh sb="64" eb="65">
      <t>オヨ</t>
    </rPh>
    <rPh sb="66" eb="68">
      <t>フキュウ</t>
    </rPh>
    <rPh sb="68" eb="69">
      <t>リツ</t>
    </rPh>
    <rPh sb="125" eb="128">
      <t>ミセツゾク</t>
    </rPh>
    <rPh sb="129" eb="131">
      <t>カテイ</t>
    </rPh>
    <rPh sb="132" eb="135">
      <t>ジギョウショ</t>
    </rPh>
    <rPh sb="136" eb="138">
      <t>ソウキ</t>
    </rPh>
    <rPh sb="154" eb="156">
      <t>レイワ</t>
    </rPh>
    <rPh sb="157" eb="159">
      <t>ネンド</t>
    </rPh>
    <rPh sb="161" eb="163">
      <t>ケイエイ</t>
    </rPh>
    <rPh sb="163" eb="165">
      <t>センリャク</t>
    </rPh>
    <rPh sb="166" eb="168">
      <t>ミナオ</t>
    </rPh>
    <rPh sb="170" eb="172">
      <t>ジッシ</t>
    </rPh>
    <rPh sb="177" eb="179">
      <t>ケイエイ</t>
    </rPh>
    <rPh sb="180" eb="182">
      <t>ゲンジョウ</t>
    </rPh>
    <rPh sb="183" eb="185">
      <t>ブンセキ</t>
    </rPh>
    <rPh sb="197" eb="199">
      <t>ミナオ</t>
    </rPh>
    <rPh sb="203" eb="205">
      <t>テキセイ</t>
    </rPh>
    <rPh sb="206" eb="209">
      <t>シヨウリョウ</t>
    </rPh>
    <rPh sb="209" eb="211">
      <t>カイテイ</t>
    </rPh>
    <rPh sb="211" eb="212">
      <t>トウ</t>
    </rPh>
    <rPh sb="212" eb="214">
      <t>ケイエイ</t>
    </rPh>
    <rPh sb="215" eb="218">
      <t>コウリツカ</t>
    </rPh>
    <rPh sb="219" eb="222">
      <t>ケンゼンカ</t>
    </rPh>
    <rPh sb="223" eb="22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</si>
</sst>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61D-427A-B00F-577C67A382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0.32</c:v>
                </c:pt>
                <c:pt idx="3">
                  <c:v>0.1</c:v>
                </c:pt>
                <c:pt idx="4">
                  <c:v>0.09</c:v>
                </c:pt>
              </c:numCache>
            </c:numRef>
          </c:val>
          <c:smooth val="0"/>
          <c:extLst>
            <c:ext xmlns:c16="http://schemas.microsoft.com/office/drawing/2014/chart" uri="{C3380CC4-5D6E-409C-BE32-E72D297353CC}">
              <c16:uniqueId val="{00000001-E61D-427A-B00F-577C67A382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31.04</c:v>
                </c:pt>
                <c:pt idx="3">
                  <c:v>30.75</c:v>
                </c:pt>
                <c:pt idx="4">
                  <c:v>31.63</c:v>
                </c:pt>
              </c:numCache>
            </c:numRef>
          </c:val>
          <c:extLst>
            <c:ext xmlns:c16="http://schemas.microsoft.com/office/drawing/2014/chart" uri="{C3380CC4-5D6E-409C-BE32-E72D297353CC}">
              <c16:uniqueId val="{00000000-CC07-476D-9B39-BE40A62C5A8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49.47</c:v>
                </c:pt>
                <c:pt idx="3">
                  <c:v>48.19</c:v>
                </c:pt>
                <c:pt idx="4">
                  <c:v>47.32</c:v>
                </c:pt>
              </c:numCache>
            </c:numRef>
          </c:val>
          <c:smooth val="0"/>
          <c:extLst>
            <c:ext xmlns:c16="http://schemas.microsoft.com/office/drawing/2014/chart" uri="{C3380CC4-5D6E-409C-BE32-E72D297353CC}">
              <c16:uniqueId val="{00000001-CC07-476D-9B39-BE40A62C5A8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80.900000000000006</c:v>
                </c:pt>
                <c:pt idx="3">
                  <c:v>81.14</c:v>
                </c:pt>
                <c:pt idx="4">
                  <c:v>82.13</c:v>
                </c:pt>
              </c:numCache>
            </c:numRef>
          </c:val>
          <c:extLst>
            <c:ext xmlns:c16="http://schemas.microsoft.com/office/drawing/2014/chart" uri="{C3380CC4-5D6E-409C-BE32-E72D297353CC}">
              <c16:uniqueId val="{00000000-96DD-48FE-9B67-7A8A1CA580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82.06</c:v>
                </c:pt>
                <c:pt idx="3">
                  <c:v>82.26</c:v>
                </c:pt>
                <c:pt idx="4">
                  <c:v>81.33</c:v>
                </c:pt>
              </c:numCache>
            </c:numRef>
          </c:val>
          <c:smooth val="0"/>
          <c:extLst>
            <c:ext xmlns:c16="http://schemas.microsoft.com/office/drawing/2014/chart" uri="{C3380CC4-5D6E-409C-BE32-E72D297353CC}">
              <c16:uniqueId val="{00000001-96DD-48FE-9B67-7A8A1CA580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108.65</c:v>
                </c:pt>
                <c:pt idx="3">
                  <c:v>113.63</c:v>
                </c:pt>
                <c:pt idx="4">
                  <c:v>105.64</c:v>
                </c:pt>
              </c:numCache>
            </c:numRef>
          </c:val>
          <c:extLst>
            <c:ext xmlns:c16="http://schemas.microsoft.com/office/drawing/2014/chart" uri="{C3380CC4-5D6E-409C-BE32-E72D297353CC}">
              <c16:uniqueId val="{00000000-4DE0-4BE9-8849-F9A7624558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107.81</c:v>
                </c:pt>
                <c:pt idx="3">
                  <c:v>107.54</c:v>
                </c:pt>
                <c:pt idx="4">
                  <c:v>107.19</c:v>
                </c:pt>
              </c:numCache>
            </c:numRef>
          </c:val>
          <c:smooth val="0"/>
          <c:extLst>
            <c:ext xmlns:c16="http://schemas.microsoft.com/office/drawing/2014/chart" uri="{C3380CC4-5D6E-409C-BE32-E72D297353CC}">
              <c16:uniqueId val="{00000001-4DE0-4BE9-8849-F9A7624558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3.17</c:v>
                </c:pt>
                <c:pt idx="3">
                  <c:v>6.1</c:v>
                </c:pt>
                <c:pt idx="4">
                  <c:v>8.93</c:v>
                </c:pt>
              </c:numCache>
            </c:numRef>
          </c:val>
          <c:extLst>
            <c:ext xmlns:c16="http://schemas.microsoft.com/office/drawing/2014/chart" uri="{C3380CC4-5D6E-409C-BE32-E72D297353CC}">
              <c16:uniqueId val="{00000000-EB8A-478A-BDC4-4A4F7E1599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19.93</c:v>
                </c:pt>
                <c:pt idx="3">
                  <c:v>21.94</c:v>
                </c:pt>
                <c:pt idx="4">
                  <c:v>22.89</c:v>
                </c:pt>
              </c:numCache>
            </c:numRef>
          </c:val>
          <c:smooth val="0"/>
          <c:extLst>
            <c:ext xmlns:c16="http://schemas.microsoft.com/office/drawing/2014/chart" uri="{C3380CC4-5D6E-409C-BE32-E72D297353CC}">
              <c16:uniqueId val="{00000001-EB8A-478A-BDC4-4A4F7E1599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BA-41B8-821A-AEF36DC9FE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8BA-41B8-821A-AEF36DC9FE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2EC-4D2E-A340-C7AC4C1ED4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18.2</c:v>
                </c:pt>
                <c:pt idx="3">
                  <c:v>19.059999999999999</c:v>
                </c:pt>
                <c:pt idx="4">
                  <c:v>31.07</c:v>
                </c:pt>
              </c:numCache>
            </c:numRef>
          </c:val>
          <c:smooth val="0"/>
          <c:extLst>
            <c:ext xmlns:c16="http://schemas.microsoft.com/office/drawing/2014/chart" uri="{C3380CC4-5D6E-409C-BE32-E72D297353CC}">
              <c16:uniqueId val="{00000001-92EC-4D2E-A340-C7AC4C1ED4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54.69</c:v>
                </c:pt>
                <c:pt idx="3">
                  <c:v>72.16</c:v>
                </c:pt>
                <c:pt idx="4">
                  <c:v>87.4</c:v>
                </c:pt>
              </c:numCache>
            </c:numRef>
          </c:val>
          <c:extLst>
            <c:ext xmlns:c16="http://schemas.microsoft.com/office/drawing/2014/chart" uri="{C3380CC4-5D6E-409C-BE32-E72D297353CC}">
              <c16:uniqueId val="{00000000-18E5-4B56-9F9A-70CDB06E03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48.56</c:v>
                </c:pt>
                <c:pt idx="3">
                  <c:v>47.58</c:v>
                </c:pt>
                <c:pt idx="4">
                  <c:v>51.09</c:v>
                </c:pt>
              </c:numCache>
            </c:numRef>
          </c:val>
          <c:smooth val="0"/>
          <c:extLst>
            <c:ext xmlns:c16="http://schemas.microsoft.com/office/drawing/2014/chart" uri="{C3380CC4-5D6E-409C-BE32-E72D297353CC}">
              <c16:uniqueId val="{00000001-18E5-4B56-9F9A-70CDB06E03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4836.3900000000003</c:v>
                </c:pt>
                <c:pt idx="3">
                  <c:v>4941.49</c:v>
                </c:pt>
                <c:pt idx="4">
                  <c:v>4636.1499999999996</c:v>
                </c:pt>
              </c:numCache>
            </c:numRef>
          </c:val>
          <c:extLst>
            <c:ext xmlns:c16="http://schemas.microsoft.com/office/drawing/2014/chart" uri="{C3380CC4-5D6E-409C-BE32-E72D297353CC}">
              <c16:uniqueId val="{00000000-B007-4F11-9957-C504185BB3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1245.0999999999999</c:v>
                </c:pt>
                <c:pt idx="3">
                  <c:v>1108.8</c:v>
                </c:pt>
                <c:pt idx="4">
                  <c:v>1194.56</c:v>
                </c:pt>
              </c:numCache>
            </c:numRef>
          </c:val>
          <c:smooth val="0"/>
          <c:extLst>
            <c:ext xmlns:c16="http://schemas.microsoft.com/office/drawing/2014/chart" uri="{C3380CC4-5D6E-409C-BE32-E72D297353CC}">
              <c16:uniqueId val="{00000001-B007-4F11-9957-C504185BB3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47.2</c:v>
                </c:pt>
                <c:pt idx="3">
                  <c:v>50.63</c:v>
                </c:pt>
                <c:pt idx="4">
                  <c:v>51.55</c:v>
                </c:pt>
              </c:numCache>
            </c:numRef>
          </c:val>
          <c:extLst>
            <c:ext xmlns:c16="http://schemas.microsoft.com/office/drawing/2014/chart" uri="{C3380CC4-5D6E-409C-BE32-E72D297353CC}">
              <c16:uniqueId val="{00000000-1C1B-48AA-AA58-1383BC0232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79.77</c:v>
                </c:pt>
                <c:pt idx="3">
                  <c:v>79.63</c:v>
                </c:pt>
                <c:pt idx="4">
                  <c:v>76.78</c:v>
                </c:pt>
              </c:numCache>
            </c:numRef>
          </c:val>
          <c:smooth val="0"/>
          <c:extLst>
            <c:ext xmlns:c16="http://schemas.microsoft.com/office/drawing/2014/chart" uri="{C3380CC4-5D6E-409C-BE32-E72D297353CC}">
              <c16:uniqueId val="{00000001-1C1B-48AA-AA58-1383BC0232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319.47000000000003</c:v>
                </c:pt>
                <c:pt idx="3">
                  <c:v>298.75</c:v>
                </c:pt>
                <c:pt idx="4">
                  <c:v>294.27999999999997</c:v>
                </c:pt>
              </c:numCache>
            </c:numRef>
          </c:val>
          <c:extLst>
            <c:ext xmlns:c16="http://schemas.microsoft.com/office/drawing/2014/chart" uri="{C3380CC4-5D6E-409C-BE32-E72D297353CC}">
              <c16:uniqueId val="{00000000-4B8E-401B-83EC-D18978A9EA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214.56</c:v>
                </c:pt>
                <c:pt idx="3">
                  <c:v>213.66</c:v>
                </c:pt>
                <c:pt idx="4">
                  <c:v>224.31</c:v>
                </c:pt>
              </c:numCache>
            </c:numRef>
          </c:val>
          <c:smooth val="0"/>
          <c:extLst>
            <c:ext xmlns:c16="http://schemas.microsoft.com/office/drawing/2014/chart" uri="{C3380CC4-5D6E-409C-BE32-E72D297353CC}">
              <c16:uniqueId val="{00000001-4B8E-401B-83EC-D18978A9EA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東彼杵町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7556</v>
      </c>
      <c r="AM8" s="42"/>
      <c r="AN8" s="42"/>
      <c r="AO8" s="42"/>
      <c r="AP8" s="42"/>
      <c r="AQ8" s="42"/>
      <c r="AR8" s="42"/>
      <c r="AS8" s="42"/>
      <c r="AT8" s="35">
        <f>データ!T6</f>
        <v>74.290000000000006</v>
      </c>
      <c r="AU8" s="35"/>
      <c r="AV8" s="35"/>
      <c r="AW8" s="35"/>
      <c r="AX8" s="35"/>
      <c r="AY8" s="35"/>
      <c r="AZ8" s="35"/>
      <c r="BA8" s="35"/>
      <c r="BB8" s="35">
        <f>データ!U6</f>
        <v>101.71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55.69</v>
      </c>
      <c r="J10" s="35"/>
      <c r="K10" s="35"/>
      <c r="L10" s="35"/>
      <c r="M10" s="35"/>
      <c r="N10" s="35"/>
      <c r="O10" s="35"/>
      <c r="P10" s="35">
        <f>データ!P6</f>
        <v>47.14</v>
      </c>
      <c r="Q10" s="35"/>
      <c r="R10" s="35"/>
      <c r="S10" s="35"/>
      <c r="T10" s="35"/>
      <c r="U10" s="35"/>
      <c r="V10" s="35"/>
      <c r="W10" s="35">
        <f>データ!Q6</f>
        <v>102.5</v>
      </c>
      <c r="X10" s="35"/>
      <c r="Y10" s="35"/>
      <c r="Z10" s="35"/>
      <c r="AA10" s="35"/>
      <c r="AB10" s="35"/>
      <c r="AC10" s="35"/>
      <c r="AD10" s="42">
        <f>データ!R6</f>
        <v>3160</v>
      </c>
      <c r="AE10" s="42"/>
      <c r="AF10" s="42"/>
      <c r="AG10" s="42"/>
      <c r="AH10" s="42"/>
      <c r="AI10" s="42"/>
      <c r="AJ10" s="42"/>
      <c r="AK10" s="2"/>
      <c r="AL10" s="42">
        <f>データ!V6</f>
        <v>3548</v>
      </c>
      <c r="AM10" s="42"/>
      <c r="AN10" s="42"/>
      <c r="AO10" s="42"/>
      <c r="AP10" s="42"/>
      <c r="AQ10" s="42"/>
      <c r="AR10" s="42"/>
      <c r="AS10" s="42"/>
      <c r="AT10" s="35">
        <f>データ!W6</f>
        <v>1.58</v>
      </c>
      <c r="AU10" s="35"/>
      <c r="AV10" s="35"/>
      <c r="AW10" s="35"/>
      <c r="AX10" s="35"/>
      <c r="AY10" s="35"/>
      <c r="AZ10" s="35"/>
      <c r="BA10" s="35"/>
      <c r="BB10" s="35">
        <f>データ!X6</f>
        <v>2245.5700000000002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Lg8bjtHHjLWr4CUf5j14cAhhtvMyVfxmP8z9ZswcxaOhryIDka9ao6MfkoLwgJBRlI/s41QxlW6HugrEN9ycJg==" saltValue="Ys4aN9V5U4THyVN3OQoT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423211</v>
      </c>
      <c r="D6" s="19">
        <f t="shared" si="3"/>
        <v>46</v>
      </c>
      <c r="E6" s="19">
        <f t="shared" si="3"/>
        <v>17</v>
      </c>
      <c r="F6" s="19">
        <f t="shared" si="3"/>
        <v>1</v>
      </c>
      <c r="G6" s="19">
        <f t="shared" si="3"/>
        <v>0</v>
      </c>
      <c r="H6" s="19" t="str">
        <f t="shared" si="3"/>
        <v>長崎県　東彼杵町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55.69</v>
      </c>
      <c r="P6" s="20">
        <f t="shared" si="3"/>
        <v>47.14</v>
      </c>
      <c r="Q6" s="20">
        <f t="shared" si="3"/>
        <v>102.5</v>
      </c>
      <c r="R6" s="20">
        <f t="shared" si="3"/>
        <v>3160</v>
      </c>
      <c r="S6" s="20">
        <f t="shared" si="3"/>
        <v>7556</v>
      </c>
      <c r="T6" s="20">
        <f t="shared" si="3"/>
        <v>74.290000000000006</v>
      </c>
      <c r="U6" s="20">
        <f t="shared" si="3"/>
        <v>101.71</v>
      </c>
      <c r="V6" s="20">
        <f t="shared" si="3"/>
        <v>3548</v>
      </c>
      <c r="W6" s="20">
        <f t="shared" si="3"/>
        <v>1.58</v>
      </c>
      <c r="X6" s="20">
        <f t="shared" si="3"/>
        <v>2245.5700000000002</v>
      </c>
      <c r="Y6" s="21" t="str">
        <f>IF(Y7="",NA(),Y7)</f>
        <v>-</v>
      </c>
      <c r="Z6" s="21" t="str">
        <f t="shared" ref="Z6:AH6" si="4">IF(Z7="",NA(),Z7)</f>
        <v>-</v>
      </c>
      <c r="AA6" s="21">
        <f t="shared" si="4"/>
        <v>108.65</v>
      </c>
      <c r="AB6" s="21">
        <f t="shared" si="4"/>
        <v>113.63</v>
      </c>
      <c r="AC6" s="21">
        <f t="shared" si="4"/>
        <v>105.64</v>
      </c>
      <c r="AD6" s="21" t="str">
        <f t="shared" si="4"/>
        <v>-</v>
      </c>
      <c r="AE6" s="21" t="str">
        <f t="shared" si="4"/>
        <v>-</v>
      </c>
      <c r="AF6" s="21">
        <f t="shared" si="4"/>
        <v>107.81</v>
      </c>
      <c r="AG6" s="21">
        <f t="shared" si="4"/>
        <v>107.54</v>
      </c>
      <c r="AH6" s="21">
        <f t="shared" si="4"/>
        <v>107.19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18.2</v>
      </c>
      <c r="AR6" s="21">
        <f t="shared" si="5"/>
        <v>19.059999999999999</v>
      </c>
      <c r="AS6" s="21">
        <f t="shared" si="5"/>
        <v>31.07</v>
      </c>
      <c r="AT6" s="20" t="str">
        <f>IF(AT7="","",IF(AT7="-","【-】","【"&amp;SUBSTITUTE(TEXT(AT7,"#,##0.00"),"-","△")&amp;"】"))</f>
        <v>【3.15】</v>
      </c>
      <c r="AU6" s="21" t="str">
        <f>IF(AU7="",NA(),AU7)</f>
        <v>-</v>
      </c>
      <c r="AV6" s="21" t="str">
        <f t="shared" ref="AV6:BD6" si="6">IF(AV7="",NA(),AV7)</f>
        <v>-</v>
      </c>
      <c r="AW6" s="21">
        <f t="shared" si="6"/>
        <v>54.69</v>
      </c>
      <c r="AX6" s="21">
        <f t="shared" si="6"/>
        <v>72.16</v>
      </c>
      <c r="AY6" s="21">
        <f t="shared" si="6"/>
        <v>87.4</v>
      </c>
      <c r="AZ6" s="21" t="str">
        <f t="shared" si="6"/>
        <v>-</v>
      </c>
      <c r="BA6" s="21" t="str">
        <f t="shared" si="6"/>
        <v>-</v>
      </c>
      <c r="BB6" s="21">
        <f t="shared" si="6"/>
        <v>48.56</v>
      </c>
      <c r="BC6" s="21">
        <f t="shared" si="6"/>
        <v>47.58</v>
      </c>
      <c r="BD6" s="21">
        <f t="shared" si="6"/>
        <v>51.09</v>
      </c>
      <c r="BE6" s="20" t="str">
        <f>IF(BE7="","",IF(BE7="-","【-】","【"&amp;SUBSTITUTE(TEXT(BE7,"#,##0.00"),"-","△")&amp;"】"))</f>
        <v>【73.44】</v>
      </c>
      <c r="BF6" s="21" t="str">
        <f>IF(BF7="",NA(),BF7)</f>
        <v>-</v>
      </c>
      <c r="BG6" s="21" t="str">
        <f t="shared" ref="BG6:BO6" si="7">IF(BG7="",NA(),BG7)</f>
        <v>-</v>
      </c>
      <c r="BH6" s="21">
        <f t="shared" si="7"/>
        <v>4836.3900000000003</v>
      </c>
      <c r="BI6" s="21">
        <f t="shared" si="7"/>
        <v>4941.49</v>
      </c>
      <c r="BJ6" s="21">
        <f t="shared" si="7"/>
        <v>4636.1499999999996</v>
      </c>
      <c r="BK6" s="21" t="str">
        <f t="shared" si="7"/>
        <v>-</v>
      </c>
      <c r="BL6" s="21" t="str">
        <f t="shared" si="7"/>
        <v>-</v>
      </c>
      <c r="BM6" s="21">
        <f t="shared" si="7"/>
        <v>1245.0999999999999</v>
      </c>
      <c r="BN6" s="21">
        <f t="shared" si="7"/>
        <v>1108.8</v>
      </c>
      <c r="BO6" s="21">
        <f t="shared" si="7"/>
        <v>1194.56</v>
      </c>
      <c r="BP6" s="20" t="str">
        <f>IF(BP7="","",IF(BP7="-","【-】","【"&amp;SUBSTITUTE(TEXT(BP7,"#,##0.00"),"-","△")&amp;"】"))</f>
        <v>【652.82】</v>
      </c>
      <c r="BQ6" s="21" t="str">
        <f>IF(BQ7="",NA(),BQ7)</f>
        <v>-</v>
      </c>
      <c r="BR6" s="21" t="str">
        <f t="shared" ref="BR6:BZ6" si="8">IF(BR7="",NA(),BR7)</f>
        <v>-</v>
      </c>
      <c r="BS6" s="21">
        <f t="shared" si="8"/>
        <v>47.2</v>
      </c>
      <c r="BT6" s="21">
        <f t="shared" si="8"/>
        <v>50.63</v>
      </c>
      <c r="BU6" s="21">
        <f t="shared" si="8"/>
        <v>51.55</v>
      </c>
      <c r="BV6" s="21" t="str">
        <f t="shared" si="8"/>
        <v>-</v>
      </c>
      <c r="BW6" s="21" t="str">
        <f t="shared" si="8"/>
        <v>-</v>
      </c>
      <c r="BX6" s="21">
        <f t="shared" si="8"/>
        <v>79.77</v>
      </c>
      <c r="BY6" s="21">
        <f t="shared" si="8"/>
        <v>79.63</v>
      </c>
      <c r="BZ6" s="21">
        <f t="shared" si="8"/>
        <v>76.78</v>
      </c>
      <c r="CA6" s="20" t="str">
        <f>IF(CA7="","",IF(CA7="-","【-】","【"&amp;SUBSTITUTE(TEXT(CA7,"#,##0.00"),"-","△")&amp;"】"))</f>
        <v>【97.61】</v>
      </c>
      <c r="CB6" s="21" t="str">
        <f>IF(CB7="",NA(),CB7)</f>
        <v>-</v>
      </c>
      <c r="CC6" s="21" t="str">
        <f t="shared" ref="CC6:CK6" si="9">IF(CC7="",NA(),CC7)</f>
        <v>-</v>
      </c>
      <c r="CD6" s="21">
        <f t="shared" si="9"/>
        <v>319.47000000000003</v>
      </c>
      <c r="CE6" s="21">
        <f t="shared" si="9"/>
        <v>298.75</v>
      </c>
      <c r="CF6" s="21">
        <f t="shared" si="9"/>
        <v>294.27999999999997</v>
      </c>
      <c r="CG6" s="21" t="str">
        <f t="shared" si="9"/>
        <v>-</v>
      </c>
      <c r="CH6" s="21" t="str">
        <f t="shared" si="9"/>
        <v>-</v>
      </c>
      <c r="CI6" s="21">
        <f t="shared" si="9"/>
        <v>214.56</v>
      </c>
      <c r="CJ6" s="21">
        <f t="shared" si="9"/>
        <v>213.66</v>
      </c>
      <c r="CK6" s="21">
        <f t="shared" si="9"/>
        <v>224.31</v>
      </c>
      <c r="CL6" s="20" t="str">
        <f>IF(CL7="","",IF(CL7="-","【-】","【"&amp;SUBSTITUTE(TEXT(CL7,"#,##0.00"),"-","△")&amp;"】"))</f>
        <v>【138.29】</v>
      </c>
      <c r="CM6" s="21" t="str">
        <f>IF(CM7="",NA(),CM7)</f>
        <v>-</v>
      </c>
      <c r="CN6" s="21" t="str">
        <f t="shared" ref="CN6:CV6" si="10">IF(CN7="",NA(),CN7)</f>
        <v>-</v>
      </c>
      <c r="CO6" s="21">
        <f t="shared" si="10"/>
        <v>31.04</v>
      </c>
      <c r="CP6" s="21">
        <f t="shared" si="10"/>
        <v>30.75</v>
      </c>
      <c r="CQ6" s="21">
        <f t="shared" si="10"/>
        <v>31.63</v>
      </c>
      <c r="CR6" s="21" t="str">
        <f t="shared" si="10"/>
        <v>-</v>
      </c>
      <c r="CS6" s="21" t="str">
        <f t="shared" si="10"/>
        <v>-</v>
      </c>
      <c r="CT6" s="21">
        <f t="shared" si="10"/>
        <v>49.47</v>
      </c>
      <c r="CU6" s="21">
        <f t="shared" si="10"/>
        <v>48.19</v>
      </c>
      <c r="CV6" s="21">
        <f t="shared" si="10"/>
        <v>47.32</v>
      </c>
      <c r="CW6" s="20" t="str">
        <f>IF(CW7="","",IF(CW7="-","【-】","【"&amp;SUBSTITUTE(TEXT(CW7,"#,##0.00"),"-","△")&amp;"】"))</f>
        <v>【59.10】</v>
      </c>
      <c r="CX6" s="21" t="str">
        <f>IF(CX7="",NA(),CX7)</f>
        <v>-</v>
      </c>
      <c r="CY6" s="21" t="str">
        <f t="shared" ref="CY6:DG6" si="11">IF(CY7="",NA(),CY7)</f>
        <v>-</v>
      </c>
      <c r="CZ6" s="21">
        <f t="shared" si="11"/>
        <v>80.900000000000006</v>
      </c>
      <c r="DA6" s="21">
        <f t="shared" si="11"/>
        <v>81.14</v>
      </c>
      <c r="DB6" s="21">
        <f t="shared" si="11"/>
        <v>82.13</v>
      </c>
      <c r="DC6" s="21" t="str">
        <f t="shared" si="11"/>
        <v>-</v>
      </c>
      <c r="DD6" s="21" t="str">
        <f t="shared" si="11"/>
        <v>-</v>
      </c>
      <c r="DE6" s="21">
        <f t="shared" si="11"/>
        <v>82.06</v>
      </c>
      <c r="DF6" s="21">
        <f t="shared" si="11"/>
        <v>82.26</v>
      </c>
      <c r="DG6" s="21">
        <f t="shared" si="11"/>
        <v>81.33</v>
      </c>
      <c r="DH6" s="20" t="str">
        <f>IF(DH7="","",IF(DH7="-","【-】","【"&amp;SUBSTITUTE(TEXT(DH7,"#,##0.00"),"-","△")&amp;"】"))</f>
        <v>【95.82】</v>
      </c>
      <c r="DI6" s="21" t="str">
        <f>IF(DI7="",NA(),DI7)</f>
        <v>-</v>
      </c>
      <c r="DJ6" s="21" t="str">
        <f t="shared" ref="DJ6:DR6" si="12">IF(DJ7="",NA(),DJ7)</f>
        <v>-</v>
      </c>
      <c r="DK6" s="21">
        <f t="shared" si="12"/>
        <v>3.17</v>
      </c>
      <c r="DL6" s="21">
        <f t="shared" si="12"/>
        <v>6.1</v>
      </c>
      <c r="DM6" s="21">
        <f t="shared" si="12"/>
        <v>8.93</v>
      </c>
      <c r="DN6" s="21" t="str">
        <f t="shared" si="12"/>
        <v>-</v>
      </c>
      <c r="DO6" s="21" t="str">
        <f t="shared" si="12"/>
        <v>-</v>
      </c>
      <c r="DP6" s="21">
        <f t="shared" si="12"/>
        <v>19.93</v>
      </c>
      <c r="DQ6" s="21">
        <f t="shared" si="12"/>
        <v>21.94</v>
      </c>
      <c r="DR6" s="21">
        <f t="shared" si="12"/>
        <v>22.89</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0.32</v>
      </c>
      <c r="EM6" s="21">
        <f t="shared" si="14"/>
        <v>0.1</v>
      </c>
      <c r="EN6" s="21">
        <f t="shared" si="14"/>
        <v>0.09</v>
      </c>
      <c r="EO6" s="20" t="str">
        <f>IF(EO7="","",IF(EO7="-","【-】","【"&amp;SUBSTITUTE(TEXT(EO7,"#,##0.00"),"-","△")&amp;"】"))</f>
        <v>【0.23】</v>
      </c>
    </row>
    <row r="7" spans="1:148" s="22" customFormat="1" x14ac:dyDescent="0.15">
      <c r="A7" s="14"/>
      <c r="B7" s="23">
        <v>2022</v>
      </c>
      <c r="C7" s="23">
        <v>423211</v>
      </c>
      <c r="D7" s="23">
        <v>46</v>
      </c>
      <c r="E7" s="23">
        <v>17</v>
      </c>
      <c r="F7" s="23">
        <v>1</v>
      </c>
      <c r="G7" s="23">
        <v>0</v>
      </c>
      <c r="H7" s="23" t="s">
        <v>95</v>
      </c>
      <c r="I7" s="23" t="s">
        <v>96</v>
      </c>
      <c r="J7" s="23" t="s">
        <v>97</v>
      </c>
      <c r="K7" s="23" t="s">
        <v>98</v>
      </c>
      <c r="L7" s="23" t="s">
        <v>99</v>
      </c>
      <c r="M7" s="23" t="s">
        <v>100</v>
      </c>
      <c r="N7" s="24" t="s">
        <v>101</v>
      </c>
      <c r="O7" s="24">
        <v>55.69</v>
      </c>
      <c r="P7" s="24">
        <v>47.14</v>
      </c>
      <c r="Q7" s="24">
        <v>102.5</v>
      </c>
      <c r="R7" s="24">
        <v>3160</v>
      </c>
      <c r="S7" s="24">
        <v>7556</v>
      </c>
      <c r="T7" s="24">
        <v>74.290000000000006</v>
      </c>
      <c r="U7" s="24">
        <v>101.71</v>
      </c>
      <c r="V7" s="24">
        <v>3548</v>
      </c>
      <c r="W7" s="24">
        <v>1.58</v>
      </c>
      <c r="X7" s="24">
        <v>2245.5700000000002</v>
      </c>
      <c r="Y7" s="24" t="s">
        <v>101</v>
      </c>
      <c r="Z7" s="24" t="s">
        <v>101</v>
      </c>
      <c r="AA7" s="24">
        <v>108.65</v>
      </c>
      <c r="AB7" s="24">
        <v>113.63</v>
      </c>
      <c r="AC7" s="24">
        <v>105.64</v>
      </c>
      <c r="AD7" s="24" t="s">
        <v>101</v>
      </c>
      <c r="AE7" s="24" t="s">
        <v>101</v>
      </c>
      <c r="AF7" s="24">
        <v>107.81</v>
      </c>
      <c r="AG7" s="24">
        <v>107.54</v>
      </c>
      <c r="AH7" s="24">
        <v>107.19</v>
      </c>
      <c r="AI7" s="24">
        <v>106.11</v>
      </c>
      <c r="AJ7" s="24" t="s">
        <v>101</v>
      </c>
      <c r="AK7" s="24" t="s">
        <v>101</v>
      </c>
      <c r="AL7" s="24">
        <v>0</v>
      </c>
      <c r="AM7" s="24">
        <v>0</v>
      </c>
      <c r="AN7" s="24">
        <v>0</v>
      </c>
      <c r="AO7" s="24" t="s">
        <v>101</v>
      </c>
      <c r="AP7" s="24" t="s">
        <v>101</v>
      </c>
      <c r="AQ7" s="24">
        <v>18.2</v>
      </c>
      <c r="AR7" s="24">
        <v>19.059999999999999</v>
      </c>
      <c r="AS7" s="24">
        <v>31.07</v>
      </c>
      <c r="AT7" s="24">
        <v>3.15</v>
      </c>
      <c r="AU7" s="24" t="s">
        <v>101</v>
      </c>
      <c r="AV7" s="24" t="s">
        <v>101</v>
      </c>
      <c r="AW7" s="24">
        <v>54.69</v>
      </c>
      <c r="AX7" s="24">
        <v>72.16</v>
      </c>
      <c r="AY7" s="24">
        <v>87.4</v>
      </c>
      <c r="AZ7" s="24" t="s">
        <v>101</v>
      </c>
      <c r="BA7" s="24" t="s">
        <v>101</v>
      </c>
      <c r="BB7" s="24">
        <v>48.56</v>
      </c>
      <c r="BC7" s="24">
        <v>47.58</v>
      </c>
      <c r="BD7" s="24">
        <v>51.09</v>
      </c>
      <c r="BE7" s="24">
        <v>73.44</v>
      </c>
      <c r="BF7" s="24" t="s">
        <v>101</v>
      </c>
      <c r="BG7" s="24" t="s">
        <v>101</v>
      </c>
      <c r="BH7" s="24">
        <v>4836.3900000000003</v>
      </c>
      <c r="BI7" s="24">
        <v>4941.49</v>
      </c>
      <c r="BJ7" s="24">
        <v>4636.1499999999996</v>
      </c>
      <c r="BK7" s="24" t="s">
        <v>101</v>
      </c>
      <c r="BL7" s="24" t="s">
        <v>101</v>
      </c>
      <c r="BM7" s="24">
        <v>1245.0999999999999</v>
      </c>
      <c r="BN7" s="24">
        <v>1108.8</v>
      </c>
      <c r="BO7" s="24">
        <v>1194.56</v>
      </c>
      <c r="BP7" s="24">
        <v>652.82000000000005</v>
      </c>
      <c r="BQ7" s="24" t="s">
        <v>101</v>
      </c>
      <c r="BR7" s="24" t="s">
        <v>101</v>
      </c>
      <c r="BS7" s="24">
        <v>47.2</v>
      </c>
      <c r="BT7" s="24">
        <v>50.63</v>
      </c>
      <c r="BU7" s="24">
        <v>51.55</v>
      </c>
      <c r="BV7" s="24" t="s">
        <v>101</v>
      </c>
      <c r="BW7" s="24" t="s">
        <v>101</v>
      </c>
      <c r="BX7" s="24">
        <v>79.77</v>
      </c>
      <c r="BY7" s="24">
        <v>79.63</v>
      </c>
      <c r="BZ7" s="24">
        <v>76.78</v>
      </c>
      <c r="CA7" s="24">
        <v>97.61</v>
      </c>
      <c r="CB7" s="24" t="s">
        <v>101</v>
      </c>
      <c r="CC7" s="24" t="s">
        <v>101</v>
      </c>
      <c r="CD7" s="24">
        <v>319.47000000000003</v>
      </c>
      <c r="CE7" s="24">
        <v>298.75</v>
      </c>
      <c r="CF7" s="24">
        <v>294.27999999999997</v>
      </c>
      <c r="CG7" s="24" t="s">
        <v>101</v>
      </c>
      <c r="CH7" s="24" t="s">
        <v>101</v>
      </c>
      <c r="CI7" s="24">
        <v>214.56</v>
      </c>
      <c r="CJ7" s="24">
        <v>213.66</v>
      </c>
      <c r="CK7" s="24">
        <v>224.31</v>
      </c>
      <c r="CL7" s="24">
        <v>138.29</v>
      </c>
      <c r="CM7" s="24" t="s">
        <v>101</v>
      </c>
      <c r="CN7" s="24" t="s">
        <v>101</v>
      </c>
      <c r="CO7" s="24">
        <v>31.04</v>
      </c>
      <c r="CP7" s="24">
        <v>30.75</v>
      </c>
      <c r="CQ7" s="24">
        <v>31.63</v>
      </c>
      <c r="CR7" s="24" t="s">
        <v>101</v>
      </c>
      <c r="CS7" s="24" t="s">
        <v>101</v>
      </c>
      <c r="CT7" s="24">
        <v>49.47</v>
      </c>
      <c r="CU7" s="24">
        <v>48.19</v>
      </c>
      <c r="CV7" s="24">
        <v>47.32</v>
      </c>
      <c r="CW7" s="24">
        <v>59.1</v>
      </c>
      <c r="CX7" s="24" t="s">
        <v>101</v>
      </c>
      <c r="CY7" s="24" t="s">
        <v>101</v>
      </c>
      <c r="CZ7" s="24">
        <v>80.900000000000006</v>
      </c>
      <c r="DA7" s="24">
        <v>81.14</v>
      </c>
      <c r="DB7" s="24">
        <v>82.13</v>
      </c>
      <c r="DC7" s="24" t="s">
        <v>101</v>
      </c>
      <c r="DD7" s="24" t="s">
        <v>101</v>
      </c>
      <c r="DE7" s="24">
        <v>82.06</v>
      </c>
      <c r="DF7" s="24">
        <v>82.26</v>
      </c>
      <c r="DG7" s="24">
        <v>81.33</v>
      </c>
      <c r="DH7" s="24">
        <v>95.82</v>
      </c>
      <c r="DI7" s="24" t="s">
        <v>101</v>
      </c>
      <c r="DJ7" s="24" t="s">
        <v>101</v>
      </c>
      <c r="DK7" s="24">
        <v>3.17</v>
      </c>
      <c r="DL7" s="24">
        <v>6.1</v>
      </c>
      <c r="DM7" s="24">
        <v>8.93</v>
      </c>
      <c r="DN7" s="24" t="s">
        <v>101</v>
      </c>
      <c r="DO7" s="24" t="s">
        <v>101</v>
      </c>
      <c r="DP7" s="24">
        <v>19.93</v>
      </c>
      <c r="DQ7" s="24">
        <v>21.94</v>
      </c>
      <c r="DR7" s="24">
        <v>22.89</v>
      </c>
      <c r="DS7" s="24">
        <v>39.74</v>
      </c>
      <c r="DT7" s="24" t="s">
        <v>101</v>
      </c>
      <c r="DU7" s="24" t="s">
        <v>101</v>
      </c>
      <c r="DV7" s="24">
        <v>0</v>
      </c>
      <c r="DW7" s="24">
        <v>0</v>
      </c>
      <c r="DX7" s="24">
        <v>0</v>
      </c>
      <c r="DY7" s="24" t="s">
        <v>101</v>
      </c>
      <c r="DZ7" s="24" t="s">
        <v>101</v>
      </c>
      <c r="EA7" s="24">
        <v>0</v>
      </c>
      <c r="EB7" s="24">
        <v>0</v>
      </c>
      <c r="EC7" s="24">
        <v>0</v>
      </c>
      <c r="ED7" s="24">
        <v>7.62</v>
      </c>
      <c r="EE7" s="24" t="s">
        <v>101</v>
      </c>
      <c r="EF7" s="24" t="s">
        <v>101</v>
      </c>
      <c r="EG7" s="24">
        <v>0</v>
      </c>
      <c r="EH7" s="24">
        <v>0</v>
      </c>
      <c r="EI7" s="24">
        <v>0</v>
      </c>
      <c r="EJ7" s="24" t="s">
        <v>101</v>
      </c>
      <c r="EK7" s="24" t="s">
        <v>101</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2023-12-12T00:51:52Z</dcterms:created>
  <dcterms:modified xsi:type="dcterms:W3CDTF">2024-03-04T01:49:58Z</dcterms:modified>
  <cp:category/>
</cp:coreProperties>
</file>