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D7C38A65-69BF-4661-BDD2-4817B18551CA}" xr6:coauthVersionLast="47" xr6:coauthVersionMax="47" xr10:uidLastSave="{00000000-0000-0000-0000-000000000000}"/>
  <workbookProtection workbookAlgorithmName="SHA-512" workbookHashValue="6mZmg1POo7SubnjlRxxCEPY/B2/oCmq9iuDZ/xC23cgGBOMt7R250q54Gq/630oUh/MS06sthzMcgjPbqSqT9A==" workbookSaltValue="oJ4IRhvZAraTSoc/QA1vC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AL8" i="4" s="1"/>
  <c r="R6" i="5"/>
  <c r="AD10" i="4" s="1"/>
  <c r="Q6" i="5"/>
  <c r="P6" i="5"/>
  <c r="O6" i="5"/>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L10" i="4"/>
  <c r="W10" i="4"/>
  <c r="P10" i="4"/>
  <c r="I10" i="4"/>
  <c r="BB8" i="4"/>
  <c r="P8" i="4"/>
  <c r="I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<sst xmlns="http://schemas.openxmlformats.org/spreadsheetml/2006/main" count="236" uniqueCount="121">
  <si>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</si>
  <si>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</si>
  <si>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</si>
  <si>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</si>
  <si>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</si>
  <si>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</si>
  <si>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</si>
  <si>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</si>
  <si>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</si>
  <si>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</si>
  <si>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</si>
  <si>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</si>
  <si>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</si>
  <si>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</si>
  <si>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</si>
  <si>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</si>
  <si>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</si>
  <si>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</si>
  <si>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</si>
  <si>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</si>
  <si>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</si>
  <si>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</si>
  <si>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</si>
  <si>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</si>
  <si>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</si>
  <si>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</si>
  <si>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</si>
  <si>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</si>
  <si>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</si>
  <si>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</si>
  <si>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</si>
  <si>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</si>
  <si>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</si>
  <si>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</si>
  <si>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</si>
  <si>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</si>
  <si>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</si>
  <si>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</si>
  <si>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</si>
  <si>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</si>
  <si>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</si>
  <si>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</si>
  <si>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</si>
  <si>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</si>
  <si>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</si>
  <si>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</si>
  <si>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</si>
  <si>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</si>
  <si>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</si>
  <si>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</si>
  <si>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</si>
  <si>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</si>
  <si>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</si>
  <si>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</si>
  <si>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</si>
  <si>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</si>
  <si>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</si>
  <si>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</si>
  <si>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</si>
  <si>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</si>
  <si>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</si>
  <si>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</si>
  <si>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</si>
  <si>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</si>
  <si>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</si>
  <si>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</si>
  <si>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</si>
  <si>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</si>
  <si>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</si>
  <si>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</si>
  <si>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</si>
  <si>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</si>
  <si>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</si>
  <si>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</si>
  <si>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</si>
  <si>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</si>
  <si>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</si>
  <si>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</si>
  <si>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</si>
  <si>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</si>
  <si>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</si>
  <si>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</si>
  <si>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</si>
  <si>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</si>
  <si>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</si>
  <si>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</si>
  <si>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</si>
  <si>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</si>
  <si>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</si>
  <si>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</si>
  <si>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</si>
  <si>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</si>
  <si>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</si>
  <si>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</si>
  <si>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</si>
  <si>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</si>
  <si>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</si>
  <si>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</si>
  <si>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</si>
  <si>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</si>
  <si>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</si>
  <si>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</si>
  <si>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</si>
  <si>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</si>
  <si>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</si>
  <si>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</si>
  <si>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</si>
  <si>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</si>
  <si>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</si>
  <si>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</si>
  <si>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</si>
  <si>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</si>
  <si>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</si>
  <si>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</si>
  <si>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</si>
  <si>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</si>
  <si>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</si>
  <si>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</si>
  <si>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t>
    <phoneticPr fontId="4"/>
  </si>
  <si>
    <t>　特定環境保全公共下水道は、平成16年に供用を開始し、令和4年度末で水洗化率は80.5％となっており、上昇率は頭打ち状態となっている。
　令和4年度の特徴を類似団体平均値と比較してみると、「経費回収率」は下回っていて、「汚水処理原価」は上回っているため、汚水処理に係る費用が類似団体より多く発生していると考えられる。「施設利用率」は例年どおりの推移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rPh sb="102" eb="103">
      <t>シタ</t>
    </rPh>
    <rPh sb="118" eb="119">
      <t>ウエ</t>
    </rPh>
    <rPh sb="143" eb="144">
      <t>オオ</t>
    </rPh>
    <rPh sb="145" eb="147">
      <t>ハッセイ</t>
    </rPh>
    <phoneticPr fontId="4"/>
  </si>
  <si>
    <t>　施設については供用開始から19年以上が経過しており、施設や設備の老朽化が顕著に出ているため、修繕・更新費用が徐々に多額になっていくことが問題となってくる。平成28,29年度においてストックマネジメント計画を策定しており、計画を踏まえ国の補助を受けながら計画的に設備の修繕・更新を図ってきているが、ストックマネジメント計画で定めた年次計画が令和4年度で終了するため、令和5年度よりストックマネジメント計画の見直しを実施し、ストックマネジメント計画の2期目の作成中である。</t>
    <rPh sb="230" eb="231">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</si>
</sst>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EF-4D39-A103-A9D9E8163FF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0.36</c:v>
                </c:pt>
                <c:pt idx="2">
                  <c:v>0.39</c:v>
                </c:pt>
                <c:pt idx="3">
                  <c:v>0.1</c:v>
                </c:pt>
                <c:pt idx="4">
                  <c:v>0.08</c:v>
                </c:pt>
              </c:numCache>
            </c:numRef>
          </c:val>
          <c:smooth val="0"/>
          <c:extLst>
            <c:ext xmlns:c16="http://schemas.microsoft.com/office/drawing/2014/chart" uri="{C3380CC4-5D6E-409C-BE32-E72D297353CC}">
              <c16:uniqueId val="{00000001-DDEF-4D39-A103-A9D9E8163FF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50.55</c:v>
                </c:pt>
                <c:pt idx="1">
                  <c:v>49.45</c:v>
                </c:pt>
                <c:pt idx="2">
                  <c:v>50.55</c:v>
                </c:pt>
                <c:pt idx="3">
                  <c:v>50.91</c:v>
                </c:pt>
                <c:pt idx="4">
                  <c:v>50.91</c:v>
                </c:pt>
              </c:numCache>
            </c:numRef>
          </c:val>
          <c:extLst>
            <c:ext xmlns:c16="http://schemas.microsoft.com/office/drawing/2014/chart" uri="{C3380CC4-5D6E-409C-BE32-E72D297353CC}">
              <c16:uniqueId val="{00000000-8115-4D57-B2F2-C03C1A42D23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42.47</c:v>
                </c:pt>
                <c:pt idx="2">
                  <c:v>42.4</c:v>
                </c:pt>
                <c:pt idx="3">
                  <c:v>42.28</c:v>
                </c:pt>
                <c:pt idx="4">
                  <c:v>41.06</c:v>
                </c:pt>
              </c:numCache>
            </c:numRef>
          </c:val>
          <c:smooth val="0"/>
          <c:extLst>
            <c:ext xmlns:c16="http://schemas.microsoft.com/office/drawing/2014/chart" uri="{C3380CC4-5D6E-409C-BE32-E72D297353CC}">
              <c16:uniqueId val="{00000001-8115-4D57-B2F2-C03C1A42D23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75.95</c:v>
                </c:pt>
                <c:pt idx="1">
                  <c:v>75.28</c:v>
                </c:pt>
                <c:pt idx="2">
                  <c:v>77.97</c:v>
                </c:pt>
                <c:pt idx="3">
                  <c:v>79.09</c:v>
                </c:pt>
                <c:pt idx="4">
                  <c:v>80.53</c:v>
                </c:pt>
              </c:numCache>
            </c:numRef>
          </c:val>
          <c:extLst>
            <c:ext xmlns:c16="http://schemas.microsoft.com/office/drawing/2014/chart" uri="{C3380CC4-5D6E-409C-BE32-E72D297353CC}">
              <c16:uniqueId val="{00000000-7B35-4AD3-85D1-EAC60C35887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83.75</c:v>
                </c:pt>
                <c:pt idx="2">
                  <c:v>84.19</c:v>
                </c:pt>
                <c:pt idx="3">
                  <c:v>84.34</c:v>
                </c:pt>
                <c:pt idx="4">
                  <c:v>84.34</c:v>
                </c:pt>
              </c:numCache>
            </c:numRef>
          </c:val>
          <c:smooth val="0"/>
          <c:extLst>
            <c:ext xmlns:c16="http://schemas.microsoft.com/office/drawing/2014/chart" uri="{C3380CC4-5D6E-409C-BE32-E72D297353CC}">
              <c16:uniqueId val="{00000001-7B35-4AD3-85D1-EAC60C35887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77.489999999999995</c:v>
                </c:pt>
                <c:pt idx="1">
                  <c:v>107.21</c:v>
                </c:pt>
                <c:pt idx="2">
                  <c:v>96.01</c:v>
                </c:pt>
                <c:pt idx="3">
                  <c:v>118.73</c:v>
                </c:pt>
                <c:pt idx="4">
                  <c:v>90.64</c:v>
                </c:pt>
              </c:numCache>
            </c:numRef>
          </c:val>
          <c:extLst>
            <c:ext xmlns:c16="http://schemas.microsoft.com/office/drawing/2014/chart" uri="{C3380CC4-5D6E-409C-BE32-E72D297353CC}">
              <c16:uniqueId val="{00000000-F1AD-48A5-8E68-CC9662775AE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D-48A5-8E68-CC9662775AE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CD-4FF5-8C5E-52146986137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CD-4FF5-8C5E-52146986137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B4-432E-9C41-BDA8E32444F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B4-432E-9C41-BDA8E32444F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F9-488D-9D91-C195B1FF97B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F9-488D-9D91-C195B1FF97B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B1-4874-A14B-E627BC011CD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B1-4874-A14B-E627BC011CD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2546.37</c:v>
                </c:pt>
                <c:pt idx="1">
                  <c:v>2458.81</c:v>
                </c:pt>
                <c:pt idx="2">
                  <c:v>2198.17</c:v>
                </c:pt>
                <c:pt idx="3">
                  <c:v>2092.44</c:v>
                </c:pt>
                <c:pt idx="4">
                  <c:v>2083.37</c:v>
                </c:pt>
              </c:numCache>
            </c:numRef>
          </c:val>
          <c:extLst>
            <c:ext xmlns:c16="http://schemas.microsoft.com/office/drawing/2014/chart" uri="{C3380CC4-5D6E-409C-BE32-E72D297353CC}">
              <c16:uniqueId val="{00000000-BEB8-4A84-B1F8-37BF32291EF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1206.79</c:v>
                </c:pt>
                <c:pt idx="2">
                  <c:v>1258.43</c:v>
                </c:pt>
                <c:pt idx="3">
                  <c:v>1163.75</c:v>
                </c:pt>
                <c:pt idx="4">
                  <c:v>1195.47</c:v>
                </c:pt>
              </c:numCache>
            </c:numRef>
          </c:val>
          <c:smooth val="0"/>
          <c:extLst>
            <c:ext xmlns:c16="http://schemas.microsoft.com/office/drawing/2014/chart" uri="{C3380CC4-5D6E-409C-BE32-E72D297353CC}">
              <c16:uniqueId val="{00000001-BEB8-4A84-B1F8-37BF32291EF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69.58</c:v>
                </c:pt>
                <c:pt idx="1">
                  <c:v>103.51</c:v>
                </c:pt>
                <c:pt idx="2">
                  <c:v>88.95</c:v>
                </c:pt>
                <c:pt idx="3">
                  <c:v>103.05</c:v>
                </c:pt>
                <c:pt idx="4">
                  <c:v>39.04</c:v>
                </c:pt>
              </c:numCache>
            </c:numRef>
          </c:val>
          <c:extLst>
            <c:ext xmlns:c16="http://schemas.microsoft.com/office/drawing/2014/chart" uri="{C3380CC4-5D6E-409C-BE32-E72D297353CC}">
              <c16:uniqueId val="{00000000-4682-4E8C-83AB-3D5709BF0BF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4682-4E8C-83AB-3D5709BF0BF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254.25</c:v>
                </c:pt>
                <c:pt idx="1">
                  <c:v>171.63</c:v>
                </c:pt>
                <c:pt idx="2">
                  <c:v>203.2</c:v>
                </c:pt>
                <c:pt idx="3">
                  <c:v>174.94</c:v>
                </c:pt>
                <c:pt idx="4">
                  <c:v>466.52</c:v>
                </c:pt>
              </c:numCache>
            </c:numRef>
          </c:val>
          <c:extLst>
            <c:ext xmlns:c16="http://schemas.microsoft.com/office/drawing/2014/chart" uri="{C3380CC4-5D6E-409C-BE32-E72D297353CC}">
              <c16:uniqueId val="{00000000-483C-4640-8644-6D6D4E0239B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228.47</c:v>
                </c:pt>
                <c:pt idx="2">
                  <c:v>224.88</c:v>
                </c:pt>
                <c:pt idx="3">
                  <c:v>228.64</c:v>
                </c:pt>
                <c:pt idx="4">
                  <c:v>239.46</c:v>
                </c:pt>
              </c:numCache>
            </c:numRef>
          </c:val>
          <c:smooth val="0"/>
          <c:extLst>
            <c:ext xmlns:c16="http://schemas.microsoft.com/office/drawing/2014/chart" uri="{C3380CC4-5D6E-409C-BE32-E72D297353CC}">
              <c16:uniqueId val="{00000001-483C-4640-8644-6D6D4E0239B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小値賀町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2239</v>
      </c>
      <c r="AM8" s="42"/>
      <c r="AN8" s="42"/>
      <c r="AO8" s="42"/>
      <c r="AP8" s="42"/>
      <c r="AQ8" s="42"/>
      <c r="AR8" s="42"/>
      <c r="AS8" s="42"/>
      <c r="AT8" s="35">
        <f>データ!T6</f>
        <v>25.5</v>
      </c>
      <c r="AU8" s="35"/>
      <c r="AV8" s="35"/>
      <c r="AW8" s="35"/>
      <c r="AX8" s="35"/>
      <c r="AY8" s="35"/>
      <c r="AZ8" s="35"/>
      <c r="BA8" s="35"/>
      <c r="BB8" s="35">
        <f>データ!U6</f>
        <v>87.8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57.33</v>
      </c>
      <c r="Q10" s="35"/>
      <c r="R10" s="35"/>
      <c r="S10" s="35"/>
      <c r="T10" s="35"/>
      <c r="U10" s="35"/>
      <c r="V10" s="35"/>
      <c r="W10" s="35">
        <f>データ!Q6</f>
        <v>100</v>
      </c>
      <c r="X10" s="35"/>
      <c r="Y10" s="35"/>
      <c r="Z10" s="35"/>
      <c r="AA10" s="35"/>
      <c r="AB10" s="35"/>
      <c r="AC10" s="35"/>
      <c r="AD10" s="42">
        <f>データ!R6</f>
        <v>3190</v>
      </c>
      <c r="AE10" s="42"/>
      <c r="AF10" s="42"/>
      <c r="AG10" s="42"/>
      <c r="AH10" s="42"/>
      <c r="AI10" s="42"/>
      <c r="AJ10" s="42"/>
      <c r="AK10" s="2"/>
      <c r="AL10" s="42">
        <f>データ!V6</f>
        <v>1279</v>
      </c>
      <c r="AM10" s="42"/>
      <c r="AN10" s="42"/>
      <c r="AO10" s="42"/>
      <c r="AP10" s="42"/>
      <c r="AQ10" s="42"/>
      <c r="AR10" s="42"/>
      <c r="AS10" s="42"/>
      <c r="AT10" s="35">
        <f>データ!W6</f>
        <v>0.65</v>
      </c>
      <c r="AU10" s="35"/>
      <c r="AV10" s="35"/>
      <c r="AW10" s="35"/>
      <c r="AX10" s="35"/>
      <c r="AY10" s="35"/>
      <c r="AZ10" s="35"/>
      <c r="BA10" s="35"/>
      <c r="BB10" s="35">
        <f>データ!X6</f>
        <v>1967.69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119</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120</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gkvLUEXg2IZ1mUTSF7063twppKvosDBpoLQV9JwbWE1saiNhpOOyNnDHOKo91AwU5egSpimpi4GFiNE7Wa0JgQ==" saltValue="nvbsv+EE7GW9S/3PYkioU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423831</v>
      </c>
      <c r="D6" s="19">
        <f t="shared" si="3"/>
        <v>47</v>
      </c>
      <c r="E6" s="19">
        <f t="shared" si="3"/>
        <v>17</v>
      </c>
      <c r="F6" s="19">
        <f t="shared" si="3"/>
        <v>4</v>
      </c>
      <c r="G6" s="19">
        <f t="shared" si="3"/>
        <v>0</v>
      </c>
      <c r="H6" s="19" t="str">
        <f t="shared" si="3"/>
        <v>長崎県　小値賀町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57.33</v>
      </c>
      <c r="Q6" s="20">
        <f t="shared" si="3"/>
        <v>100</v>
      </c>
      <c r="R6" s="20">
        <f t="shared" si="3"/>
        <v>3190</v>
      </c>
      <c r="S6" s="20">
        <f t="shared" si="3"/>
        <v>2239</v>
      </c>
      <c r="T6" s="20">
        <f t="shared" si="3"/>
        <v>25.5</v>
      </c>
      <c r="U6" s="20">
        <f t="shared" si="3"/>
        <v>87.8</v>
      </c>
      <c r="V6" s="20">
        <f t="shared" si="3"/>
        <v>1279</v>
      </c>
      <c r="W6" s="20">
        <f t="shared" si="3"/>
        <v>0.65</v>
      </c>
      <c r="X6" s="20">
        <f t="shared" si="3"/>
        <v>1967.69</v>
      </c>
      <c r="Y6" s="21">
        <f>IF(Y7="",NA(),Y7)</f>
        <v>77.489999999999995</v>
      </c>
      <c r="Z6" s="21">
        <f t="shared" ref="Z6:AH6" si="4">IF(Z7="",NA(),Z7)</f>
        <v>107.21</v>
      </c>
      <c r="AA6" s="21">
        <f t="shared" si="4"/>
        <v>96.01</v>
      </c>
      <c r="AB6" s="21">
        <f t="shared" si="4"/>
        <v>118.73</v>
      </c>
      <c r="AC6" s="21">
        <f t="shared" si="4"/>
        <v>90.64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2546.37</v>
      </c>
      <c r="BG6" s="21">
        <f t="shared" ref="BG6:BO6" si="7">IF(BG7="",NA(),BG7)</f>
        <v>2458.81</v>
      </c>
      <c r="BH6" s="21">
        <f t="shared" si="7"/>
        <v>2198.17</v>
      </c>
      <c r="BI6" s="21">
        <f t="shared" si="7"/>
        <v>2092.44</v>
      </c>
      <c r="BJ6" s="21">
        <f t="shared" si="7"/>
        <v>2083.37</v>
      </c>
      <c r="BK6" s="21">
        <f t="shared" si="7"/>
        <v>1269.1500000000001</v>
      </c>
      <c r="BL6" s="21">
        <f t="shared" si="7"/>
        <v>1206.79</v>
      </c>
      <c r="BM6" s="21">
        <f t="shared" si="7"/>
        <v>1258.43</v>
      </c>
      <c r="BN6" s="21">
        <f t="shared" si="7"/>
        <v>1163.75</v>
      </c>
      <c r="BO6" s="21">
        <f t="shared" si="7"/>
        <v>1195.47</v>
      </c>
      <c r="BP6" s="20" t="str">
        <f>IF(BP7="","",IF(BP7="-","【-】","【"&amp;SUBSTITUTE(TEXT(BP7,"#,##0.00"),"-","△")&amp;"】"))</f>
        <v>【1,182.11】</v>
      </c>
      <c r="BQ6" s="21">
        <f>IF(BQ7="",NA(),BQ7)</f>
        <v>69.58</v>
      </c>
      <c r="BR6" s="21">
        <f t="shared" ref="BR6:BZ6" si="8">IF(BR7="",NA(),BR7)</f>
        <v>103.51</v>
      </c>
      <c r="BS6" s="21">
        <f t="shared" si="8"/>
        <v>88.95</v>
      </c>
      <c r="BT6" s="21">
        <f t="shared" si="8"/>
        <v>103.05</v>
      </c>
      <c r="BU6" s="21">
        <f t="shared" si="8"/>
        <v>39.04</v>
      </c>
      <c r="BV6" s="21">
        <f t="shared" si="8"/>
        <v>63.97</v>
      </c>
      <c r="BW6" s="21">
        <f t="shared" si="8"/>
        <v>71.84</v>
      </c>
      <c r="BX6" s="21">
        <f t="shared" si="8"/>
        <v>73.36</v>
      </c>
      <c r="BY6" s="21">
        <f t="shared" si="8"/>
        <v>72.599999999999994</v>
      </c>
      <c r="BZ6" s="21">
        <f t="shared" si="8"/>
        <v>69.430000000000007</v>
      </c>
      <c r="CA6" s="20" t="str">
        <f>IF(CA7="","",IF(CA7="-","【-】","【"&amp;SUBSTITUTE(TEXT(CA7,"#,##0.00"),"-","△")&amp;"】"))</f>
        <v>【73.78】</v>
      </c>
      <c r="CB6" s="21">
        <f>IF(CB7="",NA(),CB7)</f>
        <v>254.25</v>
      </c>
      <c r="CC6" s="21">
        <f t="shared" ref="CC6:CK6" si="9">IF(CC7="",NA(),CC7)</f>
        <v>171.63</v>
      </c>
      <c r="CD6" s="21">
        <f t="shared" si="9"/>
        <v>203.2</v>
      </c>
      <c r="CE6" s="21">
        <f t="shared" si="9"/>
        <v>174.94</v>
      </c>
      <c r="CF6" s="21">
        <f t="shared" si="9"/>
        <v>466.52</v>
      </c>
      <c r="CG6" s="21">
        <f t="shared" si="9"/>
        <v>256.82</v>
      </c>
      <c r="CH6" s="21">
        <f t="shared" si="9"/>
        <v>228.47</v>
      </c>
      <c r="CI6" s="21">
        <f t="shared" si="9"/>
        <v>224.88</v>
      </c>
      <c r="CJ6" s="21">
        <f t="shared" si="9"/>
        <v>228.64</v>
      </c>
      <c r="CK6" s="21">
        <f t="shared" si="9"/>
        <v>239.46</v>
      </c>
      <c r="CL6" s="20" t="str">
        <f>IF(CL7="","",IF(CL7="-","【-】","【"&amp;SUBSTITUTE(TEXT(CL7,"#,##0.00"),"-","△")&amp;"】"))</f>
        <v>【220.62】</v>
      </c>
      <c r="CM6" s="21">
        <f>IF(CM7="",NA(),CM7)</f>
        <v>50.55</v>
      </c>
      <c r="CN6" s="21">
        <f t="shared" ref="CN6:CV6" si="10">IF(CN7="",NA(),CN7)</f>
        <v>49.45</v>
      </c>
      <c r="CO6" s="21">
        <f t="shared" si="10"/>
        <v>50.55</v>
      </c>
      <c r="CP6" s="21">
        <f t="shared" si="10"/>
        <v>50.91</v>
      </c>
      <c r="CQ6" s="21">
        <f t="shared" si="10"/>
        <v>50.91</v>
      </c>
      <c r="CR6" s="21">
        <f t="shared" si="10"/>
        <v>37.46</v>
      </c>
      <c r="CS6" s="21">
        <f t="shared" si="10"/>
        <v>42.47</v>
      </c>
      <c r="CT6" s="21">
        <f t="shared" si="10"/>
        <v>42.4</v>
      </c>
      <c r="CU6" s="21">
        <f t="shared" si="10"/>
        <v>42.28</v>
      </c>
      <c r="CV6" s="21">
        <f t="shared" si="10"/>
        <v>41.06</v>
      </c>
      <c r="CW6" s="20" t="str">
        <f>IF(CW7="","",IF(CW7="-","【-】","【"&amp;SUBSTITUTE(TEXT(CW7,"#,##0.00"),"-","△")&amp;"】"))</f>
        <v>【42.22】</v>
      </c>
      <c r="CX6" s="21">
        <f>IF(CX7="",NA(),CX7)</f>
        <v>75.95</v>
      </c>
      <c r="CY6" s="21">
        <f t="shared" ref="CY6:DG6" si="11">IF(CY7="",NA(),CY7)</f>
        <v>75.28</v>
      </c>
      <c r="CZ6" s="21">
        <f t="shared" si="11"/>
        <v>77.97</v>
      </c>
      <c r="DA6" s="21">
        <f t="shared" si="11"/>
        <v>79.09</v>
      </c>
      <c r="DB6" s="21">
        <f t="shared" si="11"/>
        <v>80.53</v>
      </c>
      <c r="DC6" s="21">
        <f t="shared" si="11"/>
        <v>67.459999999999994</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423831</v>
      </c>
      <c r="D7" s="23">
        <v>47</v>
      </c>
      <c r="E7" s="23">
        <v>17</v>
      </c>
      <c r="F7" s="23">
        <v>4</v>
      </c>
      <c r="G7" s="23">
        <v>0</v>
      </c>
      <c r="H7" s="23" t="s">
        <v>98</v>
      </c>
      <c r="I7" s="23" t="s">
        <v>99</v>
      </c>
      <c r="J7" s="23" t="s">
        <v>100</v>
      </c>
      <c r="K7" s="23" t="s">
        <v>101</v>
      </c>
      <c r="L7" s="23" t="s">
        <v>102</v>
      </c>
      <c r="M7" s="23" t="s">
        <v>103</v>
      </c>
      <c r="N7" s="24" t="s">
        <v>104</v>
      </c>
      <c r="O7" s="24" t="s">
        <v>105</v>
      </c>
      <c r="P7" s="24">
        <v>57.33</v>
      </c>
      <c r="Q7" s="24">
        <v>100</v>
      </c>
      <c r="R7" s="24">
        <v>3190</v>
      </c>
      <c r="S7" s="24">
        <v>2239</v>
      </c>
      <c r="T7" s="24">
        <v>25.5</v>
      </c>
      <c r="U7" s="24">
        <v>87.8</v>
      </c>
      <c r="V7" s="24">
        <v>1279</v>
      </c>
      <c r="W7" s="24">
        <v>0.65</v>
      </c>
      <c r="X7" s="24">
        <v>1967.69</v>
      </c>
      <c r="Y7" s="24">
        <v>77.489999999999995</v>
      </c>
      <c r="Z7" s="24">
        <v>107.21</v>
      </c>
      <c r="AA7" s="24">
        <v>96.01</v>
      </c>
      <c r="AB7" s="24">
        <v>118.73</v>
      </c>
      <c r="AC7" s="24">
        <v>90.64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2546.37</v>
      </c>
      <c r="BG7" s="24">
        <v>2458.81</v>
      </c>
      <c r="BH7" s="24">
        <v>2198.17</v>
      </c>
      <c r="BI7" s="24">
        <v>2092.44</v>
      </c>
      <c r="BJ7" s="24">
        <v>2083.37</v>
      </c>
      <c r="BK7" s="24">
        <v>1269.1500000000001</v>
      </c>
      <c r="BL7" s="24">
        <v>1206.79</v>
      </c>
      <c r="BM7" s="24">
        <v>1258.43</v>
      </c>
      <c r="BN7" s="24">
        <v>1163.75</v>
      </c>
      <c r="BO7" s="24">
        <v>1195.47</v>
      </c>
      <c r="BP7" s="24">
        <v>1182.1099999999999</v>
      </c>
      <c r="BQ7" s="24">
        <v>69.58</v>
      </c>
      <c r="BR7" s="24">
        <v>103.51</v>
      </c>
      <c r="BS7" s="24">
        <v>88.95</v>
      </c>
      <c r="BT7" s="24">
        <v>103.05</v>
      </c>
      <c r="BU7" s="24">
        <v>39.04</v>
      </c>
      <c r="BV7" s="24">
        <v>63.97</v>
      </c>
      <c r="BW7" s="24">
        <v>71.84</v>
      </c>
      <c r="BX7" s="24">
        <v>73.36</v>
      </c>
      <c r="BY7" s="24">
        <v>72.599999999999994</v>
      </c>
      <c r="BZ7" s="24">
        <v>69.430000000000007</v>
      </c>
      <c r="CA7" s="24">
        <v>73.78</v>
      </c>
      <c r="CB7" s="24">
        <v>254.25</v>
      </c>
      <c r="CC7" s="24">
        <v>171.63</v>
      </c>
      <c r="CD7" s="24">
        <v>203.2</v>
      </c>
      <c r="CE7" s="24">
        <v>174.94</v>
      </c>
      <c r="CF7" s="24">
        <v>466.52</v>
      </c>
      <c r="CG7" s="24">
        <v>256.82</v>
      </c>
      <c r="CH7" s="24">
        <v>228.47</v>
      </c>
      <c r="CI7" s="24">
        <v>224.88</v>
      </c>
      <c r="CJ7" s="24">
        <v>228.64</v>
      </c>
      <c r="CK7" s="24">
        <v>239.46</v>
      </c>
      <c r="CL7" s="24">
        <v>220.62</v>
      </c>
      <c r="CM7" s="24">
        <v>50.55</v>
      </c>
      <c r="CN7" s="24">
        <v>49.45</v>
      </c>
      <c r="CO7" s="24">
        <v>50.55</v>
      </c>
      <c r="CP7" s="24">
        <v>50.91</v>
      </c>
      <c r="CQ7" s="24">
        <v>50.91</v>
      </c>
      <c r="CR7" s="24">
        <v>37.46</v>
      </c>
      <c r="CS7" s="24">
        <v>42.47</v>
      </c>
      <c r="CT7" s="24">
        <v>42.4</v>
      </c>
      <c r="CU7" s="24">
        <v>42.28</v>
      </c>
      <c r="CV7" s="24">
        <v>41.06</v>
      </c>
      <c r="CW7" s="24">
        <v>42.22</v>
      </c>
      <c r="CX7" s="24">
        <v>75.95</v>
      </c>
      <c r="CY7" s="24">
        <v>75.28</v>
      </c>
      <c r="CZ7" s="24">
        <v>77.97</v>
      </c>
      <c r="DA7" s="24">
        <v>79.09</v>
      </c>
      <c r="DB7" s="24">
        <v>80.53</v>
      </c>
      <c r="DC7" s="24">
        <v>67.459999999999994</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2024-01-22T02:04:27Z</cp:lastPrinted>
  <dcterms:created xsi:type="dcterms:W3CDTF">2023-12-12T02:51:13Z</dcterms:created>
  <dcterms:modified xsi:type="dcterms:W3CDTF">2024-01-31T02:30:44Z</dcterms:modified>
  <cp:category/>
</cp:coreProperties>
</file>