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4_駐車場整備事業\"/>
    </mc:Choice>
  </mc:AlternateContent>
  <xr:revisionPtr revIDLastSave="0" documentId="13_ncr:1_{A9E0561D-0338-437B-B2B6-F25394687C94}" xr6:coauthVersionLast="47" xr6:coauthVersionMax="47" xr10:uidLastSave="{00000000-0000-0000-0000-000000000000}"/>
  <workbookProtection workbookAlgorithmName="SHA-512" workbookHashValue="V/FGTo/g9Ry9+1PGuh8kEiv+G36gGPL7Bw14eNSSBPuxFQe//bO2olmseBtTBI29ZKUsBkhTZ9jlukTP2xo+WA==" workbookSaltValue="gpa88hwyzF9LQHE2h2E/Wg==" workbookSpinCount="100000" lockStructure="1"/>
  <bookViews>
    <workbookView xWindow="2868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LE77" i="4" s="1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MA51" i="4" l="1"/>
  <c r="MI76" i="4"/>
  <c r="HJ51" i="4"/>
  <c r="MA30" i="4"/>
  <c r="BZ76" i="4"/>
  <c r="IT76" i="4"/>
  <c r="CS51" i="4"/>
  <c r="HJ30" i="4"/>
  <c r="CS30" i="4"/>
  <c r="C11" i="5"/>
  <c r="D11" i="5"/>
  <c r="E11" i="5"/>
  <c r="B11" i="5"/>
  <c r="BK76" i="4" l="1"/>
  <c r="LH51" i="4"/>
  <c r="GQ30" i="4"/>
  <c r="LT76" i="4"/>
  <c r="GQ51" i="4"/>
  <c r="LH30" i="4"/>
  <c r="IE76" i="4"/>
  <c r="BZ51" i="4"/>
  <c r="BZ30" i="4"/>
  <c r="BG30" i="4"/>
  <c r="LE76" i="4"/>
  <c r="AV76" i="4"/>
  <c r="KO51" i="4"/>
  <c r="KO30" i="4"/>
  <c r="FX51" i="4"/>
  <c r="HP76" i="4"/>
  <c r="BG51" i="4"/>
  <c r="FX30" i="4"/>
  <c r="JV30" i="4"/>
  <c r="HA76" i="4"/>
  <c r="AN51" i="4"/>
  <c r="FE30" i="4"/>
  <c r="JV51" i="4"/>
  <c r="AN30" i="4"/>
  <c r="AG76" i="4"/>
  <c r="FE51" i="4"/>
  <c r="KP76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<sst xmlns="http://schemas.openxmlformats.org/spreadsheetml/2006/main" count="278" uniqueCount="137">
  <si>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</si>
  <si>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</si>
  <si>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</si>
  <si>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</si>
  <si>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</si>
  <si>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</si>
  <si>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</si>
  <si>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</si>
  <si>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</si>
  <si>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</si>
  <si>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</si>
  <si>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</si>
  <si>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</si>
  <si>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</si>
  <si>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</si>
  <si>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</si>
  <si>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</si>
  <si>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</si>
  <si>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</si>
  <si>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</si>
  <si>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</si>
  <si>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</si>
  <si>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</si>
  <si>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</si>
  <si>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</si>
  <si>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</si>
  <si>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</si>
  <si>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</si>
  <si>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</si>
  <si>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</si>
  <si>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</si>
  <si>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</si>
  <si>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</si>
  <si>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</si>
  <si>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</si>
  <si>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</si>
  <si>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</si>
  <si>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</si>
  <si>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</si>
  <si>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</si>
  <si>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</si>
  <si>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</si>
  <si>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</si>
  <si>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</si>
  <si>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</si>
  <si>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</si>
  <si>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</si>
  <si>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</si>
  <si>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</si>
  <si>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</si>
  <si>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</si>
  <si>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</si>
  <si>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</si>
  <si>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</si>
  <si>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</si>
  <si>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</si>
  <si>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</si>
  <si>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</si>
  <si>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</si>
  <si>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</si>
  <si>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</si>
  <si>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</si>
  <si>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</si>
  <si>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</si>
  <si>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</si>
  <si>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</si>
  <si>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</si>
  <si>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</si>
  <si>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</si>
  <si>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</si>
  <si>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</si>
  <si>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</si>
  <si>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</si>
  <si>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</si>
  <si>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</si>
  <si>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</si>
  <si>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</si>
  <si>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</si>
  <si>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</si>
  <si>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</si>
  <si>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</si>
  <si>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</si>
  <si>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</si>
  <si>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</si>
  <si>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</si>
  <si>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</si>
  <si>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</si>
  <si>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</si>
  <si>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</si>
  <si>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</si>
  <si>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</si>
  <si>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</si>
  <si>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</si>
  <si>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</si>
  <si>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</si>
  <si>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</si>
  <si>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</si>
  <si>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</si>
  <si>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</si>
  <si>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</si>
  <si>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</si>
  <si>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</si>
  <si>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</si>
  <si>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</si>
  <si>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</si>
  <si>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</si>
  <si>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</si>
  <si>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</si>
  <si>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</si>
  <si>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</si>
  <si>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</si>
  <si>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</si>
  <si>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</si>
  <si>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</si>
  <si>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</si>
  <si>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</si>
  <si>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長与町</t>
  </si>
  <si>
    <t>嬉里駐車場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</si>
  <si>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</si>
  <si>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</si>
  <si>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</si>
  <si>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</si>
  <si>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</si>
  <si>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</si>
  <si>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</si>
  <si>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</si>
  <si>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</si>
  <si>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</si>
  <si>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</si>
  <si>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</si>
  <si>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</si>
  <si>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</si>
  <si>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</si>
  <si>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収益的収支比率については、昨年度よりも上昇しているが、赤字が続いている状況である。
　料金形態は、現状の水準を維持することとするが、利用状況や近隣の類似駐車場の状況を確認し、経営改善の取り組みを行う。</t>
    <rPh sb="1" eb="4">
      <t>シュウエキテキ</t>
    </rPh>
    <rPh sb="4" eb="6">
      <t>シュウシ</t>
    </rPh>
    <rPh sb="6" eb="8">
      <t>ヒリツ</t>
    </rPh>
    <rPh sb="14" eb="17">
      <t>サクネンド</t>
    </rPh>
    <rPh sb="20" eb="22">
      <t>ジョウショウ</t>
    </rPh>
    <rPh sb="42" eb="44">
      <t>ゲンジョウ</t>
    </rPh>
    <rPh sb="45" eb="47">
      <t>スイジュン</t>
    </rPh>
    <rPh sb="48" eb="50">
      <t>イジ</t>
    </rPh>
    <rPh sb="67" eb="69">
      <t>リヨウ</t>
    </rPh>
    <rPh sb="69" eb="71">
      <t>ジョウキョウ</t>
    </rPh>
    <rPh sb="72" eb="74">
      <t>キンリン</t>
    </rPh>
    <rPh sb="84" eb="86">
      <t>カクニン</t>
    </rPh>
    <rPh sb="88" eb="90">
      <t>ケイエイ</t>
    </rPh>
    <rPh sb="90" eb="92">
      <t>カイゼン</t>
    </rPh>
    <rPh sb="93" eb="94">
      <t>ト</t>
    </rPh>
    <rPh sb="95" eb="96">
      <t>ク</t>
    </rPh>
    <rPh sb="98" eb="99">
      <t>オコナ</t>
    </rPh>
    <phoneticPr fontId="5"/>
  </si>
  <si>
    <t>　建物及び設備については、平成２９年度に劣化状況調査を実施した。その結果、緊急性の高い改善箇所は見られなかったが、設備等の更新が必要な箇所がいくつかあげられた。今後は、大規模な設備投資は行わず、日常的な修繕の対応を行う。</t>
    <phoneticPr fontId="5"/>
  </si>
  <si>
    <t>　稼働率は、令和4年度は100％となり、令和2・3年度において下回っていた状況から回復している。
　近年、近隣商店街の店舗閉鎖や民間駐車場が新設されているが、大型マンション等の建設により、一定の需要が見込まれている。</t>
    <rPh sb="6" eb="8">
      <t>レイワ</t>
    </rPh>
    <rPh sb="9" eb="10">
      <t>ネン</t>
    </rPh>
    <rPh sb="10" eb="11">
      <t>ド</t>
    </rPh>
    <rPh sb="20" eb="22">
      <t>レイワ</t>
    </rPh>
    <rPh sb="25" eb="26">
      <t>ネン</t>
    </rPh>
    <rPh sb="26" eb="27">
      <t>ド</t>
    </rPh>
    <rPh sb="31" eb="33">
      <t>シタマワ</t>
    </rPh>
    <rPh sb="37" eb="39">
      <t>ジョウキョウ</t>
    </rPh>
    <rPh sb="41" eb="43">
      <t>カイフク</t>
    </rPh>
    <rPh sb="50" eb="52">
      <t>キンネン</t>
    </rPh>
    <rPh sb="53" eb="55">
      <t>キンリン</t>
    </rPh>
    <rPh sb="55" eb="58">
      <t>ショウテンガイ</t>
    </rPh>
    <rPh sb="59" eb="61">
      <t>テンポ</t>
    </rPh>
    <rPh sb="61" eb="63">
      <t>ヘイサ</t>
    </rPh>
    <rPh sb="64" eb="66">
      <t>ミンカン</t>
    </rPh>
    <rPh sb="66" eb="69">
      <t>チュウシャジョウ</t>
    </rPh>
    <rPh sb="70" eb="72">
      <t>シンセツ</t>
    </rPh>
    <rPh sb="79" eb="81">
      <t>オオガタ</t>
    </rPh>
    <rPh sb="86" eb="87">
      <t>トウ</t>
    </rPh>
    <rPh sb="88" eb="90">
      <t>ケンセツ</t>
    </rPh>
    <rPh sb="94" eb="96">
      <t>イッテイ</t>
    </rPh>
    <rPh sb="97" eb="99">
      <t>ジュヨウ</t>
    </rPh>
    <rPh sb="100" eb="102">
      <t>ミコ</t>
    </rPh>
    <phoneticPr fontId="5"/>
  </si>
  <si>
    <t>　上部施設が公共施設であり、他用途転換による有効活用が難しいため、当面は、事業を継続していくことが望ましい。
　今後も一定水準で収入が確保できる見通しであるが、大規模な設備投資は行わず、現在のサービス水準の維持に努める。</t>
    <rPh sb="59" eb="61">
      <t>イッテイ</t>
    </rPh>
    <rPh sb="61" eb="63">
      <t>スイジュン</t>
    </rPh>
    <rPh sb="64" eb="66">
      <t>シュウニュウ</t>
    </rPh>
    <rPh sb="67" eb="69">
      <t>カクホ</t>
    </rPh>
    <rPh sb="72" eb="74">
      <t>ミトオ</t>
    </rPh>
    <rPh sb="93" eb="95">
      <t>ゲンザイ</t>
    </rPh>
    <rPh sb="100" eb="102">
      <t>スイジュン</t>
    </rPh>
    <rPh sb="103" eb="105">
      <t>イジ</t>
    </rPh>
    <rPh sb="106" eb="107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</si>
</sst>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96.5</c:v>
                </c:pt>
                <c:pt idx="1">
                  <c:v>86.8</c:v>
                </c:pt>
                <c:pt idx="2">
                  <c:v>87.6</c:v>
                </c:pt>
                <c:pt idx="3">
                  <c:v>72.7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C-4CDD-8B84-9FF1A5AA0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150.30000000000001</c:v>
                </c:pt>
                <c:pt idx="1">
                  <c:v>136.1</c:v>
                </c:pt>
                <c:pt idx="2">
                  <c:v>127.8</c:v>
                </c:pt>
                <c:pt idx="3">
                  <c:v>146.5</c:v>
                </c:pt>
                <c:pt idx="4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C-4CDD-8B84-9FF1A5AA0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F15-8A79-A689D68A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108.2</c:v>
                </c:pt>
                <c:pt idx="1">
                  <c:v>117.1</c:v>
                </c:pt>
                <c:pt idx="2">
                  <c:v>145.19999999999999</c:v>
                </c:pt>
                <c:pt idx="3">
                  <c:v>219.9</c:v>
                </c:pt>
                <c:pt idx="4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2-4F15-8A79-A689D68A1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C3E-4C39-890A-BE71D6AB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C39-890A-BE71D6AB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616-4E70-B158-835B8DB6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6-4E70-B158-835B8DB6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1-4C72-96E8-CB4CD885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6.6</c:v>
                </c:pt>
                <c:pt idx="3">
                  <c:v>5.5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1-4C72-96E8-CB4CD885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D-4B6C-8044-EAA4257D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67</c:v>
                </c:pt>
                <c:pt idx="3">
                  <c:v>56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D-4B6C-8044-EAA4257D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113.2</c:v>
                </c:pt>
                <c:pt idx="1">
                  <c:v>101.9</c:v>
                </c:pt>
                <c:pt idx="2">
                  <c:v>88.7</c:v>
                </c:pt>
                <c:pt idx="3">
                  <c:v>92.5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9-4E65-A081-F070B337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161.5</c:v>
                </c:pt>
                <c:pt idx="1">
                  <c:v>156.5</c:v>
                </c:pt>
                <c:pt idx="2">
                  <c:v>131</c:v>
                </c:pt>
                <c:pt idx="3">
                  <c:v>136.80000000000001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9-4E65-A081-F070B337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-3.6</c:v>
                </c:pt>
                <c:pt idx="1">
                  <c:v>-15.2</c:v>
                </c:pt>
                <c:pt idx="2">
                  <c:v>-14.2</c:v>
                </c:pt>
                <c:pt idx="3">
                  <c:v>-37.6</c:v>
                </c:pt>
                <c:pt idx="4">
                  <c:v>-19.100000000000001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F-4D88-AD8D-B4897D54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-0.1</c:v>
                </c:pt>
                <c:pt idx="1">
                  <c:v>-9.8000000000000007</c:v>
                </c:pt>
                <c:pt idx="2">
                  <c:v>-25.9</c:v>
                </c:pt>
                <c:pt idx="3">
                  <c:v>-24.6</c:v>
                </c:pt>
                <c:pt idx="4">
                  <c:v>-29.2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F-4D88-AD8D-B4897D54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-208</c:v>
                </c:pt>
                <c:pt idx="1">
                  <c:v>-761</c:v>
                </c:pt>
                <c:pt idx="2">
                  <c:v>-665</c:v>
                </c:pt>
                <c:pt idx="3">
                  <c:v>-1904</c:v>
                </c:pt>
                <c:pt idx="4">
                  <c:v>-1028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4-46B9-9A0E-C21B1309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16973</c:v>
                </c:pt>
                <c:pt idx="1">
                  <c:v>5206</c:v>
                </c:pt>
                <c:pt idx="2">
                  <c:v>2220</c:v>
                </c:pt>
                <c:pt idx="3">
                  <c:v>3097</c:v>
                </c:pt>
                <c:pt idx="4">
                  <c:v>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4-46B9-9A0E-C21B1309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長崎県長与町　嬉里駐車場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1303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96.5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86.8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87.6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72.7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84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113.2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101.9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88.7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92.5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150.30000000000001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136.1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127.8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146.5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142.69999999999999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6.6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4.0999999999999996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161.5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156.5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136.80000000000001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145.1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-3.6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-15.2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-14.2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-37.6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-19.100000000000001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-208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-761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-665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-1904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-1028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65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-0.1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-9.8000000000000007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-25.9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-24.6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-29.2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16973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5206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2220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3097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6051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91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88.7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108.2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117.1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145.19999999999999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219.9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107.1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1UMWjFlEiZeLRqFI5jZnoHs5Djrdl49qIPyAclARVrP71kM89rBp3tSJLssxvH/RIcAraFWrweKkFadIKUNlA==" saltValue="OLPHgBk64WiIpvvvfhKBm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91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89</v>
      </c>
      <c r="AW5" s="47" t="s">
        <v>101</v>
      </c>
      <c r="AX5" s="47" t="s">
        <v>103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103</v>
      </c>
      <c r="BJ5" s="47" t="s">
        <v>104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89</v>
      </c>
      <c r="BS5" s="47" t="s">
        <v>90</v>
      </c>
      <c r="BT5" s="47" t="s">
        <v>103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100</v>
      </c>
      <c r="CD5" s="47" t="s">
        <v>105</v>
      </c>
      <c r="CE5" s="47" t="s">
        <v>103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106</v>
      </c>
      <c r="CQ5" s="47" t="s">
        <v>107</v>
      </c>
      <c r="CR5" s="47" t="s">
        <v>108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109</v>
      </c>
      <c r="DA5" s="47" t="s">
        <v>100</v>
      </c>
      <c r="DB5" s="47" t="s">
        <v>105</v>
      </c>
      <c r="DC5" s="47" t="s">
        <v>103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105</v>
      </c>
      <c r="DN5" s="47" t="s">
        <v>103</v>
      </c>
      <c r="DO5" s="47" t="s">
        <v>104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423076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長崎県長与町</v>
      </c>
      <c r="I6" s="48" t="str">
        <f t="shared" si="1"/>
        <v>嬉里駐車場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43</v>
      </c>
      <c r="S6" s="50" t="str">
        <f t="shared" si="1"/>
        <v>公共施設</v>
      </c>
      <c r="T6" s="50" t="str">
        <f t="shared" si="1"/>
        <v>無</v>
      </c>
      <c r="U6" s="51">
        <f t="shared" si="1"/>
        <v>1303</v>
      </c>
      <c r="V6" s="51">
        <f t="shared" si="1"/>
        <v>53</v>
      </c>
      <c r="W6" s="51">
        <f t="shared" si="1"/>
        <v>100</v>
      </c>
      <c r="X6" s="50" t="str">
        <f t="shared" si="1"/>
        <v>無</v>
      </c>
      <c r="Y6" s="52">
        <f>IF(Y8="-",NA(),Y8)</f>
        <v>96.5</v>
      </c>
      <c r="Z6" s="52">
        <f t="shared" ref="Z6:AH6" si="2">IF(Z8="-",NA(),Z8)</f>
        <v>86.8</v>
      </c>
      <c r="AA6" s="52">
        <f t="shared" si="2"/>
        <v>87.6</v>
      </c>
      <c r="AB6" s="52">
        <f t="shared" si="2"/>
        <v>72.7</v>
      </c>
      <c r="AC6" s="52">
        <f t="shared" si="2"/>
        <v>84</v>
      </c>
      <c r="AD6" s="52">
        <f t="shared" si="2"/>
        <v>150.30000000000001</v>
      </c>
      <c r="AE6" s="52">
        <f t="shared" si="2"/>
        <v>136.1</v>
      </c>
      <c r="AF6" s="52">
        <f t="shared" si="2"/>
        <v>127.8</v>
      </c>
      <c r="AG6" s="52">
        <f t="shared" si="2"/>
        <v>146.5</v>
      </c>
      <c r="AH6" s="52">
        <f t="shared" si="2"/>
        <v>142.69999999999999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4.0999999999999996</v>
      </c>
      <c r="AQ6" s="52">
        <f t="shared" si="3"/>
        <v>6.6</v>
      </c>
      <c r="AR6" s="52">
        <f t="shared" si="3"/>
        <v>5.5</v>
      </c>
      <c r="AS6" s="52">
        <f t="shared" si="3"/>
        <v>4.0999999999999996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45</v>
      </c>
      <c r="BB6" s="53">
        <f t="shared" si="4"/>
        <v>67</v>
      </c>
      <c r="BC6" s="53">
        <f t="shared" si="4"/>
        <v>56</v>
      </c>
      <c r="BD6" s="53">
        <f t="shared" si="4"/>
        <v>65</v>
      </c>
      <c r="BE6" s="51" t="str">
        <f>IF(BE8="-","",IF(BE8="-","【-】","【"&amp;SUBSTITUTE(TEXT(BE8,"#,##0"),"-","△")&amp;"】"))</f>
        <v>【33】</v>
      </c>
      <c r="BF6" s="52">
        <f>IF(BF8="-",NA(),BF8)</f>
        <v>-3.6</v>
      </c>
      <c r="BG6" s="52">
        <f t="shared" ref="BG6:BO6" si="5">IF(BG8="-",NA(),BG8)</f>
        <v>-15.2</v>
      </c>
      <c r="BH6" s="52">
        <f t="shared" si="5"/>
        <v>-14.2</v>
      </c>
      <c r="BI6" s="52">
        <f t="shared" si="5"/>
        <v>-37.6</v>
      </c>
      <c r="BJ6" s="52">
        <f t="shared" si="5"/>
        <v>-19.100000000000001</v>
      </c>
      <c r="BK6" s="52">
        <f t="shared" si="5"/>
        <v>-0.1</v>
      </c>
      <c r="BL6" s="52">
        <f t="shared" si="5"/>
        <v>-9.8000000000000007</v>
      </c>
      <c r="BM6" s="52">
        <f t="shared" si="5"/>
        <v>-25.9</v>
      </c>
      <c r="BN6" s="52">
        <f t="shared" si="5"/>
        <v>-24.6</v>
      </c>
      <c r="BO6" s="52">
        <f t="shared" si="5"/>
        <v>-29.2</v>
      </c>
      <c r="BP6" s="49" t="str">
        <f>IF(BP8="-","",IF(BP8="-","【-】","【"&amp;SUBSTITUTE(TEXT(BP8,"#,##0.0"),"-","△")&amp;"】"))</f>
        <v>【12.8】</v>
      </c>
      <c r="BQ6" s="53">
        <f>IF(BQ8="-",NA(),BQ8)</f>
        <v>-208</v>
      </c>
      <c r="BR6" s="53">
        <f t="shared" ref="BR6:BZ6" si="6">IF(BR8="-",NA(),BR8)</f>
        <v>-761</v>
      </c>
      <c r="BS6" s="53">
        <f t="shared" si="6"/>
        <v>-665</v>
      </c>
      <c r="BT6" s="53">
        <f t="shared" si="6"/>
        <v>-1904</v>
      </c>
      <c r="BU6" s="53">
        <f t="shared" si="6"/>
        <v>-1028</v>
      </c>
      <c r="BV6" s="53">
        <f t="shared" si="6"/>
        <v>16973</v>
      </c>
      <c r="BW6" s="53">
        <f t="shared" si="6"/>
        <v>5206</v>
      </c>
      <c r="BX6" s="53">
        <f t="shared" si="6"/>
        <v>2220</v>
      </c>
      <c r="BY6" s="53">
        <f t="shared" si="6"/>
        <v>3097</v>
      </c>
      <c r="BZ6" s="53">
        <f t="shared" si="6"/>
        <v>6051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91</v>
      </c>
      <c r="CN6" s="51">
        <f t="shared" si="7"/>
        <v>2000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88.7</v>
      </c>
      <c r="DC6" s="52">
        <f t="shared" si="8"/>
        <v>0</v>
      </c>
      <c r="DD6" s="52">
        <f t="shared" si="8"/>
        <v>0</v>
      </c>
      <c r="DE6" s="52">
        <f t="shared" si="8"/>
        <v>108.2</v>
      </c>
      <c r="DF6" s="52">
        <f t="shared" si="8"/>
        <v>117.1</v>
      </c>
      <c r="DG6" s="52">
        <f t="shared" si="8"/>
        <v>145.19999999999999</v>
      </c>
      <c r="DH6" s="52">
        <f t="shared" si="8"/>
        <v>219.9</v>
      </c>
      <c r="DI6" s="52">
        <f t="shared" si="8"/>
        <v>107.1</v>
      </c>
      <c r="DJ6" s="49" t="str">
        <f>IF(DJ8="-","",IF(DJ8="-","【-】","【"&amp;SUBSTITUTE(TEXT(DJ8,"#,##0.0"),"-","△")&amp;"】"))</f>
        <v>【72.2】</v>
      </c>
      <c r="DK6" s="52">
        <f>IF(DK8="-",NA(),DK8)</f>
        <v>113.2</v>
      </c>
      <c r="DL6" s="52">
        <f t="shared" ref="DL6:DT6" si="9">IF(DL8="-",NA(),DL8)</f>
        <v>101.9</v>
      </c>
      <c r="DM6" s="52">
        <f t="shared" si="9"/>
        <v>88.7</v>
      </c>
      <c r="DN6" s="52">
        <f t="shared" si="9"/>
        <v>92.5</v>
      </c>
      <c r="DO6" s="52">
        <f t="shared" si="9"/>
        <v>100</v>
      </c>
      <c r="DP6" s="52">
        <f t="shared" si="9"/>
        <v>161.5</v>
      </c>
      <c r="DQ6" s="52">
        <f t="shared" si="9"/>
        <v>156.5</v>
      </c>
      <c r="DR6" s="52">
        <f t="shared" si="9"/>
        <v>131</v>
      </c>
      <c r="DS6" s="52">
        <f t="shared" si="9"/>
        <v>136.80000000000001</v>
      </c>
      <c r="DT6" s="52">
        <f t="shared" si="9"/>
        <v>145.1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113</v>
      </c>
      <c r="B7" s="48">
        <f t="shared" ref="B7:X7" si="10">B8</f>
        <v>2022</v>
      </c>
      <c r="C7" s="48">
        <f t="shared" si="10"/>
        <v>423076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長崎県　長与町</v>
      </c>
      <c r="I7" s="48" t="str">
        <f t="shared" si="10"/>
        <v>嬉里駐車場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43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1303</v>
      </c>
      <c r="V7" s="51">
        <f t="shared" si="10"/>
        <v>53</v>
      </c>
      <c r="W7" s="51">
        <f t="shared" si="10"/>
        <v>100</v>
      </c>
      <c r="X7" s="50" t="str">
        <f t="shared" si="10"/>
        <v>無</v>
      </c>
      <c r="Y7" s="52">
        <f>Y8</f>
        <v>96.5</v>
      </c>
      <c r="Z7" s="52">
        <f t="shared" ref="Z7:AH7" si="11">Z8</f>
        <v>86.8</v>
      </c>
      <c r="AA7" s="52">
        <f t="shared" si="11"/>
        <v>87.6</v>
      </c>
      <c r="AB7" s="52">
        <f t="shared" si="11"/>
        <v>72.7</v>
      </c>
      <c r="AC7" s="52">
        <f t="shared" si="11"/>
        <v>84</v>
      </c>
      <c r="AD7" s="52">
        <f t="shared" si="11"/>
        <v>150.30000000000001</v>
      </c>
      <c r="AE7" s="52">
        <f t="shared" si="11"/>
        <v>136.1</v>
      </c>
      <c r="AF7" s="52">
        <f t="shared" si="11"/>
        <v>127.8</v>
      </c>
      <c r="AG7" s="52">
        <f t="shared" si="11"/>
        <v>146.5</v>
      </c>
      <c r="AH7" s="52">
        <f t="shared" si="11"/>
        <v>142.69999999999999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4.0999999999999996</v>
      </c>
      <c r="AQ7" s="52">
        <f t="shared" si="12"/>
        <v>6.6</v>
      </c>
      <c r="AR7" s="52">
        <f t="shared" si="12"/>
        <v>5.5</v>
      </c>
      <c r="AS7" s="52">
        <f t="shared" si="12"/>
        <v>4.0999999999999996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45</v>
      </c>
      <c r="BB7" s="53">
        <f t="shared" si="13"/>
        <v>67</v>
      </c>
      <c r="BC7" s="53">
        <f t="shared" si="13"/>
        <v>56</v>
      </c>
      <c r="BD7" s="53">
        <f t="shared" si="13"/>
        <v>65</v>
      </c>
      <c r="BE7" s="51"/>
      <c r="BF7" s="52">
        <f>BF8</f>
        <v>-3.6</v>
      </c>
      <c r="BG7" s="52">
        <f t="shared" ref="BG7:BO7" si="14">BG8</f>
        <v>-15.2</v>
      </c>
      <c r="BH7" s="52">
        <f t="shared" si="14"/>
        <v>-14.2</v>
      </c>
      <c r="BI7" s="52">
        <f t="shared" si="14"/>
        <v>-37.6</v>
      </c>
      <c r="BJ7" s="52">
        <f t="shared" si="14"/>
        <v>-19.100000000000001</v>
      </c>
      <c r="BK7" s="52">
        <f t="shared" si="14"/>
        <v>-0.1</v>
      </c>
      <c r="BL7" s="52">
        <f t="shared" si="14"/>
        <v>-9.8000000000000007</v>
      </c>
      <c r="BM7" s="52">
        <f t="shared" si="14"/>
        <v>-25.9</v>
      </c>
      <c r="BN7" s="52">
        <f t="shared" si="14"/>
        <v>-24.6</v>
      </c>
      <c r="BO7" s="52">
        <f t="shared" si="14"/>
        <v>-29.2</v>
      </c>
      <c r="BP7" s="49"/>
      <c r="BQ7" s="53">
        <f>BQ8</f>
        <v>-208</v>
      </c>
      <c r="BR7" s="53">
        <f t="shared" ref="BR7:BZ7" si="15">BR8</f>
        <v>-761</v>
      </c>
      <c r="BS7" s="53">
        <f t="shared" si="15"/>
        <v>-665</v>
      </c>
      <c r="BT7" s="53">
        <f t="shared" si="15"/>
        <v>-1904</v>
      </c>
      <c r="BU7" s="53">
        <f t="shared" si="15"/>
        <v>-1028</v>
      </c>
      <c r="BV7" s="53">
        <f t="shared" si="15"/>
        <v>16973</v>
      </c>
      <c r="BW7" s="53">
        <f t="shared" si="15"/>
        <v>5206</v>
      </c>
      <c r="BX7" s="53">
        <f t="shared" si="15"/>
        <v>2220</v>
      </c>
      <c r="BY7" s="53">
        <f t="shared" si="15"/>
        <v>3097</v>
      </c>
      <c r="BZ7" s="53">
        <f t="shared" si="15"/>
        <v>6051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91</v>
      </c>
      <c r="CN7" s="51">
        <f>CN8</f>
        <v>2000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88.7</v>
      </c>
      <c r="DC7" s="52">
        <f t="shared" si="16"/>
        <v>0</v>
      </c>
      <c r="DD7" s="52">
        <f t="shared" si="16"/>
        <v>0</v>
      </c>
      <c r="DE7" s="52">
        <f t="shared" si="16"/>
        <v>108.2</v>
      </c>
      <c r="DF7" s="52">
        <f t="shared" si="16"/>
        <v>117.1</v>
      </c>
      <c r="DG7" s="52">
        <f t="shared" si="16"/>
        <v>145.19999999999999</v>
      </c>
      <c r="DH7" s="52">
        <f t="shared" si="16"/>
        <v>219.9</v>
      </c>
      <c r="DI7" s="52">
        <f t="shared" si="16"/>
        <v>107.1</v>
      </c>
      <c r="DJ7" s="49"/>
      <c r="DK7" s="52">
        <f>DK8</f>
        <v>113.2</v>
      </c>
      <c r="DL7" s="52">
        <f t="shared" ref="DL7:DT7" si="17">DL8</f>
        <v>101.9</v>
      </c>
      <c r="DM7" s="52">
        <f t="shared" si="17"/>
        <v>88.7</v>
      </c>
      <c r="DN7" s="52">
        <f t="shared" si="17"/>
        <v>92.5</v>
      </c>
      <c r="DO7" s="52">
        <f t="shared" si="17"/>
        <v>100</v>
      </c>
      <c r="DP7" s="52">
        <f t="shared" si="17"/>
        <v>161.5</v>
      </c>
      <c r="DQ7" s="52">
        <f t="shared" si="17"/>
        <v>156.5</v>
      </c>
      <c r="DR7" s="52">
        <f t="shared" si="17"/>
        <v>131</v>
      </c>
      <c r="DS7" s="52">
        <f t="shared" si="17"/>
        <v>136.80000000000001</v>
      </c>
      <c r="DT7" s="52">
        <f t="shared" si="17"/>
        <v>145.1</v>
      </c>
      <c r="DU7" s="49"/>
    </row>
    <row r="8" spans="1:125" s="54" customFormat="1" x14ac:dyDescent="0.15">
      <c r="A8" s="37"/>
      <c r="B8" s="55">
        <v>2022</v>
      </c>
      <c r="C8" s="55">
        <v>423076</v>
      </c>
      <c r="D8" s="55">
        <v>47</v>
      </c>
      <c r="E8" s="55">
        <v>14</v>
      </c>
      <c r="F8" s="55">
        <v>0</v>
      </c>
      <c r="G8" s="55">
        <v>1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43</v>
      </c>
      <c r="S8" s="57" t="s">
        <v>126</v>
      </c>
      <c r="T8" s="57" t="s">
        <v>127</v>
      </c>
      <c r="U8" s="58">
        <v>1303</v>
      </c>
      <c r="V8" s="58">
        <v>53</v>
      </c>
      <c r="W8" s="58">
        <v>100</v>
      </c>
      <c r="X8" s="57" t="s">
        <v>127</v>
      </c>
      <c r="Y8" s="59">
        <v>96.5</v>
      </c>
      <c r="Z8" s="59">
        <v>86.8</v>
      </c>
      <c r="AA8" s="59">
        <v>87.6</v>
      </c>
      <c r="AB8" s="59">
        <v>72.7</v>
      </c>
      <c r="AC8" s="59">
        <v>84</v>
      </c>
      <c r="AD8" s="59">
        <v>150.30000000000001</v>
      </c>
      <c r="AE8" s="59">
        <v>136.1</v>
      </c>
      <c r="AF8" s="59">
        <v>127.8</v>
      </c>
      <c r="AG8" s="59">
        <v>146.5</v>
      </c>
      <c r="AH8" s="59">
        <v>142.69999999999999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4.0999999999999996</v>
      </c>
      <c r="AQ8" s="59">
        <v>6.6</v>
      </c>
      <c r="AR8" s="59">
        <v>5.5</v>
      </c>
      <c r="AS8" s="59">
        <v>4.0999999999999996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45</v>
      </c>
      <c r="BB8" s="60">
        <v>67</v>
      </c>
      <c r="BC8" s="60">
        <v>56</v>
      </c>
      <c r="BD8" s="60">
        <v>65</v>
      </c>
      <c r="BE8" s="60">
        <v>33</v>
      </c>
      <c r="BF8" s="59">
        <v>-3.6</v>
      </c>
      <c r="BG8" s="59">
        <v>-15.2</v>
      </c>
      <c r="BH8" s="59">
        <v>-14.2</v>
      </c>
      <c r="BI8" s="59">
        <v>-37.6</v>
      </c>
      <c r="BJ8" s="59">
        <v>-19.100000000000001</v>
      </c>
      <c r="BK8" s="59">
        <v>-0.1</v>
      </c>
      <c r="BL8" s="59">
        <v>-9.8000000000000007</v>
      </c>
      <c r="BM8" s="59">
        <v>-25.9</v>
      </c>
      <c r="BN8" s="59">
        <v>-24.6</v>
      </c>
      <c r="BO8" s="59">
        <v>-29.2</v>
      </c>
      <c r="BP8" s="56">
        <v>12.8</v>
      </c>
      <c r="BQ8" s="60">
        <v>-208</v>
      </c>
      <c r="BR8" s="60">
        <v>-761</v>
      </c>
      <c r="BS8" s="60">
        <v>-665</v>
      </c>
      <c r="BT8" s="61">
        <v>-1904</v>
      </c>
      <c r="BU8" s="61">
        <v>-1028</v>
      </c>
      <c r="BV8" s="60">
        <v>16973</v>
      </c>
      <c r="BW8" s="60">
        <v>5206</v>
      </c>
      <c r="BX8" s="60">
        <v>2220</v>
      </c>
      <c r="BY8" s="60">
        <v>3097</v>
      </c>
      <c r="BZ8" s="60">
        <v>6051</v>
      </c>
      <c r="CA8" s="58">
        <v>10556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91</v>
      </c>
      <c r="CN8" s="58">
        <v>2000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88.7</v>
      </c>
      <c r="DC8" s="59">
        <v>0</v>
      </c>
      <c r="DD8" s="59">
        <v>0</v>
      </c>
      <c r="DE8" s="59">
        <v>108.2</v>
      </c>
      <c r="DF8" s="59">
        <v>117.1</v>
      </c>
      <c r="DG8" s="59">
        <v>145.19999999999999</v>
      </c>
      <c r="DH8" s="59">
        <v>219.9</v>
      </c>
      <c r="DI8" s="59">
        <v>107.1</v>
      </c>
      <c r="DJ8" s="56">
        <v>72.2</v>
      </c>
      <c r="DK8" s="59">
        <v>113.2</v>
      </c>
      <c r="DL8" s="59">
        <v>101.9</v>
      </c>
      <c r="DM8" s="59">
        <v>88.7</v>
      </c>
      <c r="DN8" s="59">
        <v>92.5</v>
      </c>
      <c r="DO8" s="59">
        <v>100</v>
      </c>
      <c r="DP8" s="59">
        <v>161.5</v>
      </c>
      <c r="DQ8" s="59">
        <v>156.5</v>
      </c>
      <c r="DR8" s="59">
        <v>131</v>
      </c>
      <c r="DS8" s="59">
        <v>136.80000000000001</v>
      </c>
      <c r="DT8" s="59">
        <v>145.1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2024-01-29T09:51:48Z</cp:lastPrinted>
  <dcterms:created xsi:type="dcterms:W3CDTF">2024-01-11T00:16:11Z</dcterms:created>
  <dcterms:modified xsi:type="dcterms:W3CDTF">2024-03-04T02:15:59Z</dcterms:modified>
  <cp:category/>
</cp:coreProperties>
</file>