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8 経営比較分析表の公表\R5\01_公営企業に係る経営比較分析表（令和４年度決算）の分析等について\06_公表用\04_駐車場整備事業\"/>
    </mc:Choice>
  </mc:AlternateContent>
  <xr:revisionPtr revIDLastSave="0" documentId="13_ncr:1_{5C5EAED8-3114-4639-AB5A-B20E6ECD4134}" xr6:coauthVersionLast="47" xr6:coauthVersionMax="47" xr10:uidLastSave="{00000000-0000-0000-0000-000000000000}"/>
  <workbookProtection workbookAlgorithmName="SHA-512" workbookHashValue="1BRCrsxQZu7/i6x4btwk7pMBKSCxEvUpU7PlKSUc2ZH22KMtbYxhcGsgFXDSu+ODjlxUyjIAaASK2n+Hw0KAkQ==" workbookSaltValue="m4xSIk5B4TlstZmOJjolOQ==" workbookSpinCount="100000" lockStructure="1"/>
  <bookViews>
    <workbookView xWindow="28680" yWindow="-120" windowWidth="29040" windowHeight="1584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DM7" i="5"/>
  <c r="DL7" i="5"/>
  <c r="DK7" i="5"/>
  <c r="DI7" i="5"/>
  <c r="DH7" i="5"/>
  <c r="DG7" i="5"/>
  <c r="DF7" i="5"/>
  <c r="KP78" i="4" s="1"/>
  <c r="DE7" i="5"/>
  <c r="DD7" i="5"/>
  <c r="DC7" i="5"/>
  <c r="DB7" i="5"/>
  <c r="DA7" i="5"/>
  <c r="CZ7" i="5"/>
  <c r="CN7" i="5"/>
  <c r="CM7" i="5"/>
  <c r="CV67" i="4" s="1"/>
  <c r="BZ7" i="5"/>
  <c r="BY7" i="5"/>
  <c r="BX7" i="5"/>
  <c r="BW7" i="5"/>
  <c r="BV7" i="5"/>
  <c r="BU7" i="5"/>
  <c r="BT7" i="5"/>
  <c r="BS7" i="5"/>
  <c r="KO52" i="4" s="1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EL31" i="4" s="1"/>
  <c r="AH7" i="5"/>
  <c r="AG7" i="5"/>
  <c r="AF7" i="5"/>
  <c r="AE7" i="5"/>
  <c r="AD7" i="5"/>
  <c r="AC7" i="5"/>
  <c r="AB7" i="5"/>
  <c r="AA7" i="5"/>
  <c r="BG31" i="4" s="1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C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LH31" i="4"/>
  <c r="KO31" i="4"/>
  <c r="JV31" i="4"/>
  <c r="JC31" i="4"/>
  <c r="HJ31" i="4"/>
  <c r="GQ31" i="4"/>
  <c r="FX31" i="4"/>
  <c r="FE31" i="4"/>
  <c r="CS31" i="4"/>
  <c r="BZ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B8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HP76" i="4"/>
  <c r="BG30" i="4"/>
  <c r="AV76" i="4"/>
  <c r="KO51" i="4"/>
  <c r="LE76" i="4"/>
  <c r="FX51" i="4"/>
  <c r="KO30" i="4"/>
  <c r="BG51" i="4"/>
  <c r="FX30" i="4"/>
  <c r="JV30" i="4"/>
  <c r="HA76" i="4"/>
  <c r="AN51" i="4"/>
  <c r="FE30" i="4"/>
  <c r="AN30" i="4"/>
  <c r="FE51" i="4"/>
  <c r="AG76" i="4"/>
  <c r="JV51" i="4"/>
  <c r="KP76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<sst xmlns="http://schemas.openxmlformats.org/spreadsheetml/2006/main" count="278" uniqueCount="135">
  <si>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</si>
  <si>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</si>
  <si>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</si>
  <si>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</si>
  <si>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</si>
  <si>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</si>
  <si>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</si>
  <si>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</si>
  <si>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</si>
  <si>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</si>
  <si>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</si>
  <si>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</si>
  <si>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</si>
  <si>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</si>
  <si>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</si>
  <si>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</si>
  <si>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</si>
  <si>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</si>
  <si>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</si>
  <si>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</si>
  <si>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</si>
  <si>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</si>
  <si>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</si>
  <si>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</si>
  <si>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</si>
  <si>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</si>
  <si>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</si>
  <si>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</si>
  <si>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</si>
  <si>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</si>
  <si>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</si>
  <si>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</si>
  <si>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</si>
  <si>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</si>
  <si>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</si>
  <si>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</si>
  <si>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</si>
  <si>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</si>
  <si>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</si>
  <si>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</si>
  <si>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</si>
  <si>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</si>
  <si>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</si>
  <si>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</si>
  <si>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</si>
  <si>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</si>
  <si>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</si>
  <si>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</si>
  <si>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</si>
  <si>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</si>
  <si>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</si>
  <si>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</si>
  <si>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</si>
  <si>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</si>
  <si>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</si>
  <si>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</si>
  <si>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</si>
  <si>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</si>
  <si>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</si>
  <si>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</si>
  <si>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</si>
  <si>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</si>
  <si>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</si>
  <si>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</si>
  <si>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</si>
  <si>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</si>
  <si>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</si>
  <si>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</si>
  <si>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</si>
  <si>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</si>
  <si>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</si>
  <si>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</si>
  <si>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</si>
  <si>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</si>
  <si>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</si>
  <si>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</si>
  <si>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</si>
  <si>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</si>
  <si>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</si>
  <si>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</si>
  <si>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</si>
  <si>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</si>
  <si>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</si>
  <si>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</si>
  <si>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</si>
  <si>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</si>
  <si>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</si>
  <si>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</si>
  <si>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</si>
  <si>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</si>
  <si>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</si>
  <si>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</si>
  <si>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</si>
  <si>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</si>
  <si>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</si>
  <si>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</si>
  <si>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</si>
  <si>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</si>
  <si>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</si>
  <si>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</si>
  <si>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</si>
  <si>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</si>
  <si>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</si>
  <si>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</si>
  <si>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</si>
  <si>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</si>
  <si>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</si>
  <si>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当該値(N-3)</t>
    <phoneticPr fontId="5"/>
  </si>
  <si>
    <t>当該値(N)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</si>
  <si>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</si>
  <si>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</si>
  <si>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</si>
  <si>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</si>
  <si>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</si>
  <si>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長崎県　長与町</t>
  </si>
  <si>
    <t>吉無田駐車場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</si>
  <si>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</si>
  <si>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</si>
  <si>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</si>
  <si>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</si>
  <si>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</si>
  <si>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</si>
  <si>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</si>
  <si>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</si>
  <si>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</si>
  <si>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</si>
  <si>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</si>
  <si>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</si>
  <si>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</si>
  <si>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</si>
  <si>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</si>
  <si>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広場式構造のため、他の立体式駐車場及び地下式駐車場と比べ、維持管理にかかる経費が少ないため、黒字の状況が続いている。
　料金形態は、現状の水準を維持することとするが、近辺駐車場の料金を確認し、値上げの必要性を検討していく。</t>
    <rPh sb="84" eb="86">
      <t>キンペン</t>
    </rPh>
    <rPh sb="86" eb="89">
      <t>チュウシャジョウ</t>
    </rPh>
    <rPh sb="90" eb="92">
      <t>リョウキン</t>
    </rPh>
    <rPh sb="93" eb="95">
      <t>カクニン</t>
    </rPh>
    <rPh sb="97" eb="99">
      <t>ネア</t>
    </rPh>
    <rPh sb="101" eb="104">
      <t>ヒツヨウセイ</t>
    </rPh>
    <rPh sb="105" eb="107">
      <t>ケントウ</t>
    </rPh>
    <phoneticPr fontId="5"/>
  </si>
  <si>
    <t>　建物、設備等の設置が無く、資産としては土地のみである。大規模な設備投資は行わず、日常的な修繕の対応を行う。
　</t>
    <phoneticPr fontId="5"/>
  </si>
  <si>
    <t>　吉無田駐車場は、JR長与駅利用者や近隣住民による路上駐車への対策及びパークアンドライドの推進を目的として設置された。近隣に民間の駐車場が複数あるものの、需要は高く、稼働率はほぼ100％である。なお、近隣住民による使用が全体のうち7割以上ある。</t>
    <rPh sb="1" eb="4">
      <t>ヨシムタ</t>
    </rPh>
    <rPh sb="4" eb="7">
      <t>チュウシャジョウ</t>
    </rPh>
    <rPh sb="11" eb="14">
      <t>ナガヨエキ</t>
    </rPh>
    <rPh sb="14" eb="17">
      <t>リヨウシャ</t>
    </rPh>
    <rPh sb="18" eb="20">
      <t>キンリン</t>
    </rPh>
    <rPh sb="20" eb="22">
      <t>ジュウミン</t>
    </rPh>
    <rPh sb="25" eb="27">
      <t>ロジョウ</t>
    </rPh>
    <rPh sb="27" eb="29">
      <t>チュウシャ</t>
    </rPh>
    <rPh sb="31" eb="33">
      <t>タイサク</t>
    </rPh>
    <rPh sb="33" eb="34">
      <t>オヨ</t>
    </rPh>
    <rPh sb="45" eb="47">
      <t>スイシン</t>
    </rPh>
    <rPh sb="48" eb="50">
      <t>モクテキ</t>
    </rPh>
    <rPh sb="53" eb="55">
      <t>セッチ</t>
    </rPh>
    <rPh sb="59" eb="61">
      <t>キンリン</t>
    </rPh>
    <rPh sb="62" eb="64">
      <t>ミンカン</t>
    </rPh>
    <rPh sb="65" eb="68">
      <t>チュウシャジョウ</t>
    </rPh>
    <rPh sb="69" eb="71">
      <t>フクスウ</t>
    </rPh>
    <rPh sb="77" eb="79">
      <t>ジュヨウ</t>
    </rPh>
    <rPh sb="80" eb="81">
      <t>タカ</t>
    </rPh>
    <rPh sb="83" eb="85">
      <t>カドウ</t>
    </rPh>
    <rPh sb="85" eb="86">
      <t>リツ</t>
    </rPh>
    <rPh sb="100" eb="102">
      <t>キンリン</t>
    </rPh>
    <rPh sb="102" eb="104">
      <t>ジュウミン</t>
    </rPh>
    <rPh sb="107" eb="109">
      <t>シヨウ</t>
    </rPh>
    <rPh sb="110" eb="112">
      <t>ゼンタイ</t>
    </rPh>
    <rPh sb="116" eb="117">
      <t>ワリ</t>
    </rPh>
    <rPh sb="117" eb="119">
      <t>イジョウ</t>
    </rPh>
    <phoneticPr fontId="5"/>
  </si>
  <si>
    <t>　ＪＲ駅に近接し、立地が良いことから駐車場としての需要も高く、当面は、事業を継続していくことが望ましい。
　今後も一定水準で収入が確保できる見通しであるが、大規模な設備投資は行わず、現在のサービス水準の維持に努める。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</si>
</sst>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7644.8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8-4AAE-ADB9-DD2B5A82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384.2</c:v>
                </c:pt>
                <c:pt idx="1">
                  <c:v>754.2</c:v>
                </c:pt>
                <c:pt idx="2">
                  <c:v>383.4</c:v>
                </c:pt>
                <c:pt idx="3">
                  <c:v>338.4</c:v>
                </c:pt>
                <c:pt idx="4">
                  <c:v>1268.9000000000001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8-4AAE-ADB9-DD2B5A82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8-4949-9EF9-E752F630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54.4</c:v>
                </c:pt>
                <c:pt idx="2">
                  <c:v>70.3</c:v>
                </c:pt>
                <c:pt idx="3">
                  <c:v>70</c:v>
                </c:pt>
                <c:pt idx="4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8-4949-9EF9-E752F630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DE0-43A2-8F23-0974A35FC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0-43A2-8F23-0974A35FC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412-4D4E-90BA-6C119D6A0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2-4D4E-90BA-6C119D6A0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E-4FF6-8211-0414A1759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2</c:v>
                </c:pt>
                <c:pt idx="2">
                  <c:v>10.199999999999999</c:v>
                </c:pt>
                <c:pt idx="3">
                  <c:v>5.0999999999999996</c:v>
                </c:pt>
                <c:pt idx="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E-4FF6-8211-0414A1759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E-48F7-A7E6-3DC21066D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</c:v>
                </c:pt>
                <c:pt idx="1">
                  <c:v>15</c:v>
                </c:pt>
                <c:pt idx="2">
                  <c:v>407</c:v>
                </c:pt>
                <c:pt idx="3">
                  <c:v>166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E-48F7-A7E6-3DC21066D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97.1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A-4D4C-A4A8-3171C84AF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279.89999999999998</c:v>
                </c:pt>
                <c:pt idx="1">
                  <c:v>295.5</c:v>
                </c:pt>
                <c:pt idx="2">
                  <c:v>224.4</c:v>
                </c:pt>
                <c:pt idx="3">
                  <c:v>251.9</c:v>
                </c:pt>
                <c:pt idx="4">
                  <c:v>291.5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A-4D4C-A4A8-3171C84AF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98.7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6-4E6A-AE9D-19D6BE83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30.4</c:v>
                </c:pt>
                <c:pt idx="1">
                  <c:v>33.6</c:v>
                </c:pt>
                <c:pt idx="2">
                  <c:v>-122.5</c:v>
                </c:pt>
                <c:pt idx="3">
                  <c:v>8.5</c:v>
                </c:pt>
                <c:pt idx="4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6-4E6A-AE9D-19D6BE83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2149</c:v>
                </c:pt>
                <c:pt idx="1">
                  <c:v>2193</c:v>
                </c:pt>
                <c:pt idx="2">
                  <c:v>2188</c:v>
                </c:pt>
                <c:pt idx="3">
                  <c:v>2244</c:v>
                </c:pt>
                <c:pt idx="4">
                  <c:v>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3-46CD-BDAC-4FE83D5BC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8183</c:v>
                </c:pt>
                <c:pt idx="1">
                  <c:v>7940</c:v>
                </c:pt>
                <c:pt idx="2">
                  <c:v>2576</c:v>
                </c:pt>
                <c:pt idx="3">
                  <c:v>4153</c:v>
                </c:pt>
                <c:pt idx="4">
                  <c:v>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3-46CD-BDAC-4FE83D5BC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長崎県長与町　吉無田駐車場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385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23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34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131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H30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R01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R02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R03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R04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H30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R01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R02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R03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R04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H30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R01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R02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R03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R04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0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0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7644.8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0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0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97.1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100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100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100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100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384.2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754.2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383.4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338.4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1268.9000000000001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3.8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2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10.199999999999999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5.0999999999999996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1.9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279.89999999999998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295.5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224.4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251.9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291.5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132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133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H30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R01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R02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R03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R04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H30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R01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R02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R03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R04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H30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R01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R02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R03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R04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100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100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98.7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100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100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2149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2193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2188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2244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2238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15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407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166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30.4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33.6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-122.5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8.5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26.6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8183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7940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2576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4153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6140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134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61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H30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R01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R02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R03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R04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500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H30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R01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R02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R03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R04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H30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R01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R02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R03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R04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83.1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54.4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70.3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70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47.6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6E9u9BX2ULhjGemaySdYc65D4qUGofQcT7lBheYWtNEuZXHcYy34tkacvS82+6X2m8oC3CWp7sdWeoZlRf94QQ==" saltValue="uGLJsmeC7Zn0ZbYsBvGAg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101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90</v>
      </c>
      <c r="AW5" s="47" t="s">
        <v>102</v>
      </c>
      <c r="AX5" s="47" t="s">
        <v>103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102</v>
      </c>
      <c r="BI5" s="47" t="s">
        <v>103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105</v>
      </c>
      <c r="BS5" s="47" t="s">
        <v>91</v>
      </c>
      <c r="BT5" s="47" t="s">
        <v>106</v>
      </c>
      <c r="BU5" s="47" t="s">
        <v>104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103</v>
      </c>
      <c r="CF5" s="47" t="s">
        <v>104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105</v>
      </c>
      <c r="CQ5" s="47" t="s">
        <v>91</v>
      </c>
      <c r="CR5" s="47" t="s">
        <v>103</v>
      </c>
      <c r="CS5" s="47" t="s">
        <v>104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107</v>
      </c>
      <c r="DB5" s="47" t="s">
        <v>102</v>
      </c>
      <c r="DC5" s="47" t="s">
        <v>101</v>
      </c>
      <c r="DD5" s="47" t="s">
        <v>108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109</v>
      </c>
      <c r="DN5" s="47" t="s">
        <v>101</v>
      </c>
      <c r="DO5" s="47" t="s">
        <v>104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110</v>
      </c>
      <c r="B6" s="48">
        <f>B8</f>
        <v>2022</v>
      </c>
      <c r="C6" s="48">
        <f t="shared" ref="C6:X6" si="1">C8</f>
        <v>423076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長崎県長与町</v>
      </c>
      <c r="I6" s="48" t="str">
        <f t="shared" si="1"/>
        <v>吉無田駐車場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23</v>
      </c>
      <c r="S6" s="50" t="str">
        <f t="shared" si="1"/>
        <v>駅</v>
      </c>
      <c r="T6" s="50" t="str">
        <f t="shared" si="1"/>
        <v>無</v>
      </c>
      <c r="U6" s="51">
        <f t="shared" si="1"/>
        <v>385</v>
      </c>
      <c r="V6" s="51">
        <f t="shared" si="1"/>
        <v>34</v>
      </c>
      <c r="W6" s="51">
        <f t="shared" si="1"/>
        <v>0</v>
      </c>
      <c r="X6" s="50" t="str">
        <f t="shared" si="1"/>
        <v>無</v>
      </c>
      <c r="Y6" s="52">
        <f>IF(Y8="-",NA(),Y8)</f>
        <v>0</v>
      </c>
      <c r="Z6" s="52">
        <f t="shared" ref="Z6:AH6" si="2">IF(Z8="-",NA(),Z8)</f>
        <v>0</v>
      </c>
      <c r="AA6" s="52">
        <f t="shared" si="2"/>
        <v>7644.8</v>
      </c>
      <c r="AB6" s="52">
        <f t="shared" si="2"/>
        <v>0</v>
      </c>
      <c r="AC6" s="52">
        <f t="shared" si="2"/>
        <v>0</v>
      </c>
      <c r="AD6" s="52">
        <f t="shared" si="2"/>
        <v>384.2</v>
      </c>
      <c r="AE6" s="52">
        <f t="shared" si="2"/>
        <v>754.2</v>
      </c>
      <c r="AF6" s="52">
        <f t="shared" si="2"/>
        <v>383.4</v>
      </c>
      <c r="AG6" s="52">
        <f t="shared" si="2"/>
        <v>338.4</v>
      </c>
      <c r="AH6" s="52">
        <f t="shared" si="2"/>
        <v>1268.9000000000001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3.8</v>
      </c>
      <c r="AP6" s="52">
        <f t="shared" si="3"/>
        <v>2</v>
      </c>
      <c r="AQ6" s="52">
        <f t="shared" si="3"/>
        <v>10.199999999999999</v>
      </c>
      <c r="AR6" s="52">
        <f t="shared" si="3"/>
        <v>5.0999999999999996</v>
      </c>
      <c r="AS6" s="52">
        <f t="shared" si="3"/>
        <v>1.9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17</v>
      </c>
      <c r="BA6" s="53">
        <f t="shared" si="4"/>
        <v>15</v>
      </c>
      <c r="BB6" s="53">
        <f t="shared" si="4"/>
        <v>407</v>
      </c>
      <c r="BC6" s="53">
        <f t="shared" si="4"/>
        <v>166</v>
      </c>
      <c r="BD6" s="53">
        <f t="shared" si="4"/>
        <v>18</v>
      </c>
      <c r="BE6" s="51" t="str">
        <f>IF(BE8="-","",IF(BE8="-","【-】","【"&amp;SUBSTITUTE(TEXT(BE8,"#,##0"),"-","△")&amp;"】"))</f>
        <v>【33】</v>
      </c>
      <c r="BF6" s="52">
        <f>IF(BF8="-",NA(),BF8)</f>
        <v>100</v>
      </c>
      <c r="BG6" s="52">
        <f t="shared" ref="BG6:BO6" si="5">IF(BG8="-",NA(),BG8)</f>
        <v>100</v>
      </c>
      <c r="BH6" s="52">
        <f t="shared" si="5"/>
        <v>98.7</v>
      </c>
      <c r="BI6" s="52">
        <f t="shared" si="5"/>
        <v>100</v>
      </c>
      <c r="BJ6" s="52">
        <f t="shared" si="5"/>
        <v>100</v>
      </c>
      <c r="BK6" s="52">
        <f t="shared" si="5"/>
        <v>30.4</v>
      </c>
      <c r="BL6" s="52">
        <f t="shared" si="5"/>
        <v>33.6</v>
      </c>
      <c r="BM6" s="52">
        <f t="shared" si="5"/>
        <v>-122.5</v>
      </c>
      <c r="BN6" s="52">
        <f t="shared" si="5"/>
        <v>8.5</v>
      </c>
      <c r="BO6" s="52">
        <f t="shared" si="5"/>
        <v>26.6</v>
      </c>
      <c r="BP6" s="49" t="str">
        <f>IF(BP8="-","",IF(BP8="-","【-】","【"&amp;SUBSTITUTE(TEXT(BP8,"#,##0.0"),"-","△")&amp;"】"))</f>
        <v>【12.8】</v>
      </c>
      <c r="BQ6" s="53">
        <f>IF(BQ8="-",NA(),BQ8)</f>
        <v>2149</v>
      </c>
      <c r="BR6" s="53">
        <f t="shared" ref="BR6:BZ6" si="6">IF(BR8="-",NA(),BR8)</f>
        <v>2193</v>
      </c>
      <c r="BS6" s="53">
        <f t="shared" si="6"/>
        <v>2188</v>
      </c>
      <c r="BT6" s="53">
        <f t="shared" si="6"/>
        <v>2244</v>
      </c>
      <c r="BU6" s="53">
        <f t="shared" si="6"/>
        <v>2238</v>
      </c>
      <c r="BV6" s="53">
        <f t="shared" si="6"/>
        <v>8183</v>
      </c>
      <c r="BW6" s="53">
        <f t="shared" si="6"/>
        <v>7940</v>
      </c>
      <c r="BX6" s="53">
        <f t="shared" si="6"/>
        <v>2576</v>
      </c>
      <c r="BY6" s="53">
        <f t="shared" si="6"/>
        <v>4153</v>
      </c>
      <c r="BZ6" s="53">
        <f t="shared" si="6"/>
        <v>6140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61</v>
      </c>
      <c r="CN6" s="51">
        <f t="shared" si="7"/>
        <v>500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83.1</v>
      </c>
      <c r="DF6" s="52">
        <f t="shared" si="8"/>
        <v>54.4</v>
      </c>
      <c r="DG6" s="52">
        <f t="shared" si="8"/>
        <v>70.3</v>
      </c>
      <c r="DH6" s="52">
        <f t="shared" si="8"/>
        <v>70</v>
      </c>
      <c r="DI6" s="52">
        <f t="shared" si="8"/>
        <v>47.6</v>
      </c>
      <c r="DJ6" s="49" t="str">
        <f>IF(DJ8="-","",IF(DJ8="-","【-】","【"&amp;SUBSTITUTE(TEXT(DJ8,"#,##0.0"),"-","△")&amp;"】"))</f>
        <v>【72.2】</v>
      </c>
      <c r="DK6" s="52">
        <f>IF(DK8="-",NA(),DK8)</f>
        <v>97.1</v>
      </c>
      <c r="DL6" s="52">
        <f t="shared" ref="DL6:DT6" si="9">IF(DL8="-",NA(),DL8)</f>
        <v>100</v>
      </c>
      <c r="DM6" s="52">
        <f t="shared" si="9"/>
        <v>100</v>
      </c>
      <c r="DN6" s="52">
        <f t="shared" si="9"/>
        <v>100</v>
      </c>
      <c r="DO6" s="52">
        <f t="shared" si="9"/>
        <v>100</v>
      </c>
      <c r="DP6" s="52">
        <f t="shared" si="9"/>
        <v>279.89999999999998</v>
      </c>
      <c r="DQ6" s="52">
        <f t="shared" si="9"/>
        <v>295.5</v>
      </c>
      <c r="DR6" s="52">
        <f t="shared" si="9"/>
        <v>224.4</v>
      </c>
      <c r="DS6" s="52">
        <f t="shared" si="9"/>
        <v>251.9</v>
      </c>
      <c r="DT6" s="52">
        <f t="shared" si="9"/>
        <v>291.5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112</v>
      </c>
      <c r="B7" s="48">
        <f t="shared" ref="B7:X7" si="10">B8</f>
        <v>2022</v>
      </c>
      <c r="C7" s="48">
        <f t="shared" si="10"/>
        <v>423076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長崎県　長与町</v>
      </c>
      <c r="I7" s="48" t="str">
        <f t="shared" si="10"/>
        <v>吉無田駐車場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23</v>
      </c>
      <c r="S7" s="50" t="str">
        <f t="shared" si="10"/>
        <v>駅</v>
      </c>
      <c r="T7" s="50" t="str">
        <f t="shared" si="10"/>
        <v>無</v>
      </c>
      <c r="U7" s="51">
        <f t="shared" si="10"/>
        <v>385</v>
      </c>
      <c r="V7" s="51">
        <f t="shared" si="10"/>
        <v>34</v>
      </c>
      <c r="W7" s="51">
        <f t="shared" si="10"/>
        <v>0</v>
      </c>
      <c r="X7" s="50" t="str">
        <f t="shared" si="10"/>
        <v>無</v>
      </c>
      <c r="Y7" s="52">
        <f>Y8</f>
        <v>0</v>
      </c>
      <c r="Z7" s="52">
        <f t="shared" ref="Z7:AH7" si="11">Z8</f>
        <v>0</v>
      </c>
      <c r="AA7" s="52">
        <f t="shared" si="11"/>
        <v>7644.8</v>
      </c>
      <c r="AB7" s="52">
        <f t="shared" si="11"/>
        <v>0</v>
      </c>
      <c r="AC7" s="52">
        <f t="shared" si="11"/>
        <v>0</v>
      </c>
      <c r="AD7" s="52">
        <f t="shared" si="11"/>
        <v>384.2</v>
      </c>
      <c r="AE7" s="52">
        <f t="shared" si="11"/>
        <v>754.2</v>
      </c>
      <c r="AF7" s="52">
        <f t="shared" si="11"/>
        <v>383.4</v>
      </c>
      <c r="AG7" s="52">
        <f t="shared" si="11"/>
        <v>338.4</v>
      </c>
      <c r="AH7" s="52">
        <f t="shared" si="11"/>
        <v>1268.9000000000001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3.8</v>
      </c>
      <c r="AP7" s="52">
        <f t="shared" si="12"/>
        <v>2</v>
      </c>
      <c r="AQ7" s="52">
        <f t="shared" si="12"/>
        <v>10.199999999999999</v>
      </c>
      <c r="AR7" s="52">
        <f t="shared" si="12"/>
        <v>5.0999999999999996</v>
      </c>
      <c r="AS7" s="52">
        <f t="shared" si="12"/>
        <v>1.9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17</v>
      </c>
      <c r="BA7" s="53">
        <f t="shared" si="13"/>
        <v>15</v>
      </c>
      <c r="BB7" s="53">
        <f t="shared" si="13"/>
        <v>407</v>
      </c>
      <c r="BC7" s="53">
        <f t="shared" si="13"/>
        <v>166</v>
      </c>
      <c r="BD7" s="53">
        <f t="shared" si="13"/>
        <v>18</v>
      </c>
      <c r="BE7" s="51"/>
      <c r="BF7" s="52">
        <f>BF8</f>
        <v>100</v>
      </c>
      <c r="BG7" s="52">
        <f t="shared" ref="BG7:BO7" si="14">BG8</f>
        <v>100</v>
      </c>
      <c r="BH7" s="52">
        <f t="shared" si="14"/>
        <v>98.7</v>
      </c>
      <c r="BI7" s="52">
        <f t="shared" si="14"/>
        <v>100</v>
      </c>
      <c r="BJ7" s="52">
        <f t="shared" si="14"/>
        <v>100</v>
      </c>
      <c r="BK7" s="52">
        <f t="shared" si="14"/>
        <v>30.4</v>
      </c>
      <c r="BL7" s="52">
        <f t="shared" si="14"/>
        <v>33.6</v>
      </c>
      <c r="BM7" s="52">
        <f t="shared" si="14"/>
        <v>-122.5</v>
      </c>
      <c r="BN7" s="52">
        <f t="shared" si="14"/>
        <v>8.5</v>
      </c>
      <c r="BO7" s="52">
        <f t="shared" si="14"/>
        <v>26.6</v>
      </c>
      <c r="BP7" s="49"/>
      <c r="BQ7" s="53">
        <f>BQ8</f>
        <v>2149</v>
      </c>
      <c r="BR7" s="53">
        <f t="shared" ref="BR7:BZ7" si="15">BR8</f>
        <v>2193</v>
      </c>
      <c r="BS7" s="53">
        <f t="shared" si="15"/>
        <v>2188</v>
      </c>
      <c r="BT7" s="53">
        <f t="shared" si="15"/>
        <v>2244</v>
      </c>
      <c r="BU7" s="53">
        <f t="shared" si="15"/>
        <v>2238</v>
      </c>
      <c r="BV7" s="53">
        <f t="shared" si="15"/>
        <v>8183</v>
      </c>
      <c r="BW7" s="53">
        <f t="shared" si="15"/>
        <v>7940</v>
      </c>
      <c r="BX7" s="53">
        <f t="shared" si="15"/>
        <v>2576</v>
      </c>
      <c r="BY7" s="53">
        <f t="shared" si="15"/>
        <v>4153</v>
      </c>
      <c r="BZ7" s="53">
        <f t="shared" si="15"/>
        <v>6140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61</v>
      </c>
      <c r="CN7" s="51">
        <f>CN8</f>
        <v>500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83.1</v>
      </c>
      <c r="DF7" s="52">
        <f t="shared" si="16"/>
        <v>54.4</v>
      </c>
      <c r="DG7" s="52">
        <f t="shared" si="16"/>
        <v>70.3</v>
      </c>
      <c r="DH7" s="52">
        <f t="shared" si="16"/>
        <v>70</v>
      </c>
      <c r="DI7" s="52">
        <f t="shared" si="16"/>
        <v>47.6</v>
      </c>
      <c r="DJ7" s="49"/>
      <c r="DK7" s="52">
        <f>DK8</f>
        <v>97.1</v>
      </c>
      <c r="DL7" s="52">
        <f t="shared" ref="DL7:DT7" si="17">DL8</f>
        <v>100</v>
      </c>
      <c r="DM7" s="52">
        <f t="shared" si="17"/>
        <v>100</v>
      </c>
      <c r="DN7" s="52">
        <f t="shared" si="17"/>
        <v>100</v>
      </c>
      <c r="DO7" s="52">
        <f t="shared" si="17"/>
        <v>100</v>
      </c>
      <c r="DP7" s="52">
        <f t="shared" si="17"/>
        <v>279.89999999999998</v>
      </c>
      <c r="DQ7" s="52">
        <f t="shared" si="17"/>
        <v>295.5</v>
      </c>
      <c r="DR7" s="52">
        <f t="shared" si="17"/>
        <v>224.4</v>
      </c>
      <c r="DS7" s="52">
        <f t="shared" si="17"/>
        <v>251.9</v>
      </c>
      <c r="DT7" s="52">
        <f t="shared" si="17"/>
        <v>291.5</v>
      </c>
      <c r="DU7" s="49"/>
    </row>
    <row r="8" spans="1:125" s="54" customFormat="1" x14ac:dyDescent="0.15">
      <c r="A8" s="37"/>
      <c r="B8" s="55">
        <v>2022</v>
      </c>
      <c r="C8" s="55">
        <v>423076</v>
      </c>
      <c r="D8" s="55">
        <v>47</v>
      </c>
      <c r="E8" s="55">
        <v>14</v>
      </c>
      <c r="F8" s="55">
        <v>0</v>
      </c>
      <c r="G8" s="55">
        <v>2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23</v>
      </c>
      <c r="S8" s="57" t="s">
        <v>124</v>
      </c>
      <c r="T8" s="57" t="s">
        <v>125</v>
      </c>
      <c r="U8" s="58">
        <v>385</v>
      </c>
      <c r="V8" s="58">
        <v>34</v>
      </c>
      <c r="W8" s="58">
        <v>0</v>
      </c>
      <c r="X8" s="57" t="s">
        <v>125</v>
      </c>
      <c r="Y8" s="59">
        <v>0</v>
      </c>
      <c r="Z8" s="59">
        <v>0</v>
      </c>
      <c r="AA8" s="59">
        <v>7644.8</v>
      </c>
      <c r="AB8" s="59">
        <v>0</v>
      </c>
      <c r="AC8" s="59">
        <v>0</v>
      </c>
      <c r="AD8" s="59">
        <v>384.2</v>
      </c>
      <c r="AE8" s="59">
        <v>754.2</v>
      </c>
      <c r="AF8" s="59">
        <v>383.4</v>
      </c>
      <c r="AG8" s="59">
        <v>338.4</v>
      </c>
      <c r="AH8" s="59">
        <v>1268.9000000000001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3.8</v>
      </c>
      <c r="AP8" s="59">
        <v>2</v>
      </c>
      <c r="AQ8" s="59">
        <v>10.199999999999999</v>
      </c>
      <c r="AR8" s="59">
        <v>5.0999999999999996</v>
      </c>
      <c r="AS8" s="59">
        <v>1.9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17</v>
      </c>
      <c r="BA8" s="60">
        <v>15</v>
      </c>
      <c r="BB8" s="60">
        <v>407</v>
      </c>
      <c r="BC8" s="60">
        <v>166</v>
      </c>
      <c r="BD8" s="60">
        <v>18</v>
      </c>
      <c r="BE8" s="60">
        <v>33</v>
      </c>
      <c r="BF8" s="59">
        <v>100</v>
      </c>
      <c r="BG8" s="59">
        <v>100</v>
      </c>
      <c r="BH8" s="59">
        <v>98.7</v>
      </c>
      <c r="BI8" s="59">
        <v>100</v>
      </c>
      <c r="BJ8" s="59">
        <v>100</v>
      </c>
      <c r="BK8" s="59">
        <v>30.4</v>
      </c>
      <c r="BL8" s="59">
        <v>33.6</v>
      </c>
      <c r="BM8" s="59">
        <v>-122.5</v>
      </c>
      <c r="BN8" s="59">
        <v>8.5</v>
      </c>
      <c r="BO8" s="59">
        <v>26.6</v>
      </c>
      <c r="BP8" s="56">
        <v>12.8</v>
      </c>
      <c r="BQ8" s="60">
        <v>2149</v>
      </c>
      <c r="BR8" s="60">
        <v>2193</v>
      </c>
      <c r="BS8" s="60">
        <v>2188</v>
      </c>
      <c r="BT8" s="61">
        <v>2244</v>
      </c>
      <c r="BU8" s="61">
        <v>2238</v>
      </c>
      <c r="BV8" s="60">
        <v>8183</v>
      </c>
      <c r="BW8" s="60">
        <v>7940</v>
      </c>
      <c r="BX8" s="60">
        <v>2576</v>
      </c>
      <c r="BY8" s="60">
        <v>4153</v>
      </c>
      <c r="BZ8" s="60">
        <v>6140</v>
      </c>
      <c r="CA8" s="58">
        <v>10556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61</v>
      </c>
      <c r="CN8" s="58">
        <v>500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83.1</v>
      </c>
      <c r="DF8" s="59">
        <v>54.4</v>
      </c>
      <c r="DG8" s="59">
        <v>70.3</v>
      </c>
      <c r="DH8" s="59">
        <v>70</v>
      </c>
      <c r="DI8" s="59">
        <v>47.6</v>
      </c>
      <c r="DJ8" s="56">
        <v>72.2</v>
      </c>
      <c r="DK8" s="59">
        <v>97.1</v>
      </c>
      <c r="DL8" s="59">
        <v>100</v>
      </c>
      <c r="DM8" s="59">
        <v>100</v>
      </c>
      <c r="DN8" s="59">
        <v>100</v>
      </c>
      <c r="DO8" s="59">
        <v>100</v>
      </c>
      <c r="DP8" s="59">
        <v>279.89999999999998</v>
      </c>
      <c r="DQ8" s="59">
        <v>295.5</v>
      </c>
      <c r="DR8" s="59">
        <v>224.4</v>
      </c>
      <c r="DS8" s="59">
        <v>251.9</v>
      </c>
      <c r="DT8" s="59">
        <v>291.5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瀬川　陽香</cp:lastModifiedBy>
  <dcterms:created xsi:type="dcterms:W3CDTF">2024-01-11T00:16:12Z</dcterms:created>
  <dcterms:modified xsi:type="dcterms:W3CDTF">2024-03-04T02:16:16Z</dcterms:modified>
  <cp:category/>
</cp:coreProperties>
</file>