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総務部\行財政管理課\財政班\【各種調査】\【公営企業関係調査】\☆【公営企業に係る「経営比較分析表」の分析等について】\R06\04県への回答\01_水道事業\"/>
    </mc:Choice>
  </mc:AlternateContent>
  <workbookProtection workbookAlgorithmName="SHA-512" workbookHashValue="/vG0slRVXlmdXFGTt3mfk0AgXNDmrZwAooORjKCMd1HBMu+1PXFOvDrrwW+odZnAnTRJoPaAVt4QrOvae/mCNg==" workbookSaltValue="8c72L0Qks7yItbkB32k6Mw==" workbookSpinCount="100000" lockStructure="1"/>
  <bookViews>
    <workbookView xWindow="0" yWindow="0" windowWidth="23040" windowHeight="921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J85" i="4"/>
  <c r="I85" i="4"/>
  <c r="H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<sst xmlns="http://schemas.openxmlformats.org/spreadsheetml/2006/main" count="228" uniqueCount="113">
  <si>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</si>
  <si>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</si>
  <si>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</si>
  <si>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</si>
  <si>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</si>
  <si>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</si>
  <si>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</si>
  <si>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</si>
  <si>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</si>
  <si>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</si>
  <si>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</si>
  <si>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</si>
  <si>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</si>
  <si>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</si>
  <si>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</si>
  <si>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</si>
  <si>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</si>
  <si>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</si>
  <si>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</si>
  <si>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</si>
  <si>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</si>
  <si>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</si>
  <si>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</si>
  <si>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</si>
  <si>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</si>
  <si>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</si>
  <si>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</si>
  <si>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</si>
  <si>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</si>
  <si>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</si>
  <si>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</si>
  <si>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</si>
  <si>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</si>
  <si>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</si>
  <si>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</si>
  <si>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</si>
  <si>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</si>
  <si>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</si>
  <si>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</si>
  <si>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</si>
  <si>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</si>
  <si>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</si>
  <si>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</si>
  <si>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</si>
  <si>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</si>
  <si>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</si>
  <si>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</si>
  <si>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</si>
  <si>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</si>
  <si>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</si>
  <si>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</si>
  <si>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</si>
  <si>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</si>
  <si>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</si>
  <si>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</si>
  <si>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</si>
  <si>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</si>
  <si>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</si>
  <si>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</si>
  <si>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</si>
  <si>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</si>
  <si>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</si>
  <si>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</si>
  <si>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</si>
  <si>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</si>
  <si>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</si>
  <si>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</si>
  <si>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</si>
  <si>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</si>
  <si>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</si>
  <si>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</si>
  <si>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</si>
  <si>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</si>
  <si>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</si>
  <si>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</si>
  <si>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</si>
  <si>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</si>
  <si>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</si>
  <si>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</si>
  <si>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</si>
  <si>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</si>
  <si>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</si>
  <si>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</si>
  <si>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</si>
  <si>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</si>
  <si>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</si>
  <si>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</si>
  <si>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</si>
  <si>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</si>
  <si>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</si>
  <si>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</si>
  <si>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</si>
  <si>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</si>
  <si>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</si>
  <si>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</si>
  <si>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</si>
  <si>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</si>
  <si>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</si>
  <si>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</si>
  <si>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</si>
  <si>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</si>
  <si>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</si>
  <si>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</si>
  <si>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</si>
  <si>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</si>
  <si>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</si>
  <si>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</si>
  <si>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</si>
  <si>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</si>
  <si>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</si>
  <si>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rPr>
        <sz val="10"/>
        <rFont val="ＭＳ ゴシック"/>
        <family val="3"/>
        <charset val="128"/>
      </rPr>
      <t>①経常収支比率：赤字であった簡易水道事業との統合(平成29年度)により大幅に低くなっている。令和元年度以降、徐々に回復し、95％前後を推移している。多額の減価償却費の負担が大きく、現行の料金水準では増収は見込めないことから、中長期を見据えた適正な料金水準の検討を行う必要がある。</t>
    </r>
    <r>
      <rPr>
        <sz val="10"/>
        <color rgb="FF0070C0"/>
        <rFont val="ＭＳ ゴシック"/>
        <family val="3"/>
        <charset val="128"/>
      </rPr>
  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</t>
    </r>
    <r>
      <rPr>
        <sz val="10"/>
        <rFont val="ＭＳ ゴシック"/>
        <family val="3"/>
        <charset val="128"/>
      </rPr>
      <t>②累積欠損金比率：簡易水道事業との統合以降発生しており、今年度も累積欠損金が生じている。</t>
    </r>
    <r>
      <rPr>
        <sz val="10"/>
        <color rgb="FF0070C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③流動比率：緩やかに上昇傾向にあり、現状では特に問題ない。
④企業債残高対給水収益比率：平成29年度の統合以降大幅に増加している。今後も高い水準で推移することが見込まれるが、可能な限り企業債の借入額を抑制するなど改善に努める。
⑤料金回収率：簡易水道事業との統合により70％台の低い水準で推移している。今後も人口減少等による給水収益の減少が見込まれるため、料金改定による財源確保が必要である。</t>
    </r>
    <r>
      <rPr>
        <sz val="10"/>
        <color rgb="FF0070C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⑥給水原価：簡易水道との統合により上昇し、今後も高い水準で推移することが見込まれる。</t>
    </r>
    <r>
      <rPr>
        <sz val="10"/>
        <color rgb="FF0070C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⑦施設利用率：類似団体を上回っており、効率的な施設運転が出来ている。今後も効率的な施設運営を念頭に整備を行う。
⑧有収率：漏水調査による修繕や、老朽管の更新に取り組んでいるが、有収率の増加には至っていない。引き続き、漏水対策に取り組む必要がある。
※コロナ交付金を活用した水道料金の減免（R5.9月からR6.3月分）の影響を受けるものは以下のとおり。
参考値：②84.90　④793.46　⑤73.63</t>
    </r>
    <rPh sb="46" eb="48">
      <t>レイワ</t>
    </rPh>
    <rPh sb="48" eb="50">
      <t>ガンネン</t>
    </rPh>
    <rPh sb="50" eb="51">
      <t>ド</t>
    </rPh>
    <rPh sb="51" eb="53">
      <t>イコウ</t>
    </rPh>
    <rPh sb="64" eb="66">
      <t>ゼンゴ</t>
    </rPh>
    <rPh sb="67" eb="69">
      <t>スイイ</t>
    </rPh>
    <rPh sb="74" eb="76">
      <t>タガク</t>
    </rPh>
    <rPh sb="77" eb="79">
      <t>ゲンカ</t>
    </rPh>
    <rPh sb="79" eb="81">
      <t>ショウキャク</t>
    </rPh>
    <rPh sb="81" eb="82">
      <t>ヒ</t>
    </rPh>
    <rPh sb="83" eb="85">
      <t>フタン</t>
    </rPh>
    <rPh sb="86" eb="87">
      <t>オオ</t>
    </rPh>
    <rPh sb="90" eb="92">
      <t>ゲンコウ</t>
    </rPh>
    <rPh sb="93" eb="95">
      <t>リョウキン</t>
    </rPh>
    <rPh sb="95" eb="97">
      <t>スイジュン</t>
    </rPh>
    <rPh sb="99" eb="101">
      <t>ゾウシュウ</t>
    </rPh>
    <rPh sb="102" eb="104">
      <t>ミコ</t>
    </rPh>
    <rPh sb="112" eb="115">
      <t>チュウチョウキ</t>
    </rPh>
    <rPh sb="116" eb="118">
      <t>ミス</t>
    </rPh>
    <rPh sb="120" eb="122">
      <t>テキセイ</t>
    </rPh>
    <rPh sb="123" eb="125">
      <t>リョウキン</t>
    </rPh>
    <rPh sb="125" eb="127">
      <t>スイジュン</t>
    </rPh>
    <rPh sb="128" eb="130">
      <t>ケントウ</t>
    </rPh>
    <rPh sb="131" eb="132">
      <t>オコナ</t>
    </rPh>
    <rPh sb="133" eb="135">
      <t>ヒツヨウ</t>
    </rPh>
    <rPh sb="318" eb="319">
      <t>キン</t>
    </rPh>
    <rPh sb="364" eb="366">
      <t>ヘイセイ</t>
    </rPh>
    <rPh sb="368" eb="370">
      <t>ネンド</t>
    </rPh>
    <rPh sb="371" eb="373">
      <t>トウゴウ</t>
    </rPh>
    <rPh sb="373" eb="375">
      <t>イコウ</t>
    </rPh>
    <rPh sb="375" eb="377">
      <t>オオハバ</t>
    </rPh>
    <rPh sb="378" eb="380">
      <t>ゾウカ</t>
    </rPh>
    <rPh sb="407" eb="409">
      <t>カノウ</t>
    </rPh>
    <rPh sb="410" eb="411">
      <t>カギ</t>
    </rPh>
    <rPh sb="412" eb="414">
      <t>キギョウ</t>
    </rPh>
    <rPh sb="414" eb="415">
      <t>サイ</t>
    </rPh>
    <rPh sb="416" eb="418">
      <t>カリイレ</t>
    </rPh>
    <rPh sb="418" eb="419">
      <t>ガク</t>
    </rPh>
    <rPh sb="420" eb="422">
      <t>ヨクセイ</t>
    </rPh>
    <rPh sb="426" eb="428">
      <t>カイゼン</t>
    </rPh>
    <rPh sb="429" eb="430">
      <t>ツト</t>
    </rPh>
    <rPh sb="464" eb="465">
      <t>ダイ</t>
    </rPh>
    <rPh sb="466" eb="467">
      <t>ヒク</t>
    </rPh>
    <rPh sb="479" eb="481">
      <t>コンゴ</t>
    </rPh>
    <rPh sb="482" eb="484">
      <t>ジンコウ</t>
    </rPh>
    <rPh sb="484" eb="486">
      <t>ゲンショウ</t>
    </rPh>
    <rPh sb="486" eb="487">
      <t>トウ</t>
    </rPh>
    <rPh sb="490" eb="492">
      <t>キュウスイ</t>
    </rPh>
    <rPh sb="492" eb="494">
      <t>シュウエキ</t>
    </rPh>
    <rPh sb="495" eb="497">
      <t>ゲンショウ</t>
    </rPh>
    <rPh sb="498" eb="500">
      <t>ミコ</t>
    </rPh>
    <rPh sb="513" eb="515">
      <t>ザイゲン</t>
    </rPh>
    <rPh sb="515" eb="517">
      <t>カクホ</t>
    </rPh>
    <rPh sb="518" eb="520">
      <t>ヒツヨウ</t>
    </rPh>
    <rPh sb="567" eb="569">
      <t>ルイジ</t>
    </rPh>
    <rPh sb="569" eb="571">
      <t>ダンタイ</t>
    </rPh>
    <rPh sb="572" eb="573">
      <t>ウエ</t>
    </rPh>
    <rPh sb="573" eb="574">
      <t>マワ</t>
    </rPh>
    <rPh sb="596" eb="598">
      <t>コウリツ</t>
    </rPh>
    <rPh sb="598" eb="599">
      <t>テキ</t>
    </rPh>
    <rPh sb="601" eb="603">
      <t>シセツ</t>
    </rPh>
    <rPh sb="603" eb="605">
      <t>ウンエイ</t>
    </rPh>
    <rPh sb="606" eb="608">
      <t>ネントウ</t>
    </rPh>
    <rPh sb="623" eb="625">
      <t>カンロ</t>
    </rPh>
    <rPh sb="632" eb="635">
      <t>ケイカクテキ</t>
    </rPh>
    <rPh sb="639" eb="641">
      <t>ロウキュウ</t>
    </rPh>
    <rPh sb="641" eb="642">
      <t>カン</t>
    </rPh>
    <rPh sb="643" eb="645">
      <t>コウシン</t>
    </rPh>
    <rPh sb="646" eb="647">
      <t>ト</t>
    </rPh>
    <rPh sb="648" eb="649">
      <t>ク</t>
    </rPh>
    <rPh sb="655" eb="658">
      <t>ユウシュウリツ</t>
    </rPh>
    <rPh sb="659" eb="661">
      <t>ゾウカ</t>
    </rPh>
    <rPh sb="663" eb="664">
      <t>イタ</t>
    </rPh>
    <rPh sb="670" eb="671">
      <t>ヒ</t>
    </rPh>
    <rPh sb="672" eb="673">
      <t>ツヅ</t>
    </rPh>
    <rPh sb="675" eb="677">
      <t>ロウスイ</t>
    </rPh>
    <rPh sb="677" eb="679">
      <t>タイサク</t>
    </rPh>
    <rPh sb="680" eb="681">
      <t>ト</t>
    </rPh>
    <rPh sb="682" eb="683">
      <t>ク</t>
    </rPh>
    <rPh sb="684" eb="686">
      <t>ヒツヨウ</t>
    </rPh>
    <rPh sb="693" eb="695">
      <t>カツヨウ</t>
    </rPh>
    <rPh sb="697" eb="699">
      <t>スイドウ</t>
    </rPh>
    <rPh sb="699" eb="701">
      <t>リョウキン</t>
    </rPh>
    <rPh sb="702" eb="704">
      <t>ゲンメン</t>
    </rPh>
    <rPh sb="709" eb="710">
      <t>ガツ</t>
    </rPh>
    <rPh sb="716" eb="717">
      <t>ガツ</t>
    </rPh>
    <rPh sb="717" eb="718">
      <t>ブン</t>
    </rPh>
    <rPh sb="720" eb="722">
      <t>エイキョウ</t>
    </rPh>
    <rPh sb="723" eb="724">
      <t>ウ</t>
    </rPh>
    <rPh sb="729" eb="731">
      <t>イカ</t>
    </rPh>
    <rPh sb="737" eb="739">
      <t>サンコウ</t>
    </rPh>
    <rPh sb="739" eb="740">
      <t>チ</t>
    </rPh>
    <phoneticPr fontId="4"/>
  </si>
  <si>
    <t>①有形固定資産減価償却率：類似団体平均値を下回っており、比較的新しい施設や管路が多いといえる。今後、水道施設の多くが順次老朽化していくため、健全な機能を確保しながら適切な設備投資を図る必要がある。
　水道サービスを安定して供給するため、経営戦略の施設更新方針に基づき、施設の老朽度や重要度などを踏まえて、計画的に実施することが必要である。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7" eb="20">
      <t>ヘイキンチ</t>
    </rPh>
    <rPh sb="21" eb="23">
      <t>シタマワ</t>
    </rPh>
    <rPh sb="28" eb="31">
      <t>ヒカクテキ</t>
    </rPh>
    <rPh sb="31" eb="32">
      <t>アタラ</t>
    </rPh>
    <rPh sb="34" eb="36">
      <t>シセツ</t>
    </rPh>
    <rPh sb="37" eb="39">
      <t>カンロ</t>
    </rPh>
    <rPh sb="40" eb="41">
      <t>オオ</t>
    </rPh>
    <rPh sb="47" eb="49">
      <t>コンゴ</t>
    </rPh>
    <rPh sb="50" eb="52">
      <t>スイドウ</t>
    </rPh>
    <rPh sb="52" eb="54">
      <t>シセツ</t>
    </rPh>
    <rPh sb="55" eb="56">
      <t>オオ</t>
    </rPh>
    <rPh sb="58" eb="60">
      <t>ジュンジ</t>
    </rPh>
    <rPh sb="60" eb="63">
      <t>ロウキュウカ</t>
    </rPh>
    <rPh sb="70" eb="72">
      <t>ケンゼン</t>
    </rPh>
    <rPh sb="73" eb="75">
      <t>キノウ</t>
    </rPh>
    <rPh sb="76" eb="78">
      <t>カクホ</t>
    </rPh>
    <rPh sb="82" eb="84">
      <t>テキセツ</t>
    </rPh>
    <rPh sb="85" eb="87">
      <t>セツビ</t>
    </rPh>
    <rPh sb="87" eb="89">
      <t>トウシ</t>
    </rPh>
    <rPh sb="90" eb="91">
      <t>ハカ</t>
    </rPh>
    <rPh sb="92" eb="94">
      <t>ヒツヨウ</t>
    </rPh>
    <rPh sb="118" eb="120">
      <t>ケイエイ</t>
    </rPh>
    <rPh sb="120" eb="122">
      <t>センリャク</t>
    </rPh>
    <rPh sb="123" eb="125">
      <t>シセツ</t>
    </rPh>
    <rPh sb="125" eb="127">
      <t>コウシン</t>
    </rPh>
    <rPh sb="127" eb="129">
      <t>ホウシン</t>
    </rPh>
    <rPh sb="130" eb="131">
      <t>モト</t>
    </rPh>
    <rPh sb="134" eb="136">
      <t>シセツ</t>
    </rPh>
    <rPh sb="137" eb="139">
      <t>ロウキュウ</t>
    </rPh>
    <rPh sb="139" eb="140">
      <t>ド</t>
    </rPh>
    <rPh sb="141" eb="144">
      <t>ジュウヨウド</t>
    </rPh>
    <rPh sb="147" eb="148">
      <t>フ</t>
    </rPh>
    <rPh sb="156" eb="158">
      <t>ジッシ</t>
    </rPh>
    <phoneticPr fontId="4"/>
  </si>
  <si>
    <t>　安定した水道サービスを供給するため、経営状況を見ながら更新費用の平準化を図り、計画的に事業を実施する必要がある。また、人口減少等に伴い給水収益が減少傾向にあることや、老朽化している施設や管路の更新事業により、多額の支出が見込まれることから、経営環境は厳しさを増すことが予測される。経営の健全化を確保するため、料金改定による収益の増加や、経費の削減、中長期的な視点に立った計画的な更新事業の推進に努める。</t>
    <rPh sb="28" eb="30">
      <t>コウシン</t>
    </rPh>
    <rPh sb="30" eb="32">
      <t>ヒヨウ</t>
    </rPh>
    <rPh sb="33" eb="36">
      <t>ヘイジュンカ</t>
    </rPh>
    <rPh sb="37" eb="38">
      <t>ハカ</t>
    </rPh>
    <rPh sb="40" eb="42">
      <t>ケイカク</t>
    </rPh>
    <rPh sb="47" eb="49">
      <t>ジッシ</t>
    </rPh>
    <rPh sb="60" eb="62">
      <t>ジンコウ</t>
    </rPh>
    <rPh sb="62" eb="64">
      <t>ゲンショウ</t>
    </rPh>
    <rPh sb="64" eb="65">
      <t>トウ</t>
    </rPh>
    <rPh sb="66" eb="67">
      <t>トモナ</t>
    </rPh>
    <rPh sb="68" eb="70">
      <t>キュウスイ</t>
    </rPh>
    <rPh sb="70" eb="72">
      <t>シュウエキ</t>
    </rPh>
    <rPh sb="73" eb="75">
      <t>ゲンショウ</t>
    </rPh>
    <rPh sb="75" eb="77">
      <t>ケイコウ</t>
    </rPh>
    <rPh sb="84" eb="87">
      <t>ロウキュウカ</t>
    </rPh>
    <rPh sb="91" eb="93">
      <t>シセツ</t>
    </rPh>
    <rPh sb="94" eb="96">
      <t>カンロ</t>
    </rPh>
    <rPh sb="97" eb="99">
      <t>コウシン</t>
    </rPh>
    <rPh sb="99" eb="101">
      <t>ジギョウ</t>
    </rPh>
    <rPh sb="105" eb="107">
      <t>タガク</t>
    </rPh>
    <rPh sb="108" eb="110">
      <t>シシュツ</t>
    </rPh>
    <rPh sb="111" eb="113">
      <t>ミコ</t>
    </rPh>
    <rPh sb="121" eb="123">
      <t>ケイエイ</t>
    </rPh>
    <rPh sb="123" eb="125">
      <t>カンキョウ</t>
    </rPh>
    <rPh sb="126" eb="127">
      <t>キビ</t>
    </rPh>
    <rPh sb="130" eb="131">
      <t>マ</t>
    </rPh>
    <rPh sb="135" eb="137">
      <t>ヨソク</t>
    </rPh>
    <rPh sb="141" eb="143">
      <t>ケイエイ</t>
    </rPh>
    <rPh sb="144" eb="147">
      <t>ケンゼンカ</t>
    </rPh>
    <rPh sb="148" eb="150">
      <t>カクホ</t>
    </rPh>
    <rPh sb="155" eb="157">
      <t>リョウキン</t>
    </rPh>
    <rPh sb="157" eb="159">
      <t>カイテイ</t>
    </rPh>
    <rPh sb="162" eb="164">
      <t>シュウエキ</t>
    </rPh>
    <rPh sb="165" eb="167">
      <t>ゾウカ</t>
    </rPh>
    <rPh sb="169" eb="171">
      <t>ケイヒ</t>
    </rPh>
    <rPh sb="172" eb="174">
      <t>サクゲン</t>
    </rPh>
    <rPh sb="175" eb="178">
      <t>チュウチョウキ</t>
    </rPh>
    <rPh sb="178" eb="179">
      <t>テキ</t>
    </rPh>
    <rPh sb="180" eb="182">
      <t>シテン</t>
    </rPh>
    <rPh sb="183" eb="184">
      <t>タ</t>
    </rPh>
    <rPh sb="186" eb="189">
      <t>ケイカクテキ</t>
    </rPh>
    <rPh sb="190" eb="192">
      <t>コウシン</t>
    </rPh>
    <rPh sb="192" eb="194">
      <t>ジギョウ</t>
    </rPh>
    <rPh sb="195" eb="197">
      <t>スイシン</t>
    </rPh>
    <rPh sb="198" eb="199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</si>
</sst>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0.31</c:v>
                </c:pt>
                <c:pt idx="1">
                  <c:v>0.27</c:v>
                </c:pt>
                <c:pt idx="2">
                  <c:v>0.35</c:v>
                </c:pt>
                <c:pt idx="3">
                  <c:v>0.28000000000000003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D-48EB-8A63-D93C057A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0.53</c:v>
                </c:pt>
                <c:pt idx="2">
                  <c:v>0.48</c:v>
                </c:pt>
                <c:pt idx="3">
                  <c:v>0.5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D-48EB-8A63-D93C057A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60.26</c:v>
                </c:pt>
                <c:pt idx="1">
                  <c:v>60.76</c:v>
                </c:pt>
                <c:pt idx="2">
                  <c:v>61.82</c:v>
                </c:pt>
                <c:pt idx="3">
                  <c:v>60.72</c:v>
                </c:pt>
                <c:pt idx="4">
                  <c:v>60.49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C22-B3C1-41613F72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55.14</c:v>
                </c:pt>
                <c:pt idx="1">
                  <c:v>55.89</c:v>
                </c:pt>
                <c:pt idx="2">
                  <c:v>55.72</c:v>
                </c:pt>
                <c:pt idx="3">
                  <c:v>55.31</c:v>
                </c:pt>
                <c:pt idx="4">
                  <c:v>55.14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6-4C22-B3C1-41613F72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71.27</c:v>
                </c:pt>
                <c:pt idx="1">
                  <c:v>70.09</c:v>
                </c:pt>
                <c:pt idx="2">
                  <c:v>67.56</c:v>
                </c:pt>
                <c:pt idx="3">
                  <c:v>68.72</c:v>
                </c:pt>
                <c:pt idx="4">
                  <c:v>66.959999999999994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1-4D11-A80D-FC5317B08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81.39</c:v>
                </c:pt>
                <c:pt idx="1">
                  <c:v>81.27</c:v>
                </c:pt>
                <c:pt idx="2">
                  <c:v>81.260000000000005</c:v>
                </c:pt>
                <c:pt idx="3">
                  <c:v>80.36</c:v>
                </c:pt>
                <c:pt idx="4">
                  <c:v>80.13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1-4D11-A80D-FC5317B08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92.24</c:v>
                </c:pt>
                <c:pt idx="1">
                  <c:v>96.17</c:v>
                </c:pt>
                <c:pt idx="2">
                  <c:v>95.45</c:v>
                </c:pt>
                <c:pt idx="3">
                  <c:v>95.49</c:v>
                </c:pt>
                <c:pt idx="4">
                  <c:v>95.62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E-4B26-BBDA-BA5CEC34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108.61</c:v>
                </c:pt>
                <c:pt idx="1">
                  <c:v>108.35</c:v>
                </c:pt>
                <c:pt idx="2">
                  <c:v>108.84</c:v>
                </c:pt>
                <c:pt idx="3">
                  <c:v>105.92</c:v>
                </c:pt>
                <c:pt idx="4">
                  <c:v>106.01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E-4B26-BBDA-BA5CEC34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31.26</c:v>
                </c:pt>
                <c:pt idx="1">
                  <c:v>32.770000000000003</c:v>
                </c:pt>
                <c:pt idx="2">
                  <c:v>35.31</c:v>
                </c:pt>
                <c:pt idx="3">
                  <c:v>37.5</c:v>
                </c:pt>
                <c:pt idx="4">
                  <c:v>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F-4BD3-B6C1-3B86BF13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49.92</c:v>
                </c:pt>
                <c:pt idx="1">
                  <c:v>50.63</c:v>
                </c:pt>
                <c:pt idx="2">
                  <c:v>51.29</c:v>
                </c:pt>
                <c:pt idx="3">
                  <c:v>52.2</c:v>
                </c:pt>
                <c:pt idx="4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F-4BD3-B6C1-3B86BF13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0.82</c:v>
                </c:pt>
                <c:pt idx="2">
                  <c:v>1.1200000000000001</c:v>
                </c:pt>
                <c:pt idx="3">
                  <c:v>1.5</c:v>
                </c:pt>
                <c:pt idx="4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A-4E7B-8D3E-BB3F4DC9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16.88</c:v>
                </c:pt>
                <c:pt idx="1">
                  <c:v>18.28</c:v>
                </c:pt>
                <c:pt idx="2">
                  <c:v>19.61</c:v>
                </c:pt>
                <c:pt idx="3">
                  <c:v>20.73</c:v>
                </c:pt>
                <c:pt idx="4">
                  <c:v>22.86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A-4E7B-8D3E-BB3F4DC9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62.7</c:v>
                </c:pt>
                <c:pt idx="1">
                  <c:v>65.459999999999994</c:v>
                </c:pt>
                <c:pt idx="2">
                  <c:v>73.63</c:v>
                </c:pt>
                <c:pt idx="3">
                  <c:v>76.930000000000007</c:v>
                </c:pt>
                <c:pt idx="4">
                  <c:v>107.6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2-4781-A8CD-E28F47BC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3.59</c:v>
                </c:pt>
                <c:pt idx="1">
                  <c:v>3.98</c:v>
                </c:pt>
                <c:pt idx="2">
                  <c:v>6.02</c:v>
                </c:pt>
                <c:pt idx="3">
                  <c:v>7.78</c:v>
                </c:pt>
                <c:pt idx="4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2-4781-A8CD-E28F47BC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293.44</c:v>
                </c:pt>
                <c:pt idx="1">
                  <c:v>279.81</c:v>
                </c:pt>
                <c:pt idx="2">
                  <c:v>296.56</c:v>
                </c:pt>
                <c:pt idx="3">
                  <c:v>335.82</c:v>
                </c:pt>
                <c:pt idx="4">
                  <c:v>336.73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2-4EE2-BB82-C20A4E19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379.08</c:v>
                </c:pt>
                <c:pt idx="1">
                  <c:v>367.55</c:v>
                </c:pt>
                <c:pt idx="2">
                  <c:v>378.56</c:v>
                </c:pt>
                <c:pt idx="3">
                  <c:v>364.46</c:v>
                </c:pt>
                <c:pt idx="4">
                  <c:v>338.89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2-4EE2-BB82-C20A4E19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766.4</c:v>
                </c:pt>
                <c:pt idx="1">
                  <c:v>759.9</c:v>
                </c:pt>
                <c:pt idx="2">
                  <c:v>770.76</c:v>
                </c:pt>
                <c:pt idx="3">
                  <c:v>767.93</c:v>
                </c:pt>
                <c:pt idx="4">
                  <c:v>1018.4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6-4993-A6A4-5E649616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398.98</c:v>
                </c:pt>
                <c:pt idx="1">
                  <c:v>418.68</c:v>
                </c:pt>
                <c:pt idx="2">
                  <c:v>395.68</c:v>
                </c:pt>
                <c:pt idx="3">
                  <c:v>403.72</c:v>
                </c:pt>
                <c:pt idx="4">
                  <c:v>400.21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6-4993-A6A4-5E649616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76.27</c:v>
                </c:pt>
                <c:pt idx="1">
                  <c:v>73.099999999999994</c:v>
                </c:pt>
                <c:pt idx="2">
                  <c:v>72.86</c:v>
                </c:pt>
                <c:pt idx="3">
                  <c:v>75.86</c:v>
                </c:pt>
                <c:pt idx="4">
                  <c:v>58.92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1-465C-882B-7256C033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98.64</c:v>
                </c:pt>
                <c:pt idx="1">
                  <c:v>94.78</c:v>
                </c:pt>
                <c:pt idx="2">
                  <c:v>97.59</c:v>
                </c:pt>
                <c:pt idx="3">
                  <c:v>92.17</c:v>
                </c:pt>
                <c:pt idx="4">
                  <c:v>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1-465C-882B-7256C033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312.3</c:v>
                </c:pt>
                <c:pt idx="1">
                  <c:v>324.76</c:v>
                </c:pt>
                <c:pt idx="2">
                  <c:v>326.43</c:v>
                </c:pt>
                <c:pt idx="3">
                  <c:v>314.5</c:v>
                </c:pt>
                <c:pt idx="4">
                  <c:v>316.16000000000003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7-46CD-B24D-A72AD0BC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178.92</c:v>
                </c:pt>
                <c:pt idx="1">
                  <c:v>181.3</c:v>
                </c:pt>
                <c:pt idx="2">
                  <c:v>181.71</c:v>
                </c:pt>
                <c:pt idx="3">
                  <c:v>188.51</c:v>
                </c:pt>
                <c:pt idx="4">
                  <c:v>189.43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7-46CD-B24D-A72AD0BC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D30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15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15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3" t="str">
        <f>データ!H6</f>
        <v>長崎県　西海市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4"/>
      <c r="AE6" s="74"/>
      <c r="AF6" s="74"/>
      <c r="AG6" s="7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5" t="s">
        <v>1</v>
      </c>
      <c r="C7" s="56"/>
      <c r="D7" s="56"/>
      <c r="E7" s="56"/>
      <c r="F7" s="56"/>
      <c r="G7" s="56"/>
      <c r="H7" s="56"/>
      <c r="I7" s="55" t="s">
        <v>2</v>
      </c>
      <c r="J7" s="56"/>
      <c r="K7" s="56"/>
      <c r="L7" s="56"/>
      <c r="M7" s="56"/>
      <c r="N7" s="56"/>
      <c r="O7" s="57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2"/>
      <c r="AL7" s="58" t="s">
        <v>6</v>
      </c>
      <c r="AM7" s="58"/>
      <c r="AN7" s="58"/>
      <c r="AO7" s="58"/>
      <c r="AP7" s="58"/>
      <c r="AQ7" s="58"/>
      <c r="AR7" s="58"/>
      <c r="AS7" s="58"/>
      <c r="AT7" s="55" t="s">
        <v>7</v>
      </c>
      <c r="AU7" s="56"/>
      <c r="AV7" s="56"/>
      <c r="AW7" s="56"/>
      <c r="AX7" s="56"/>
      <c r="AY7" s="56"/>
      <c r="AZ7" s="56"/>
      <c r="BA7" s="56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データ!$I$6</f>
        <v>法適用</v>
      </c>
      <c r="C8" s="67"/>
      <c r="D8" s="67"/>
      <c r="E8" s="67"/>
      <c r="F8" s="67"/>
      <c r="G8" s="67"/>
      <c r="H8" s="67"/>
      <c r="I8" s="66" t="str">
        <f>データ!$J$6</f>
        <v>水道事業</v>
      </c>
      <c r="J8" s="67"/>
      <c r="K8" s="67"/>
      <c r="L8" s="67"/>
      <c r="M8" s="67"/>
      <c r="N8" s="67"/>
      <c r="O8" s="68"/>
      <c r="P8" s="69" t="str">
        <f>データ!$K$6</f>
        <v>末端給水事業</v>
      </c>
      <c r="Q8" s="69"/>
      <c r="R8" s="69"/>
      <c r="S8" s="69"/>
      <c r="T8" s="69"/>
      <c r="U8" s="69"/>
      <c r="V8" s="69"/>
      <c r="W8" s="69" t="str">
        <f>データ!$L$6</f>
        <v>A6</v>
      </c>
      <c r="X8" s="69"/>
      <c r="Y8" s="69"/>
      <c r="Z8" s="69"/>
      <c r="AA8" s="69"/>
      <c r="AB8" s="69"/>
      <c r="AC8" s="69"/>
      <c r="AD8" s="69" t="str">
        <f>データ!$M$6</f>
        <v>非設置</v>
      </c>
      <c r="AE8" s="69"/>
      <c r="AF8" s="69"/>
      <c r="AG8" s="69"/>
      <c r="AH8" s="69"/>
      <c r="AI8" s="69"/>
      <c r="AJ8" s="69"/>
      <c r="AK8" s="2"/>
      <c r="AL8" s="52">
        <f>データ!$R$6</f>
        <v>25437</v>
      </c>
      <c r="AM8" s="52"/>
      <c r="AN8" s="52"/>
      <c r="AO8" s="52"/>
      <c r="AP8" s="52"/>
      <c r="AQ8" s="52"/>
      <c r="AR8" s="52"/>
      <c r="AS8" s="52"/>
      <c r="AT8" s="49">
        <f>データ!$S$6</f>
        <v>241.84</v>
      </c>
      <c r="AU8" s="50"/>
      <c r="AV8" s="50"/>
      <c r="AW8" s="50"/>
      <c r="AX8" s="50"/>
      <c r="AY8" s="50"/>
      <c r="AZ8" s="50"/>
      <c r="BA8" s="50"/>
      <c r="BB8" s="39">
        <f>データ!$T$6</f>
        <v>105.18</v>
      </c>
      <c r="BC8" s="39"/>
      <c r="BD8" s="39"/>
      <c r="BE8" s="39"/>
      <c r="BF8" s="39"/>
      <c r="BG8" s="39"/>
      <c r="BH8" s="39"/>
      <c r="BI8" s="39"/>
      <c r="BJ8" s="3"/>
      <c r="BK8" s="3"/>
      <c r="BL8" s="70" t="s">
        <v>10</v>
      </c>
      <c r="BM8" s="71"/>
      <c r="BN8" s="53" t="s">
        <v>11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4"/>
    </row>
    <row r="9" spans="1:78" ht="18.75" customHeight="1" x14ac:dyDescent="0.15">
      <c r="A9" s="2"/>
      <c r="B9" s="55" t="s">
        <v>12</v>
      </c>
      <c r="C9" s="56"/>
      <c r="D9" s="56"/>
      <c r="E9" s="56"/>
      <c r="F9" s="56"/>
      <c r="G9" s="56"/>
      <c r="H9" s="56"/>
      <c r="I9" s="55" t="s">
        <v>13</v>
      </c>
      <c r="J9" s="56"/>
      <c r="K9" s="56"/>
      <c r="L9" s="56"/>
      <c r="M9" s="56"/>
      <c r="N9" s="56"/>
      <c r="O9" s="57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2"/>
      <c r="AE9" s="2"/>
      <c r="AF9" s="2"/>
      <c r="AG9" s="2"/>
      <c r="AH9" s="2"/>
      <c r="AI9" s="2"/>
      <c r="AJ9" s="2"/>
      <c r="AK9" s="2"/>
      <c r="AL9" s="58" t="s">
        <v>16</v>
      </c>
      <c r="AM9" s="58"/>
      <c r="AN9" s="58"/>
      <c r="AO9" s="58"/>
      <c r="AP9" s="58"/>
      <c r="AQ9" s="58"/>
      <c r="AR9" s="58"/>
      <c r="AS9" s="58"/>
      <c r="AT9" s="55" t="s">
        <v>17</v>
      </c>
      <c r="AU9" s="56"/>
      <c r="AV9" s="56"/>
      <c r="AW9" s="56"/>
      <c r="AX9" s="56"/>
      <c r="AY9" s="56"/>
      <c r="AZ9" s="56"/>
      <c r="BA9" s="56"/>
      <c r="BB9" s="58" t="s">
        <v>18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19</v>
      </c>
      <c r="BM9" s="60"/>
      <c r="BN9" s="61" t="s">
        <v>20</v>
      </c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2"/>
    </row>
    <row r="10" spans="1:78" ht="18.75" customHeight="1" x14ac:dyDescent="0.15">
      <c r="A10" s="2"/>
      <c r="B10" s="49" t="str">
        <f>データ!$N$6</f>
        <v>-</v>
      </c>
      <c r="C10" s="50"/>
      <c r="D10" s="50"/>
      <c r="E10" s="50"/>
      <c r="F10" s="50"/>
      <c r="G10" s="50"/>
      <c r="H10" s="50"/>
      <c r="I10" s="49">
        <f>データ!$O$6</f>
        <v>43.79</v>
      </c>
      <c r="J10" s="50"/>
      <c r="K10" s="50"/>
      <c r="L10" s="50"/>
      <c r="M10" s="50"/>
      <c r="N10" s="50"/>
      <c r="O10" s="51"/>
      <c r="P10" s="39">
        <f>データ!$P$6</f>
        <v>98.11</v>
      </c>
      <c r="Q10" s="39"/>
      <c r="R10" s="39"/>
      <c r="S10" s="39"/>
      <c r="T10" s="39"/>
      <c r="U10" s="39"/>
      <c r="V10" s="39"/>
      <c r="W10" s="52">
        <f>データ!$Q$6</f>
        <v>4596</v>
      </c>
      <c r="X10" s="52"/>
      <c r="Y10" s="52"/>
      <c r="Z10" s="52"/>
      <c r="AA10" s="52"/>
      <c r="AB10" s="52"/>
      <c r="AC10" s="52"/>
      <c r="AD10" s="2"/>
      <c r="AE10" s="2"/>
      <c r="AF10" s="2"/>
      <c r="AG10" s="2"/>
      <c r="AH10" s="2"/>
      <c r="AI10" s="2"/>
      <c r="AJ10" s="2"/>
      <c r="AK10" s="2"/>
      <c r="AL10" s="52">
        <f>データ!$U$6</f>
        <v>24808</v>
      </c>
      <c r="AM10" s="52"/>
      <c r="AN10" s="52"/>
      <c r="AO10" s="52"/>
      <c r="AP10" s="52"/>
      <c r="AQ10" s="52"/>
      <c r="AR10" s="52"/>
      <c r="AS10" s="52"/>
      <c r="AT10" s="49">
        <f>データ!$V$6</f>
        <v>175</v>
      </c>
      <c r="AU10" s="50"/>
      <c r="AV10" s="50"/>
      <c r="AW10" s="50"/>
      <c r="AX10" s="50"/>
      <c r="AY10" s="50"/>
      <c r="AZ10" s="50"/>
      <c r="BA10" s="50"/>
      <c r="BB10" s="39">
        <f>データ!$W$6</f>
        <v>141.76</v>
      </c>
      <c r="BC10" s="39"/>
      <c r="BD10" s="39"/>
      <c r="BE10" s="39"/>
      <c r="BF10" s="39"/>
      <c r="BG10" s="39"/>
      <c r="BH10" s="39"/>
      <c r="BI10" s="39"/>
      <c r="BJ10" s="2"/>
      <c r="BK10" s="2"/>
      <c r="BL10" s="40" t="s">
        <v>21</v>
      </c>
      <c r="BM10" s="41"/>
      <c r="BN10" s="42" t="s">
        <v>22</v>
      </c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3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4" t="s">
        <v>23</v>
      </c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</row>
    <row r="14" spans="1:78" ht="13.5" customHeight="1" x14ac:dyDescent="0.15">
      <c r="A14" s="2"/>
      <c r="B14" s="46" t="s">
        <v>24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8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8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3" t="s">
        <v>110</v>
      </c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5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3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5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3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5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3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5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3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5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3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5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3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5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3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5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3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5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3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5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3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5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3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5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3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5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3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5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3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5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3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5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3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5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3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5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3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5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3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5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3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5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3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5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3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5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3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5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3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5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3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5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3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5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3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5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3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6" t="s">
        <v>111</v>
      </c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9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9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9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9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9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9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9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9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9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9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9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9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8"/>
    </row>
    <row r="60" spans="1:78" ht="13.5" customHeight="1" x14ac:dyDescent="0.15">
      <c r="A60" s="2"/>
      <c r="B60" s="36" t="s">
        <v>27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8"/>
      <c r="BK60" s="2"/>
      <c r="BL60" s="89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8"/>
    </row>
    <row r="61" spans="1:78" ht="13.5" customHeight="1" x14ac:dyDescent="0.15">
      <c r="A61" s="2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8"/>
      <c r="BK61" s="2"/>
      <c r="BL61" s="89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9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9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86" t="s">
        <v>112</v>
      </c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89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89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89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89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89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89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89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89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89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89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89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89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89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89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89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90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YGr3hBNMBc9BQ1YUPMGI6ihbkuf7g9kQpr0dZCS5XGi/Bhl53yuxzpvIFqKdB8hnGxlv6J/nLTBT9RMwzTESLA==" saltValue="9ewhqPcv2MgLsIvmligwz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76" t="s">
        <v>50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51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52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54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55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56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57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58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59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60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61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62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63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64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2023</v>
      </c>
      <c r="C6" s="20">
        <f t="shared" ref="C6:W6" si="3">C7</f>
        <v>422126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長崎県　西海市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43.79</v>
      </c>
      <c r="P6" s="21">
        <f t="shared" si="3"/>
        <v>98.11</v>
      </c>
      <c r="Q6" s="21">
        <f t="shared" si="3"/>
        <v>4596</v>
      </c>
      <c r="R6" s="21">
        <f t="shared" si="3"/>
        <v>25437</v>
      </c>
      <c r="S6" s="21">
        <f t="shared" si="3"/>
        <v>241.84</v>
      </c>
      <c r="T6" s="21">
        <f t="shared" si="3"/>
        <v>105.18</v>
      </c>
      <c r="U6" s="21">
        <f t="shared" si="3"/>
        <v>24808</v>
      </c>
      <c r="V6" s="21">
        <f t="shared" si="3"/>
        <v>175</v>
      </c>
      <c r="W6" s="21">
        <f t="shared" si="3"/>
        <v>141.76</v>
      </c>
      <c r="X6" s="22">
        <f>IF(X7="",NA(),X7)</f>
        <v>92.24</v>
      </c>
      <c r="Y6" s="22">
        <f t="shared" ref="Y6:AG6" si="4">IF(Y7="",NA(),Y7)</f>
        <v>96.17</v>
      </c>
      <c r="Z6" s="22">
        <f t="shared" si="4"/>
        <v>95.45</v>
      </c>
      <c r="AA6" s="22">
        <f t="shared" si="4"/>
        <v>95.49</v>
      </c>
      <c r="AB6" s="22">
        <f t="shared" si="4"/>
        <v>95.62</v>
      </c>
      <c r="AC6" s="22">
        <f t="shared" si="4"/>
        <v>108.61</v>
      </c>
      <c r="AD6" s="22">
        <f t="shared" si="4"/>
        <v>108.35</v>
      </c>
      <c r="AE6" s="22">
        <f t="shared" si="4"/>
        <v>108.84</v>
      </c>
      <c r="AF6" s="22">
        <f t="shared" si="4"/>
        <v>105.92</v>
      </c>
      <c r="AG6" s="22">
        <f t="shared" si="4"/>
        <v>106.01</v>
      </c>
      <c r="AH6" s="21" t="str">
        <f>IF(AH7="","",IF(AH7="-","【-】","【"&amp;SUBSTITUTE(TEXT(AH7,"#,##0.00"),"-","△")&amp;"】"))</f>
        <v>【108.24】</v>
      </c>
      <c r="AI6" s="22">
        <f>IF(AI7="",NA(),AI7)</f>
        <v>62.7</v>
      </c>
      <c r="AJ6" s="22">
        <f t="shared" ref="AJ6:AR6" si="5">IF(AJ7="",NA(),AJ7)</f>
        <v>65.459999999999994</v>
      </c>
      <c r="AK6" s="22">
        <f t="shared" si="5"/>
        <v>73.63</v>
      </c>
      <c r="AL6" s="22">
        <f t="shared" si="5"/>
        <v>76.930000000000007</v>
      </c>
      <c r="AM6" s="22">
        <f t="shared" si="5"/>
        <v>107.6</v>
      </c>
      <c r="AN6" s="22">
        <f t="shared" si="5"/>
        <v>3.59</v>
      </c>
      <c r="AO6" s="22">
        <f t="shared" si="5"/>
        <v>3.98</v>
      </c>
      <c r="AP6" s="22">
        <f t="shared" si="5"/>
        <v>6.02</v>
      </c>
      <c r="AQ6" s="22">
        <f t="shared" si="5"/>
        <v>7.78</v>
      </c>
      <c r="AR6" s="22">
        <f t="shared" si="5"/>
        <v>9.59</v>
      </c>
      <c r="AS6" s="21" t="str">
        <f>IF(AS7="","",IF(AS7="-","【-】","【"&amp;SUBSTITUTE(TEXT(AS7,"#,##0.00"),"-","△")&amp;"】"))</f>
        <v>【1.50】</v>
      </c>
      <c r="AT6" s="22">
        <f>IF(AT7="",NA(),AT7)</f>
        <v>293.44</v>
      </c>
      <c r="AU6" s="22">
        <f t="shared" ref="AU6:BC6" si="6">IF(AU7="",NA(),AU7)</f>
        <v>279.81</v>
      </c>
      <c r="AV6" s="22">
        <f t="shared" si="6"/>
        <v>296.56</v>
      </c>
      <c r="AW6" s="22">
        <f t="shared" si="6"/>
        <v>335.82</v>
      </c>
      <c r="AX6" s="22">
        <f t="shared" si="6"/>
        <v>336.73</v>
      </c>
      <c r="AY6" s="22">
        <f t="shared" si="6"/>
        <v>379.08</v>
      </c>
      <c r="AZ6" s="22">
        <f t="shared" si="6"/>
        <v>367.55</v>
      </c>
      <c r="BA6" s="22">
        <f t="shared" si="6"/>
        <v>378.56</v>
      </c>
      <c r="BB6" s="22">
        <f t="shared" si="6"/>
        <v>364.46</v>
      </c>
      <c r="BC6" s="22">
        <f t="shared" si="6"/>
        <v>338.89</v>
      </c>
      <c r="BD6" s="21" t="str">
        <f>IF(BD7="","",IF(BD7="-","【-】","【"&amp;SUBSTITUTE(TEXT(BD7,"#,##0.00"),"-","△")&amp;"】"))</f>
        <v>【243.36】</v>
      </c>
      <c r="BE6" s="22">
        <f>IF(BE7="",NA(),BE7)</f>
        <v>766.4</v>
      </c>
      <c r="BF6" s="22">
        <f t="shared" ref="BF6:BN6" si="7">IF(BF7="",NA(),BF7)</f>
        <v>759.9</v>
      </c>
      <c r="BG6" s="22">
        <f t="shared" si="7"/>
        <v>770.76</v>
      </c>
      <c r="BH6" s="22">
        <f t="shared" si="7"/>
        <v>767.93</v>
      </c>
      <c r="BI6" s="22">
        <f t="shared" si="7"/>
        <v>1018.4</v>
      </c>
      <c r="BJ6" s="22">
        <f t="shared" si="7"/>
        <v>398.98</v>
      </c>
      <c r="BK6" s="22">
        <f t="shared" si="7"/>
        <v>418.68</v>
      </c>
      <c r="BL6" s="22">
        <f t="shared" si="7"/>
        <v>395.68</v>
      </c>
      <c r="BM6" s="22">
        <f t="shared" si="7"/>
        <v>403.72</v>
      </c>
      <c r="BN6" s="22">
        <f t="shared" si="7"/>
        <v>400.21</v>
      </c>
      <c r="BO6" s="21" t="str">
        <f>IF(BO7="","",IF(BO7="-","【-】","【"&amp;SUBSTITUTE(TEXT(BO7,"#,##0.00"),"-","△")&amp;"】"))</f>
        <v>【265.93】</v>
      </c>
      <c r="BP6" s="22">
        <f>IF(BP7="",NA(),BP7)</f>
        <v>76.27</v>
      </c>
      <c r="BQ6" s="22">
        <f t="shared" ref="BQ6:BY6" si="8">IF(BQ7="",NA(),BQ7)</f>
        <v>73.099999999999994</v>
      </c>
      <c r="BR6" s="22">
        <f t="shared" si="8"/>
        <v>72.86</v>
      </c>
      <c r="BS6" s="22">
        <f t="shared" si="8"/>
        <v>75.86</v>
      </c>
      <c r="BT6" s="22">
        <f t="shared" si="8"/>
        <v>58.92</v>
      </c>
      <c r="BU6" s="22">
        <f t="shared" si="8"/>
        <v>98.64</v>
      </c>
      <c r="BV6" s="22">
        <f t="shared" si="8"/>
        <v>94.78</v>
      </c>
      <c r="BW6" s="22">
        <f t="shared" si="8"/>
        <v>97.59</v>
      </c>
      <c r="BX6" s="22">
        <f t="shared" si="8"/>
        <v>92.17</v>
      </c>
      <c r="BY6" s="22">
        <f t="shared" si="8"/>
        <v>92.83</v>
      </c>
      <c r="BZ6" s="21" t="str">
        <f>IF(BZ7="","",IF(BZ7="-","【-】","【"&amp;SUBSTITUTE(TEXT(BZ7,"#,##0.00"),"-","△")&amp;"】"))</f>
        <v>【97.82】</v>
      </c>
      <c r="CA6" s="22">
        <f>IF(CA7="",NA(),CA7)</f>
        <v>312.3</v>
      </c>
      <c r="CB6" s="22">
        <f t="shared" ref="CB6:CJ6" si="9">IF(CB7="",NA(),CB7)</f>
        <v>324.76</v>
      </c>
      <c r="CC6" s="22">
        <f t="shared" si="9"/>
        <v>326.43</v>
      </c>
      <c r="CD6" s="22">
        <f t="shared" si="9"/>
        <v>314.5</v>
      </c>
      <c r="CE6" s="22">
        <f t="shared" si="9"/>
        <v>316.16000000000003</v>
      </c>
      <c r="CF6" s="22">
        <f t="shared" si="9"/>
        <v>178.92</v>
      </c>
      <c r="CG6" s="22">
        <f t="shared" si="9"/>
        <v>181.3</v>
      </c>
      <c r="CH6" s="22">
        <f t="shared" si="9"/>
        <v>181.71</v>
      </c>
      <c r="CI6" s="22">
        <f t="shared" si="9"/>
        <v>188.51</v>
      </c>
      <c r="CJ6" s="22">
        <f t="shared" si="9"/>
        <v>189.43</v>
      </c>
      <c r="CK6" s="21" t="str">
        <f>IF(CK7="","",IF(CK7="-","【-】","【"&amp;SUBSTITUTE(TEXT(CK7,"#,##0.00"),"-","△")&amp;"】"))</f>
        <v>【177.56】</v>
      </c>
      <c r="CL6" s="22">
        <f>IF(CL7="",NA(),CL7)</f>
        <v>60.26</v>
      </c>
      <c r="CM6" s="22">
        <f t="shared" ref="CM6:CU6" si="10">IF(CM7="",NA(),CM7)</f>
        <v>60.76</v>
      </c>
      <c r="CN6" s="22">
        <f t="shared" si="10"/>
        <v>61.82</v>
      </c>
      <c r="CO6" s="22">
        <f t="shared" si="10"/>
        <v>60.72</v>
      </c>
      <c r="CP6" s="22">
        <f t="shared" si="10"/>
        <v>60.49</v>
      </c>
      <c r="CQ6" s="22">
        <f t="shared" si="10"/>
        <v>55.14</v>
      </c>
      <c r="CR6" s="22">
        <f t="shared" si="10"/>
        <v>55.89</v>
      </c>
      <c r="CS6" s="22">
        <f t="shared" si="10"/>
        <v>55.72</v>
      </c>
      <c r="CT6" s="22">
        <f t="shared" si="10"/>
        <v>55.31</v>
      </c>
      <c r="CU6" s="22">
        <f t="shared" si="10"/>
        <v>55.14</v>
      </c>
      <c r="CV6" s="21" t="str">
        <f>IF(CV7="","",IF(CV7="-","【-】","【"&amp;SUBSTITUTE(TEXT(CV7,"#,##0.00"),"-","△")&amp;"】"))</f>
        <v>【59.81】</v>
      </c>
      <c r="CW6" s="22">
        <f>IF(CW7="",NA(),CW7)</f>
        <v>71.27</v>
      </c>
      <c r="CX6" s="22">
        <f t="shared" ref="CX6:DF6" si="11">IF(CX7="",NA(),CX7)</f>
        <v>70.09</v>
      </c>
      <c r="CY6" s="22">
        <f t="shared" si="11"/>
        <v>67.56</v>
      </c>
      <c r="CZ6" s="22">
        <f t="shared" si="11"/>
        <v>68.72</v>
      </c>
      <c r="DA6" s="22">
        <f t="shared" si="11"/>
        <v>66.959999999999994</v>
      </c>
      <c r="DB6" s="22">
        <f t="shared" si="11"/>
        <v>81.39</v>
      </c>
      <c r="DC6" s="22">
        <f t="shared" si="11"/>
        <v>81.27</v>
      </c>
      <c r="DD6" s="22">
        <f t="shared" si="11"/>
        <v>81.260000000000005</v>
      </c>
      <c r="DE6" s="22">
        <f t="shared" si="11"/>
        <v>80.36</v>
      </c>
      <c r="DF6" s="22">
        <f t="shared" si="11"/>
        <v>80.13</v>
      </c>
      <c r="DG6" s="21" t="str">
        <f>IF(DG7="","",IF(DG7="-","【-】","【"&amp;SUBSTITUTE(TEXT(DG7,"#,##0.00"),"-","△")&amp;"】"))</f>
        <v>【89.42】</v>
      </c>
      <c r="DH6" s="22">
        <f>IF(DH7="",NA(),DH7)</f>
        <v>31.26</v>
      </c>
      <c r="DI6" s="22">
        <f t="shared" ref="DI6:DQ6" si="12">IF(DI7="",NA(),DI7)</f>
        <v>32.770000000000003</v>
      </c>
      <c r="DJ6" s="22">
        <f t="shared" si="12"/>
        <v>35.31</v>
      </c>
      <c r="DK6" s="22">
        <f t="shared" si="12"/>
        <v>37.5</v>
      </c>
      <c r="DL6" s="22">
        <f t="shared" si="12"/>
        <v>39.25</v>
      </c>
      <c r="DM6" s="22">
        <f t="shared" si="12"/>
        <v>49.92</v>
      </c>
      <c r="DN6" s="22">
        <f t="shared" si="12"/>
        <v>50.63</v>
      </c>
      <c r="DO6" s="22">
        <f t="shared" si="12"/>
        <v>51.29</v>
      </c>
      <c r="DP6" s="22">
        <f t="shared" si="12"/>
        <v>52.2</v>
      </c>
      <c r="DQ6" s="22">
        <f t="shared" si="12"/>
        <v>52.7</v>
      </c>
      <c r="DR6" s="21" t="str">
        <f>IF(DR7="","",IF(DR7="-","【-】","【"&amp;SUBSTITUTE(TEXT(DR7,"#,##0.00"),"-","△")&amp;"】"))</f>
        <v>【52.02】</v>
      </c>
      <c r="DS6" s="22">
        <f>IF(DS7="",NA(),DS7)</f>
        <v>0.67</v>
      </c>
      <c r="DT6" s="22">
        <f t="shared" ref="DT6:EB6" si="13">IF(DT7="",NA(),DT7)</f>
        <v>0.82</v>
      </c>
      <c r="DU6" s="22">
        <f t="shared" si="13"/>
        <v>1.1200000000000001</v>
      </c>
      <c r="DV6" s="22">
        <f t="shared" si="13"/>
        <v>1.5</v>
      </c>
      <c r="DW6" s="22">
        <f t="shared" si="13"/>
        <v>1.86</v>
      </c>
      <c r="DX6" s="22">
        <f t="shared" si="13"/>
        <v>16.88</v>
      </c>
      <c r="DY6" s="22">
        <f t="shared" si="13"/>
        <v>18.28</v>
      </c>
      <c r="DZ6" s="22">
        <f t="shared" si="13"/>
        <v>19.61</v>
      </c>
      <c r="EA6" s="22">
        <f t="shared" si="13"/>
        <v>20.73</v>
      </c>
      <c r="EB6" s="22">
        <f t="shared" si="13"/>
        <v>22.86</v>
      </c>
      <c r="EC6" s="21" t="str">
        <f>IF(EC7="","",IF(EC7="-","【-】","【"&amp;SUBSTITUTE(TEXT(EC7,"#,##0.00"),"-","△")&amp;"】"))</f>
        <v>【25.37】</v>
      </c>
      <c r="ED6" s="22">
        <f>IF(ED7="",NA(),ED7)</f>
        <v>0.31</v>
      </c>
      <c r="EE6" s="22">
        <f t="shared" ref="EE6:EM6" si="14">IF(EE7="",NA(),EE7)</f>
        <v>0.27</v>
      </c>
      <c r="EF6" s="22">
        <f t="shared" si="14"/>
        <v>0.35</v>
      </c>
      <c r="EG6" s="22">
        <f t="shared" si="14"/>
        <v>0.28000000000000003</v>
      </c>
      <c r="EH6" s="22">
        <f t="shared" si="14"/>
        <v>0.22</v>
      </c>
      <c r="EI6" s="22">
        <f t="shared" si="14"/>
        <v>0.52</v>
      </c>
      <c r="EJ6" s="22">
        <f t="shared" si="14"/>
        <v>0.53</v>
      </c>
      <c r="EK6" s="22">
        <f t="shared" si="14"/>
        <v>0.48</v>
      </c>
      <c r="EL6" s="22">
        <f t="shared" si="14"/>
        <v>0.5</v>
      </c>
      <c r="EM6" s="22">
        <f t="shared" si="14"/>
        <v>0.41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15">
      <c r="A7" s="15"/>
      <c r="B7" s="24">
        <v>2023</v>
      </c>
      <c r="C7" s="24">
        <v>422126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43.79</v>
      </c>
      <c r="P7" s="25">
        <v>98.11</v>
      </c>
      <c r="Q7" s="25">
        <v>4596</v>
      </c>
      <c r="R7" s="25">
        <v>25437</v>
      </c>
      <c r="S7" s="25">
        <v>241.84</v>
      </c>
      <c r="T7" s="25">
        <v>105.18</v>
      </c>
      <c r="U7" s="25">
        <v>24808</v>
      </c>
      <c r="V7" s="25">
        <v>175</v>
      </c>
      <c r="W7" s="25">
        <v>141.76</v>
      </c>
      <c r="X7" s="25">
        <v>92.24</v>
      </c>
      <c r="Y7" s="25">
        <v>96.17</v>
      </c>
      <c r="Z7" s="25">
        <v>95.45</v>
      </c>
      <c r="AA7" s="25">
        <v>95.49</v>
      </c>
      <c r="AB7" s="25">
        <v>95.62</v>
      </c>
      <c r="AC7" s="25">
        <v>108.61</v>
      </c>
      <c r="AD7" s="25">
        <v>108.35</v>
      </c>
      <c r="AE7" s="25">
        <v>108.84</v>
      </c>
      <c r="AF7" s="25">
        <v>105.92</v>
      </c>
      <c r="AG7" s="25">
        <v>106.01</v>
      </c>
      <c r="AH7" s="25">
        <v>108.24</v>
      </c>
      <c r="AI7" s="25">
        <v>62.7</v>
      </c>
      <c r="AJ7" s="25">
        <v>65.459999999999994</v>
      </c>
      <c r="AK7" s="25">
        <v>73.63</v>
      </c>
      <c r="AL7" s="25">
        <v>76.930000000000007</v>
      </c>
      <c r="AM7" s="25">
        <v>107.6</v>
      </c>
      <c r="AN7" s="25">
        <v>3.59</v>
      </c>
      <c r="AO7" s="25">
        <v>3.98</v>
      </c>
      <c r="AP7" s="25">
        <v>6.02</v>
      </c>
      <c r="AQ7" s="25">
        <v>7.78</v>
      </c>
      <c r="AR7" s="25">
        <v>9.59</v>
      </c>
      <c r="AS7" s="25">
        <v>1.5</v>
      </c>
      <c r="AT7" s="25">
        <v>293.44</v>
      </c>
      <c r="AU7" s="25">
        <v>279.81</v>
      </c>
      <c r="AV7" s="25">
        <v>296.56</v>
      </c>
      <c r="AW7" s="25">
        <v>335.82</v>
      </c>
      <c r="AX7" s="25">
        <v>336.73</v>
      </c>
      <c r="AY7" s="25">
        <v>379.08</v>
      </c>
      <c r="AZ7" s="25">
        <v>367.55</v>
      </c>
      <c r="BA7" s="25">
        <v>378.56</v>
      </c>
      <c r="BB7" s="25">
        <v>364.46</v>
      </c>
      <c r="BC7" s="25">
        <v>338.89</v>
      </c>
      <c r="BD7" s="25">
        <v>243.36</v>
      </c>
      <c r="BE7" s="25">
        <v>766.4</v>
      </c>
      <c r="BF7" s="25">
        <v>759.9</v>
      </c>
      <c r="BG7" s="25">
        <v>770.76</v>
      </c>
      <c r="BH7" s="25">
        <v>767.93</v>
      </c>
      <c r="BI7" s="25">
        <v>1018.4</v>
      </c>
      <c r="BJ7" s="25">
        <v>398.98</v>
      </c>
      <c r="BK7" s="25">
        <v>418.68</v>
      </c>
      <c r="BL7" s="25">
        <v>395.68</v>
      </c>
      <c r="BM7" s="25">
        <v>403.72</v>
      </c>
      <c r="BN7" s="25">
        <v>400.21</v>
      </c>
      <c r="BO7" s="25">
        <v>265.93</v>
      </c>
      <c r="BP7" s="25">
        <v>76.27</v>
      </c>
      <c r="BQ7" s="25">
        <v>73.099999999999994</v>
      </c>
      <c r="BR7" s="25">
        <v>72.86</v>
      </c>
      <c r="BS7" s="25">
        <v>75.86</v>
      </c>
      <c r="BT7" s="25">
        <v>58.92</v>
      </c>
      <c r="BU7" s="25">
        <v>98.64</v>
      </c>
      <c r="BV7" s="25">
        <v>94.78</v>
      </c>
      <c r="BW7" s="25">
        <v>97.59</v>
      </c>
      <c r="BX7" s="25">
        <v>92.17</v>
      </c>
      <c r="BY7" s="25">
        <v>92.83</v>
      </c>
      <c r="BZ7" s="25">
        <v>97.82</v>
      </c>
      <c r="CA7" s="25">
        <v>312.3</v>
      </c>
      <c r="CB7" s="25">
        <v>324.76</v>
      </c>
      <c r="CC7" s="25">
        <v>326.43</v>
      </c>
      <c r="CD7" s="25">
        <v>314.5</v>
      </c>
      <c r="CE7" s="25">
        <v>316.16000000000003</v>
      </c>
      <c r="CF7" s="25">
        <v>178.92</v>
      </c>
      <c r="CG7" s="25">
        <v>181.3</v>
      </c>
      <c r="CH7" s="25">
        <v>181.71</v>
      </c>
      <c r="CI7" s="25">
        <v>188.51</v>
      </c>
      <c r="CJ7" s="25">
        <v>189.43</v>
      </c>
      <c r="CK7" s="25">
        <v>177.56</v>
      </c>
      <c r="CL7" s="25">
        <v>60.26</v>
      </c>
      <c r="CM7" s="25">
        <v>60.76</v>
      </c>
      <c r="CN7" s="25">
        <v>61.82</v>
      </c>
      <c r="CO7" s="25">
        <v>60.72</v>
      </c>
      <c r="CP7" s="25">
        <v>60.49</v>
      </c>
      <c r="CQ7" s="25">
        <v>55.14</v>
      </c>
      <c r="CR7" s="25">
        <v>55.89</v>
      </c>
      <c r="CS7" s="25">
        <v>55.72</v>
      </c>
      <c r="CT7" s="25">
        <v>55.31</v>
      </c>
      <c r="CU7" s="25">
        <v>55.14</v>
      </c>
      <c r="CV7" s="25">
        <v>59.81</v>
      </c>
      <c r="CW7" s="25">
        <v>71.27</v>
      </c>
      <c r="CX7" s="25">
        <v>70.09</v>
      </c>
      <c r="CY7" s="25">
        <v>67.56</v>
      </c>
      <c r="CZ7" s="25">
        <v>68.72</v>
      </c>
      <c r="DA7" s="25">
        <v>66.959999999999994</v>
      </c>
      <c r="DB7" s="25">
        <v>81.39</v>
      </c>
      <c r="DC7" s="25">
        <v>81.27</v>
      </c>
      <c r="DD7" s="25">
        <v>81.260000000000005</v>
      </c>
      <c r="DE7" s="25">
        <v>80.36</v>
      </c>
      <c r="DF7" s="25">
        <v>80.13</v>
      </c>
      <c r="DG7" s="25">
        <v>89.42</v>
      </c>
      <c r="DH7" s="25">
        <v>31.26</v>
      </c>
      <c r="DI7" s="25">
        <v>32.770000000000003</v>
      </c>
      <c r="DJ7" s="25">
        <v>35.31</v>
      </c>
      <c r="DK7" s="25">
        <v>37.5</v>
      </c>
      <c r="DL7" s="25">
        <v>39.25</v>
      </c>
      <c r="DM7" s="25">
        <v>49.92</v>
      </c>
      <c r="DN7" s="25">
        <v>50.63</v>
      </c>
      <c r="DO7" s="25">
        <v>51.29</v>
      </c>
      <c r="DP7" s="25">
        <v>52.2</v>
      </c>
      <c r="DQ7" s="25">
        <v>52.7</v>
      </c>
      <c r="DR7" s="25">
        <v>52.02</v>
      </c>
      <c r="DS7" s="25">
        <v>0.67</v>
      </c>
      <c r="DT7" s="25">
        <v>0.82</v>
      </c>
      <c r="DU7" s="25">
        <v>1.1200000000000001</v>
      </c>
      <c r="DV7" s="25">
        <v>1.5</v>
      </c>
      <c r="DW7" s="25">
        <v>1.86</v>
      </c>
      <c r="DX7" s="25">
        <v>16.88</v>
      </c>
      <c r="DY7" s="25">
        <v>18.28</v>
      </c>
      <c r="DZ7" s="25">
        <v>19.61</v>
      </c>
      <c r="EA7" s="25">
        <v>20.73</v>
      </c>
      <c r="EB7" s="25">
        <v>22.86</v>
      </c>
      <c r="EC7" s="25">
        <v>25.37</v>
      </c>
      <c r="ED7" s="25">
        <v>0.31</v>
      </c>
      <c r="EE7" s="25">
        <v>0.27</v>
      </c>
      <c r="EF7" s="25">
        <v>0.35</v>
      </c>
      <c r="EG7" s="25">
        <v>0.28000000000000003</v>
      </c>
      <c r="EH7" s="25">
        <v>0.22</v>
      </c>
      <c r="EI7" s="25">
        <v>0.52</v>
      </c>
      <c r="EJ7" s="25">
        <v>0.53</v>
      </c>
      <c r="EK7" s="25">
        <v>0.48</v>
      </c>
      <c r="EL7" s="25">
        <v>0.5</v>
      </c>
      <c r="EM7" s="25">
        <v>0.41</v>
      </c>
      <c r="EN7" s="25">
        <v>0.62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2025-01-24T06:55:23Z</dcterms:created>
  <dcterms:modified xsi:type="dcterms:W3CDTF">2025-01-28T04:30:51Z</dcterms:modified>
  <cp:category/>
</cp:coreProperties>
</file>