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pollo\01_雲仙市部局\03_財務部\03_財政課\事務分掌によるフォルダ\35 各種調査\R6\107【県市町村課】公営企業に係る経営比較分析表の分析について\02　回答\県へ回答\様式差替後\12_雲仙市\"/>
    </mc:Choice>
  </mc:AlternateContent>
  <xr:revisionPtr revIDLastSave="0" documentId="13_ncr:1_{6DBBF97D-0CBA-4756-BDC8-5CB246AF903C}" xr6:coauthVersionLast="47" xr6:coauthVersionMax="47" xr10:uidLastSave="{00000000-0000-0000-0000-000000000000}"/>
  <workbookProtection workbookAlgorithmName="SHA-512" workbookHashValue="9s7+5jZYyuJBLnlIkaWpvJkMtwSauXnC/TvzOq1Z3+sz/519PHCz8AbINm0PKVNxHLuqpi12/sL3SqRpSr7UPA==" workbookSaltValue="R1JAmAPkssbVWp+1MZB9+Q==" workbookSpinCount="100000" lockStructure="1"/>
  <bookViews>
    <workbookView xWindow="28680" yWindow="-3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P6" i="5"/>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F85" i="4"/>
  <c r="E85" i="4"/>
  <c r="BB10" i="4"/>
  <c r="AT10" i="4"/>
  <c r="AL10" i="4"/>
  <c r="W10" i="4"/>
  <c r="P10" i="4"/>
  <c r="BB8" i="4"/>
  <c r="W8" i="4"/>
  <c r="P8" i="4"/>
  <c r="I8" i="4"/>
  <c r="B8" i="4"/>
  <c r="B6" i="4"/>
</calcChain>
</file>

<file path=xl/sharedStrings.xml><?xml version="1.0" encoding="utf-8"?>
<sst xmlns="http://schemas.openxmlformats.org/spreadsheetml/2006/main" count="228" uniqueCount="115">
  <si>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</si>
  <si>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</si>
  <si>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</si>
  <si>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</si>
  <si>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</si>
  <si>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</si>
  <si>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</si>
  <si>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</si>
  <si>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</si>
  <si>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</si>
  <si>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</si>
  <si>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</si>
  <si>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</si>
  <si>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</si>
  <si>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</si>
  <si>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</si>
  <si>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</si>
  <si>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</si>
  <si>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</si>
  <si>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</si>
  <si>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</si>
  <si>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</si>
  <si>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</si>
  <si>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</si>
  <si>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</si>
  <si>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</si>
  <si>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</si>
  <si>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</si>
  <si>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</si>
  <si>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</si>
  <si>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</si>
  <si>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</si>
  <si>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</si>
  <si>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</si>
  <si>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</si>
  <si>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</si>
  <si>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</si>
  <si>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</si>
  <si>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</si>
  <si>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</si>
  <si>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</si>
  <si>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</si>
  <si>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</si>
  <si>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</si>
  <si>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</si>
  <si>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</si>
  <si>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</si>
  <si>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</si>
  <si>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</si>
  <si>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</si>
  <si>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</si>
  <si>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</si>
  <si>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</si>
  <si>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</si>
  <si>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</si>
  <si>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</si>
  <si>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</si>
  <si>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</si>
  <si>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</si>
  <si>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</si>
  <si>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</si>
  <si>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</si>
  <si>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</si>
  <si>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</si>
  <si>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</si>
  <si>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</si>
  <si>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</si>
  <si>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</si>
  <si>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</si>
  <si>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</si>
  <si>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</si>
  <si>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</si>
  <si>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</si>
  <si>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</si>
  <si>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</si>
  <si>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</si>
  <si>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</si>
  <si>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</si>
  <si>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</si>
  <si>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</si>
  <si>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</si>
  <si>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</si>
  <si>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</si>
  <si>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</si>
  <si>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</si>
  <si>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</si>
  <si>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</si>
  <si>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</si>
  <si>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</si>
  <si>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</si>
  <si>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</si>
  <si>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</si>
  <si>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</si>
  <si>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</si>
  <si>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</si>
  <si>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</si>
  <si>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</si>
  <si>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</si>
  <si>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</si>
  <si>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</si>
  <si>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</si>
  <si>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</si>
  <si>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</si>
  <si>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</si>
  <si>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</si>
  <si>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</si>
  <si>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</si>
  <si>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</si>
  <si>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</si>
  <si>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</si>
  <si>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</si>
  <si>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</si>
  <si>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①有形固定資産減価償却率は、平成29年度水道事業統合後、平均値以下で推移しているが、法定耐用年数に近い資産が多くなっていることから、毎年度約2％程度の増加で推移している。
②管路経年化率は、管路の経過年数や漏水状況を考慮しながら優先順位を決めて更新を行っている。今後更新時期を迎える管路が増加するため、事業の平準化を図り計画的に実施する必要があると考えている。
③管路更新率は、平均値以上の更新を行っており、今後も継続して更新する必要があると考えている。</t>
    <phoneticPr fontId="4"/>
  </si>
  <si>
    <t>　経営的には、純利益を確保しており経営の健全化は保たれているものの、一般会計からの繰入金や企業債に依存している面もある。また、有収率の低さからも分かるように、施設の老朽化が進んでおり、数年後には赤字に陥ることが危惧されるが、本年度から実施した５年毎の料金改定を計画的に行うことにより、事業における財源の確保ができるものと考えている。
　今後も健全な経営を継続していくためには、事業における財源の確保が喫緊の課題であり、令和７年度に改定する雲仙市水道事業経営戦略をもとに、計画的に料金改定を行い、計画的に経営基盤の強化を図る必要がある。</t>
    <phoneticPr fontId="4"/>
  </si>
  <si>
    <t>①経常収支比率は､100%以上となっており、本年度の料金改定により増加している。今後も維持管理経費の抑制に努めながら､計画的に水道料金の改定が必要と考えている。
②累積欠損金比率は､これまでどおり0％となっている。引き続き欠損金のない状況を継続するよう経営健全化に努めていきたいと考えている。
③流動比率は､100％以上となっており問題ないと考えている。
④企業債残高対給水収益比率は､平成29年4月1日水道事業統合時に簡易水道事業分の企業債残高が増加したものの、以降は段階的に減少してきている。今後は、施設等の老朽化に伴う改築･更新事業の増加より､企業債残高の増加が見込まれるため、資産維持費に見合う水道料金の値上げが必要であると考えている。
⑤料金回収率は、前年度と比較すると料金改定により、増加している。計画的に水道料金の規定が必要と考えている。
⑥給水原価は、前年度から下がっており平均値以下である。今後も更なる維持管理費の削減に努めなければならないと考えている。
⑦施設利用率は、コロナ過が終息し配水量が増えたことが要因と考えられる。利用率に注視し施設のダウンサイジングの検討が必要と考えられる。
⑧有収率は、漏水の発見及び修理までに日数を要したことにより、前年度より減少している。今後は、早期発見及び修理を実施し、予防保全型の管路更新、修繕履歴に基づく管路更新等、漏水防止対策を一層強化する必要があると考えている。</t>
    <rPh sb="367" eb="36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</si>
</sst>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0.38</c:v>
                </c:pt>
                <c:pt idx="1">
                  <c:v>0.68</c:v>
                </c:pt>
                <c:pt idx="2">
                  <c:v>1.55</c:v>
                </c:pt>
                <c:pt idx="3">
                  <c:v>0.57999999999999996</c:v>
                </c:pt>
                <c:pt idx="4">
                  <c:v>1.06</c:v>
                </c:pt>
              </c:numCache>
            </c:numRef>
          </c:val>
          <c:extLst>
            <c:ext xmlns:c16="http://schemas.microsoft.com/office/drawing/2014/chart" uri="{C3380CC4-5D6E-409C-BE32-E72D297353CC}">
              <c16:uniqueId val="{00000000-DDEF-4BA4-9B8D-8D645908056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DDEF-4BA4-9B8D-8D645908056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64.95</c:v>
                </c:pt>
                <c:pt idx="1">
                  <c:v>64.14</c:v>
                </c:pt>
                <c:pt idx="2">
                  <c:v>64.45</c:v>
                </c:pt>
                <c:pt idx="3">
                  <c:v>64.02</c:v>
                </c:pt>
                <c:pt idx="4">
                  <c:v>65.12</c:v>
                </c:pt>
              </c:numCache>
            </c:numRef>
          </c:val>
          <c:extLst>
            <c:ext xmlns:c16="http://schemas.microsoft.com/office/drawing/2014/chart" uri="{C3380CC4-5D6E-409C-BE32-E72D297353CC}">
              <c16:uniqueId val="{00000000-86C0-41F2-B17A-E94E88FD9FD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86C0-41F2-B17A-E94E88FD9FD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72.22</c:v>
                </c:pt>
                <c:pt idx="1">
                  <c:v>71.84</c:v>
                </c:pt>
                <c:pt idx="2">
                  <c:v>71.040000000000006</c:v>
                </c:pt>
                <c:pt idx="3">
                  <c:v>72.83</c:v>
                </c:pt>
                <c:pt idx="4">
                  <c:v>72.13</c:v>
                </c:pt>
              </c:numCache>
            </c:numRef>
          </c:val>
          <c:extLst>
            <c:ext xmlns:c16="http://schemas.microsoft.com/office/drawing/2014/chart" uri="{C3380CC4-5D6E-409C-BE32-E72D297353CC}">
              <c16:uniqueId val="{00000000-D3EC-41A6-B330-8FC19B4D0DF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D3EC-41A6-B330-8FC19B4D0DF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120.5</c:v>
                </c:pt>
                <c:pt idx="1">
                  <c:v>117.95</c:v>
                </c:pt>
                <c:pt idx="2">
                  <c:v>111.42</c:v>
                </c:pt>
                <c:pt idx="3">
                  <c:v>116.13</c:v>
                </c:pt>
                <c:pt idx="4">
                  <c:v>125.41</c:v>
                </c:pt>
              </c:numCache>
            </c:numRef>
          </c:val>
          <c:extLst>
            <c:ext xmlns:c16="http://schemas.microsoft.com/office/drawing/2014/chart" uri="{C3380CC4-5D6E-409C-BE32-E72D297353CC}">
              <c16:uniqueId val="{00000000-2124-491E-8FD6-F1900A741FE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2124-491E-8FD6-F1900A741FE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32.94</c:v>
                </c:pt>
                <c:pt idx="1">
                  <c:v>35.119999999999997</c:v>
                </c:pt>
                <c:pt idx="2">
                  <c:v>36.39</c:v>
                </c:pt>
                <c:pt idx="3">
                  <c:v>38.78</c:v>
                </c:pt>
                <c:pt idx="4">
                  <c:v>39.340000000000003</c:v>
                </c:pt>
              </c:numCache>
            </c:numRef>
          </c:val>
          <c:extLst>
            <c:ext xmlns:c16="http://schemas.microsoft.com/office/drawing/2014/chart" uri="{C3380CC4-5D6E-409C-BE32-E72D297353CC}">
              <c16:uniqueId val="{00000000-9E2C-4495-9B1F-990D3DF47CB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9E2C-4495-9B1F-990D3DF47CB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45.86</c:v>
                </c:pt>
                <c:pt idx="1">
                  <c:v>15.45</c:v>
                </c:pt>
                <c:pt idx="2">
                  <c:v>15.41</c:v>
                </c:pt>
                <c:pt idx="3">
                  <c:v>15.41</c:v>
                </c:pt>
                <c:pt idx="4">
                  <c:v>15.71</c:v>
                </c:pt>
              </c:numCache>
            </c:numRef>
          </c:val>
          <c:extLst>
            <c:ext xmlns:c16="http://schemas.microsoft.com/office/drawing/2014/chart" uri="{C3380CC4-5D6E-409C-BE32-E72D297353CC}">
              <c16:uniqueId val="{00000000-EF3E-43C5-8566-D582E358FA2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EF3E-43C5-8566-D582E358FA2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79-4885-A416-AE9A963DE20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9279-4885-A416-AE9A963DE20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300.52</c:v>
                </c:pt>
                <c:pt idx="1">
                  <c:v>267.3</c:v>
                </c:pt>
                <c:pt idx="2">
                  <c:v>206.32</c:v>
                </c:pt>
                <c:pt idx="3">
                  <c:v>300.49</c:v>
                </c:pt>
                <c:pt idx="4">
                  <c:v>300.3</c:v>
                </c:pt>
              </c:numCache>
            </c:numRef>
          </c:val>
          <c:extLst>
            <c:ext xmlns:c16="http://schemas.microsoft.com/office/drawing/2014/chart" uri="{C3380CC4-5D6E-409C-BE32-E72D297353CC}">
              <c16:uniqueId val="{00000000-0CFF-411A-AE96-C85B5DDFAF2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0CFF-411A-AE96-C85B5DDFAF2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667.62</c:v>
                </c:pt>
                <c:pt idx="1">
                  <c:v>638.30999999999995</c:v>
                </c:pt>
                <c:pt idx="2">
                  <c:v>595.17999999999995</c:v>
                </c:pt>
                <c:pt idx="3">
                  <c:v>538.24</c:v>
                </c:pt>
                <c:pt idx="4">
                  <c:v>475.27</c:v>
                </c:pt>
              </c:numCache>
            </c:numRef>
          </c:val>
          <c:extLst>
            <c:ext xmlns:c16="http://schemas.microsoft.com/office/drawing/2014/chart" uri="{C3380CC4-5D6E-409C-BE32-E72D297353CC}">
              <c16:uniqueId val="{00000000-0E3A-4145-821B-2E698962F30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0E3A-4145-821B-2E698962F30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79.37</c:v>
                </c:pt>
                <c:pt idx="1">
                  <c:v>78.489999999999995</c:v>
                </c:pt>
                <c:pt idx="2">
                  <c:v>75.180000000000007</c:v>
                </c:pt>
                <c:pt idx="3">
                  <c:v>80.48</c:v>
                </c:pt>
                <c:pt idx="4">
                  <c:v>91.37</c:v>
                </c:pt>
              </c:numCache>
            </c:numRef>
          </c:val>
          <c:extLst>
            <c:ext xmlns:c16="http://schemas.microsoft.com/office/drawing/2014/chart" uri="{C3380CC4-5D6E-409C-BE32-E72D297353CC}">
              <c16:uniqueId val="{00000000-0CE2-4720-A391-C3B850F6EDA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0CE2-4720-A391-C3B850F6EDA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166.19</c:v>
                </c:pt>
                <c:pt idx="1">
                  <c:v>168.28</c:v>
                </c:pt>
                <c:pt idx="2">
                  <c:v>176.09</c:v>
                </c:pt>
                <c:pt idx="3">
                  <c:v>164.24</c:v>
                </c:pt>
                <c:pt idx="4">
                  <c:v>154.68</c:v>
                </c:pt>
              </c:numCache>
            </c:numRef>
          </c:val>
          <c:extLst>
            <c:ext xmlns:c16="http://schemas.microsoft.com/office/drawing/2014/chart" uri="{C3380CC4-5D6E-409C-BE32-E72D297353CC}">
              <c16:uniqueId val="{00000000-BCDD-441F-A223-9FCF431D36A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BCDD-441F-A223-9FCF431D36A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0"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長崎県　雲仙市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41272</v>
      </c>
      <c r="AM8" s="44"/>
      <c r="AN8" s="44"/>
      <c r="AO8" s="44"/>
      <c r="AP8" s="44"/>
      <c r="AQ8" s="44"/>
      <c r="AR8" s="44"/>
      <c r="AS8" s="44"/>
      <c r="AT8" s="45">
        <f>データ!$S$6</f>
        <v>214.31</v>
      </c>
      <c r="AU8" s="46"/>
      <c r="AV8" s="46"/>
      <c r="AW8" s="46"/>
      <c r="AX8" s="46"/>
      <c r="AY8" s="46"/>
      <c r="AZ8" s="46"/>
      <c r="BA8" s="46"/>
      <c r="BB8" s="47">
        <f>データ!$T$6</f>
        <v>192.58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67.349999999999994</v>
      </c>
      <c r="J10" s="46"/>
      <c r="K10" s="46"/>
      <c r="L10" s="46"/>
      <c r="M10" s="46"/>
      <c r="N10" s="46"/>
      <c r="O10" s="80"/>
      <c r="P10" s="47">
        <f>データ!$P$6</f>
        <v>99.62</v>
      </c>
      <c r="Q10" s="47"/>
      <c r="R10" s="47"/>
      <c r="S10" s="47"/>
      <c r="T10" s="47"/>
      <c r="U10" s="47"/>
      <c r="V10" s="47"/>
      <c r="W10" s="44">
        <f>データ!$Q$6</f>
        <v>3150</v>
      </c>
      <c r="X10" s="44"/>
      <c r="Y10" s="44"/>
      <c r="Z10" s="44"/>
      <c r="AA10" s="44"/>
      <c r="AB10" s="44"/>
      <c r="AC10" s="44"/>
      <c r="AD10" s="2"/>
      <c r="AE10" s="2"/>
      <c r="AF10" s="2"/>
      <c r="AG10" s="2"/>
      <c r="AH10" s="2"/>
      <c r="AI10" s="2"/>
      <c r="AJ10" s="2"/>
      <c r="AK10" s="2"/>
      <c r="AL10" s="44">
        <f>データ!$U$6</f>
        <v>40780</v>
      </c>
      <c r="AM10" s="44"/>
      <c r="AN10" s="44"/>
      <c r="AO10" s="44"/>
      <c r="AP10" s="44"/>
      <c r="AQ10" s="44"/>
      <c r="AR10" s="44"/>
      <c r="AS10" s="44"/>
      <c r="AT10" s="45">
        <f>データ!$V$6</f>
        <v>44.48</v>
      </c>
      <c r="AU10" s="46"/>
      <c r="AV10" s="46"/>
      <c r="AW10" s="46"/>
      <c r="AX10" s="46"/>
      <c r="AY10" s="46"/>
      <c r="AZ10" s="46"/>
      <c r="BA10" s="46"/>
      <c r="BB10" s="47">
        <f>データ!$W$6</f>
        <v>916.82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114</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8ilKy6NRs6LmyqOiZIyMSXlD1wMN0u39CFOhtmFOUufAYR96pEd2X8zhJJ4wU/JDyG+N4RNPhmuF9AhHx/czgg==" saltValue="EofgtU2MQpmtzaAcNkxtw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422134</v>
      </c>
      <c r="D6" s="20">
        <f t="shared" si="3"/>
        <v>46</v>
      </c>
      <c r="E6" s="20">
        <f t="shared" si="3"/>
        <v>1</v>
      </c>
      <c r="F6" s="20">
        <f t="shared" si="3"/>
        <v>0</v>
      </c>
      <c r="G6" s="20">
        <f t="shared" si="3"/>
        <v>1</v>
      </c>
      <c r="H6" s="20" t="str">
        <f t="shared" si="3"/>
        <v>長崎県　雲仙市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67.349999999999994</v>
      </c>
      <c r="P6" s="21">
        <f t="shared" si="3"/>
        <v>99.62</v>
      </c>
      <c r="Q6" s="21">
        <f t="shared" si="3"/>
        <v>3150</v>
      </c>
      <c r="R6" s="21">
        <f t="shared" si="3"/>
        <v>41272</v>
      </c>
      <c r="S6" s="21">
        <f t="shared" si="3"/>
        <v>214.31</v>
      </c>
      <c r="T6" s="21">
        <f t="shared" si="3"/>
        <v>192.58</v>
      </c>
      <c r="U6" s="21">
        <f t="shared" si="3"/>
        <v>40780</v>
      </c>
      <c r="V6" s="21">
        <f t="shared" si="3"/>
        <v>44.48</v>
      </c>
      <c r="W6" s="21">
        <f t="shared" si="3"/>
        <v>916.82</v>
      </c>
      <c r="X6" s="22">
        <f>IF(X7="",NA(),X7)</f>
        <v>120.5</v>
      </c>
      <c r="Y6" s="22">
        <f t="shared" ref="Y6:AG6" si="4">IF(Y7="",NA(),Y7)</f>
        <v>117.95</v>
      </c>
      <c r="Z6" s="22">
        <f t="shared" si="4"/>
        <v>111.42</v>
      </c>
      <c r="AA6" s="22">
        <f t="shared" si="4"/>
        <v>116.13</v>
      </c>
      <c r="AB6" s="22">
        <f t="shared" si="4"/>
        <v>125.41</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300.52</v>
      </c>
      <c r="AU6" s="22">
        <f t="shared" ref="AU6:BC6" si="6">IF(AU7="",NA(),AU7)</f>
        <v>267.3</v>
      </c>
      <c r="AV6" s="22">
        <f t="shared" si="6"/>
        <v>206.32</v>
      </c>
      <c r="AW6" s="22">
        <f t="shared" si="6"/>
        <v>300.49</v>
      </c>
      <c r="AX6" s="22">
        <f t="shared" si="6"/>
        <v>300.3</v>
      </c>
      <c r="AY6" s="22">
        <f t="shared" si="6"/>
        <v>365.18</v>
      </c>
      <c r="AZ6" s="22">
        <f t="shared" si="6"/>
        <v>327.77</v>
      </c>
      <c r="BA6" s="22">
        <f t="shared" si="6"/>
        <v>338.02</v>
      </c>
      <c r="BB6" s="22">
        <f t="shared" si="6"/>
        <v>345.94</v>
      </c>
      <c r="BC6" s="22">
        <f t="shared" si="6"/>
        <v>329.7</v>
      </c>
      <c r="BD6" s="21" t="str">
        <f>IF(BD7="","",IF(BD7="-","【-】","【"&amp;SUBSTITUTE(TEXT(BD7,"#,##0.00"),"-","△")&amp;"】"))</f>
        <v>【243.36】</v>
      </c>
      <c r="BE6" s="22">
        <f>IF(BE7="",NA(),BE7)</f>
        <v>667.62</v>
      </c>
      <c r="BF6" s="22">
        <f t="shared" ref="BF6:BN6" si="7">IF(BF7="",NA(),BF7)</f>
        <v>638.30999999999995</v>
      </c>
      <c r="BG6" s="22">
        <f t="shared" si="7"/>
        <v>595.17999999999995</v>
      </c>
      <c r="BH6" s="22">
        <f t="shared" si="7"/>
        <v>538.24</v>
      </c>
      <c r="BI6" s="22">
        <f t="shared" si="7"/>
        <v>475.27</v>
      </c>
      <c r="BJ6" s="22">
        <f t="shared" si="7"/>
        <v>371.65</v>
      </c>
      <c r="BK6" s="22">
        <f t="shared" si="7"/>
        <v>397.1</v>
      </c>
      <c r="BL6" s="22">
        <f t="shared" si="7"/>
        <v>379.91</v>
      </c>
      <c r="BM6" s="22">
        <f t="shared" si="7"/>
        <v>386.61</v>
      </c>
      <c r="BN6" s="22">
        <f t="shared" si="7"/>
        <v>381.56</v>
      </c>
      <c r="BO6" s="21" t="str">
        <f>IF(BO7="","",IF(BO7="-","【-】","【"&amp;SUBSTITUTE(TEXT(BO7,"#,##0.00"),"-","△")&amp;"】"))</f>
        <v>【265.93】</v>
      </c>
      <c r="BP6" s="22">
        <f>IF(BP7="",NA(),BP7)</f>
        <v>79.37</v>
      </c>
      <c r="BQ6" s="22">
        <f t="shared" ref="BQ6:BY6" si="8">IF(BQ7="",NA(),BQ7)</f>
        <v>78.489999999999995</v>
      </c>
      <c r="BR6" s="22">
        <f t="shared" si="8"/>
        <v>75.180000000000007</v>
      </c>
      <c r="BS6" s="22">
        <f t="shared" si="8"/>
        <v>80.48</v>
      </c>
      <c r="BT6" s="22">
        <f t="shared" si="8"/>
        <v>91.37</v>
      </c>
      <c r="BU6" s="22">
        <f t="shared" si="8"/>
        <v>98.77</v>
      </c>
      <c r="BV6" s="22">
        <f t="shared" si="8"/>
        <v>95.79</v>
      </c>
      <c r="BW6" s="22">
        <f t="shared" si="8"/>
        <v>98.3</v>
      </c>
      <c r="BX6" s="22">
        <f t="shared" si="8"/>
        <v>93.82</v>
      </c>
      <c r="BY6" s="22">
        <f t="shared" si="8"/>
        <v>95.04</v>
      </c>
      <c r="BZ6" s="21" t="str">
        <f>IF(BZ7="","",IF(BZ7="-","【-】","【"&amp;SUBSTITUTE(TEXT(BZ7,"#,##0.00"),"-","△")&amp;"】"))</f>
        <v>【97.82】</v>
      </c>
      <c r="CA6" s="22">
        <f>IF(CA7="",NA(),CA7)</f>
        <v>166.19</v>
      </c>
      <c r="CB6" s="22">
        <f t="shared" ref="CB6:CJ6" si="9">IF(CB7="",NA(),CB7)</f>
        <v>168.28</v>
      </c>
      <c r="CC6" s="22">
        <f t="shared" si="9"/>
        <v>176.09</v>
      </c>
      <c r="CD6" s="22">
        <f t="shared" si="9"/>
        <v>164.24</v>
      </c>
      <c r="CE6" s="22">
        <f t="shared" si="9"/>
        <v>154.68</v>
      </c>
      <c r="CF6" s="22">
        <f t="shared" si="9"/>
        <v>173.67</v>
      </c>
      <c r="CG6" s="22">
        <f t="shared" si="9"/>
        <v>171.13</v>
      </c>
      <c r="CH6" s="22">
        <f t="shared" si="9"/>
        <v>173.7</v>
      </c>
      <c r="CI6" s="22">
        <f t="shared" si="9"/>
        <v>178.94</v>
      </c>
      <c r="CJ6" s="22">
        <f t="shared" si="9"/>
        <v>180.19</v>
      </c>
      <c r="CK6" s="21" t="str">
        <f>IF(CK7="","",IF(CK7="-","【-】","【"&amp;SUBSTITUTE(TEXT(CK7,"#,##0.00"),"-","△")&amp;"】"))</f>
        <v>【177.56】</v>
      </c>
      <c r="CL6" s="22">
        <f>IF(CL7="",NA(),CL7)</f>
        <v>64.95</v>
      </c>
      <c r="CM6" s="22">
        <f t="shared" ref="CM6:CU6" si="10">IF(CM7="",NA(),CM7)</f>
        <v>64.14</v>
      </c>
      <c r="CN6" s="22">
        <f t="shared" si="10"/>
        <v>64.45</v>
      </c>
      <c r="CO6" s="22">
        <f t="shared" si="10"/>
        <v>64.02</v>
      </c>
      <c r="CP6" s="22">
        <f t="shared" si="10"/>
        <v>65.12</v>
      </c>
      <c r="CQ6" s="22">
        <f t="shared" si="10"/>
        <v>59.67</v>
      </c>
      <c r="CR6" s="22">
        <f t="shared" si="10"/>
        <v>60.12</v>
      </c>
      <c r="CS6" s="22">
        <f t="shared" si="10"/>
        <v>60.34</v>
      </c>
      <c r="CT6" s="22">
        <f t="shared" si="10"/>
        <v>59.54</v>
      </c>
      <c r="CU6" s="22">
        <f t="shared" si="10"/>
        <v>59.26</v>
      </c>
      <c r="CV6" s="21" t="str">
        <f>IF(CV7="","",IF(CV7="-","【-】","【"&amp;SUBSTITUTE(TEXT(CV7,"#,##0.00"),"-","△")&amp;"】"))</f>
        <v>【59.81】</v>
      </c>
      <c r="CW6" s="22">
        <f>IF(CW7="",NA(),CW7)</f>
        <v>72.22</v>
      </c>
      <c r="CX6" s="22">
        <f t="shared" ref="CX6:DF6" si="11">IF(CX7="",NA(),CX7)</f>
        <v>71.84</v>
      </c>
      <c r="CY6" s="22">
        <f t="shared" si="11"/>
        <v>71.040000000000006</v>
      </c>
      <c r="CZ6" s="22">
        <f t="shared" si="11"/>
        <v>72.83</v>
      </c>
      <c r="DA6" s="22">
        <f t="shared" si="11"/>
        <v>72.13</v>
      </c>
      <c r="DB6" s="22">
        <f t="shared" si="11"/>
        <v>84.6</v>
      </c>
      <c r="DC6" s="22">
        <f t="shared" si="11"/>
        <v>84.24</v>
      </c>
      <c r="DD6" s="22">
        <f t="shared" si="11"/>
        <v>84.19</v>
      </c>
      <c r="DE6" s="22">
        <f t="shared" si="11"/>
        <v>83.93</v>
      </c>
      <c r="DF6" s="22">
        <f t="shared" si="11"/>
        <v>83.84</v>
      </c>
      <c r="DG6" s="21" t="str">
        <f>IF(DG7="","",IF(DG7="-","【-】","【"&amp;SUBSTITUTE(TEXT(DG7,"#,##0.00"),"-","△")&amp;"】"))</f>
        <v>【89.42】</v>
      </c>
      <c r="DH6" s="22">
        <f>IF(DH7="",NA(),DH7)</f>
        <v>32.94</v>
      </c>
      <c r="DI6" s="22">
        <f t="shared" ref="DI6:DQ6" si="12">IF(DI7="",NA(),DI7)</f>
        <v>35.119999999999997</v>
      </c>
      <c r="DJ6" s="22">
        <f t="shared" si="12"/>
        <v>36.39</v>
      </c>
      <c r="DK6" s="22">
        <f t="shared" si="12"/>
        <v>38.78</v>
      </c>
      <c r="DL6" s="22">
        <f t="shared" si="12"/>
        <v>39.340000000000003</v>
      </c>
      <c r="DM6" s="22">
        <f t="shared" si="12"/>
        <v>48.17</v>
      </c>
      <c r="DN6" s="22">
        <f t="shared" si="12"/>
        <v>48.83</v>
      </c>
      <c r="DO6" s="22">
        <f t="shared" si="12"/>
        <v>49.96</v>
      </c>
      <c r="DP6" s="22">
        <f t="shared" si="12"/>
        <v>50.82</v>
      </c>
      <c r="DQ6" s="22">
        <f t="shared" si="12"/>
        <v>51.82</v>
      </c>
      <c r="DR6" s="21" t="str">
        <f>IF(DR7="","",IF(DR7="-","【-】","【"&amp;SUBSTITUTE(TEXT(DR7,"#,##0.00"),"-","△")&amp;"】"))</f>
        <v>【52.02】</v>
      </c>
      <c r="DS6" s="22">
        <f>IF(DS7="",NA(),DS7)</f>
        <v>45.86</v>
      </c>
      <c r="DT6" s="22">
        <f t="shared" ref="DT6:EB6" si="13">IF(DT7="",NA(),DT7)</f>
        <v>15.45</v>
      </c>
      <c r="DU6" s="22">
        <f t="shared" si="13"/>
        <v>15.41</v>
      </c>
      <c r="DV6" s="22">
        <f t="shared" si="13"/>
        <v>15.41</v>
      </c>
      <c r="DW6" s="22">
        <f t="shared" si="13"/>
        <v>15.71</v>
      </c>
      <c r="DX6" s="22">
        <f t="shared" si="13"/>
        <v>17.12</v>
      </c>
      <c r="DY6" s="22">
        <f t="shared" si="13"/>
        <v>18.18</v>
      </c>
      <c r="DZ6" s="22">
        <f t="shared" si="13"/>
        <v>19.32</v>
      </c>
      <c r="EA6" s="22">
        <f t="shared" si="13"/>
        <v>21.16</v>
      </c>
      <c r="EB6" s="22">
        <f t="shared" si="13"/>
        <v>22.72</v>
      </c>
      <c r="EC6" s="21" t="str">
        <f>IF(EC7="","",IF(EC7="-","【-】","【"&amp;SUBSTITUTE(TEXT(EC7,"#,##0.00"),"-","△")&amp;"】"))</f>
        <v>【25.37】</v>
      </c>
      <c r="ED6" s="22">
        <f>IF(ED7="",NA(),ED7)</f>
        <v>0.38</v>
      </c>
      <c r="EE6" s="22">
        <f t="shared" ref="EE6:EM6" si="14">IF(EE7="",NA(),EE7)</f>
        <v>0.68</v>
      </c>
      <c r="EF6" s="22">
        <f t="shared" si="14"/>
        <v>1.55</v>
      </c>
      <c r="EG6" s="22">
        <f t="shared" si="14"/>
        <v>0.57999999999999996</v>
      </c>
      <c r="EH6" s="22">
        <f t="shared" si="14"/>
        <v>1.06</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2">
      <c r="A7" s="15"/>
      <c r="B7" s="24">
        <v>2023</v>
      </c>
      <c r="C7" s="24">
        <v>422134</v>
      </c>
      <c r="D7" s="24">
        <v>46</v>
      </c>
      <c r="E7" s="24">
        <v>1</v>
      </c>
      <c r="F7" s="24">
        <v>0</v>
      </c>
      <c r="G7" s="24">
        <v>1</v>
      </c>
      <c r="H7" s="24" t="s">
        <v>93</v>
      </c>
      <c r="I7" s="24" t="s">
        <v>94</v>
      </c>
      <c r="J7" s="24" t="s">
        <v>95</v>
      </c>
      <c r="K7" s="24" t="s">
        <v>96</v>
      </c>
      <c r="L7" s="24" t="s">
        <v>97</v>
      </c>
      <c r="M7" s="24" t="s">
        <v>98</v>
      </c>
      <c r="N7" s="25" t="s">
        <v>99</v>
      </c>
      <c r="O7" s="25">
        <v>67.349999999999994</v>
      </c>
      <c r="P7" s="25">
        <v>99.62</v>
      </c>
      <c r="Q7" s="25">
        <v>3150</v>
      </c>
      <c r="R7" s="25">
        <v>41272</v>
      </c>
      <c r="S7" s="25">
        <v>214.31</v>
      </c>
      <c r="T7" s="25">
        <v>192.58</v>
      </c>
      <c r="U7" s="25">
        <v>40780</v>
      </c>
      <c r="V7" s="25">
        <v>44.48</v>
      </c>
      <c r="W7" s="25">
        <v>916.82</v>
      </c>
      <c r="X7" s="25">
        <v>120.5</v>
      </c>
      <c r="Y7" s="25">
        <v>117.95</v>
      </c>
      <c r="Z7" s="25">
        <v>111.42</v>
      </c>
      <c r="AA7" s="25">
        <v>116.13</v>
      </c>
      <c r="AB7" s="25">
        <v>125.41</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300.52</v>
      </c>
      <c r="AU7" s="25">
        <v>267.3</v>
      </c>
      <c r="AV7" s="25">
        <v>206.32</v>
      </c>
      <c r="AW7" s="25">
        <v>300.49</v>
      </c>
      <c r="AX7" s="25">
        <v>300.3</v>
      </c>
      <c r="AY7" s="25">
        <v>365.18</v>
      </c>
      <c r="AZ7" s="25">
        <v>327.77</v>
      </c>
      <c r="BA7" s="25">
        <v>338.02</v>
      </c>
      <c r="BB7" s="25">
        <v>345.94</v>
      </c>
      <c r="BC7" s="25">
        <v>329.7</v>
      </c>
      <c r="BD7" s="25">
        <v>243.36</v>
      </c>
      <c r="BE7" s="25">
        <v>667.62</v>
      </c>
      <c r="BF7" s="25">
        <v>638.30999999999995</v>
      </c>
      <c r="BG7" s="25">
        <v>595.17999999999995</v>
      </c>
      <c r="BH7" s="25">
        <v>538.24</v>
      </c>
      <c r="BI7" s="25">
        <v>475.27</v>
      </c>
      <c r="BJ7" s="25">
        <v>371.65</v>
      </c>
      <c r="BK7" s="25">
        <v>397.1</v>
      </c>
      <c r="BL7" s="25">
        <v>379.91</v>
      </c>
      <c r="BM7" s="25">
        <v>386.61</v>
      </c>
      <c r="BN7" s="25">
        <v>381.56</v>
      </c>
      <c r="BO7" s="25">
        <v>265.93</v>
      </c>
      <c r="BP7" s="25">
        <v>79.37</v>
      </c>
      <c r="BQ7" s="25">
        <v>78.489999999999995</v>
      </c>
      <c r="BR7" s="25">
        <v>75.180000000000007</v>
      </c>
      <c r="BS7" s="25">
        <v>80.48</v>
      </c>
      <c r="BT7" s="25">
        <v>91.37</v>
      </c>
      <c r="BU7" s="25">
        <v>98.77</v>
      </c>
      <c r="BV7" s="25">
        <v>95.79</v>
      </c>
      <c r="BW7" s="25">
        <v>98.3</v>
      </c>
      <c r="BX7" s="25">
        <v>93.82</v>
      </c>
      <c r="BY7" s="25">
        <v>95.04</v>
      </c>
      <c r="BZ7" s="25">
        <v>97.82</v>
      </c>
      <c r="CA7" s="25">
        <v>166.19</v>
      </c>
      <c r="CB7" s="25">
        <v>168.28</v>
      </c>
      <c r="CC7" s="25">
        <v>176.09</v>
      </c>
      <c r="CD7" s="25">
        <v>164.24</v>
      </c>
      <c r="CE7" s="25">
        <v>154.68</v>
      </c>
      <c r="CF7" s="25">
        <v>173.67</v>
      </c>
      <c r="CG7" s="25">
        <v>171.13</v>
      </c>
      <c r="CH7" s="25">
        <v>173.7</v>
      </c>
      <c r="CI7" s="25">
        <v>178.94</v>
      </c>
      <c r="CJ7" s="25">
        <v>180.19</v>
      </c>
      <c r="CK7" s="25">
        <v>177.56</v>
      </c>
      <c r="CL7" s="25">
        <v>64.95</v>
      </c>
      <c r="CM7" s="25">
        <v>64.14</v>
      </c>
      <c r="CN7" s="25">
        <v>64.45</v>
      </c>
      <c r="CO7" s="25">
        <v>64.02</v>
      </c>
      <c r="CP7" s="25">
        <v>65.12</v>
      </c>
      <c r="CQ7" s="25">
        <v>59.67</v>
      </c>
      <c r="CR7" s="25">
        <v>60.12</v>
      </c>
      <c r="CS7" s="25">
        <v>60.34</v>
      </c>
      <c r="CT7" s="25">
        <v>59.54</v>
      </c>
      <c r="CU7" s="25">
        <v>59.26</v>
      </c>
      <c r="CV7" s="25">
        <v>59.81</v>
      </c>
      <c r="CW7" s="25">
        <v>72.22</v>
      </c>
      <c r="CX7" s="25">
        <v>71.84</v>
      </c>
      <c r="CY7" s="25">
        <v>71.040000000000006</v>
      </c>
      <c r="CZ7" s="25">
        <v>72.83</v>
      </c>
      <c r="DA7" s="25">
        <v>72.13</v>
      </c>
      <c r="DB7" s="25">
        <v>84.6</v>
      </c>
      <c r="DC7" s="25">
        <v>84.24</v>
      </c>
      <c r="DD7" s="25">
        <v>84.19</v>
      </c>
      <c r="DE7" s="25">
        <v>83.93</v>
      </c>
      <c r="DF7" s="25">
        <v>83.84</v>
      </c>
      <c r="DG7" s="25">
        <v>89.42</v>
      </c>
      <c r="DH7" s="25">
        <v>32.94</v>
      </c>
      <c r="DI7" s="25">
        <v>35.119999999999997</v>
      </c>
      <c r="DJ7" s="25">
        <v>36.39</v>
      </c>
      <c r="DK7" s="25">
        <v>38.78</v>
      </c>
      <c r="DL7" s="25">
        <v>39.340000000000003</v>
      </c>
      <c r="DM7" s="25">
        <v>48.17</v>
      </c>
      <c r="DN7" s="25">
        <v>48.83</v>
      </c>
      <c r="DO7" s="25">
        <v>49.96</v>
      </c>
      <c r="DP7" s="25">
        <v>50.82</v>
      </c>
      <c r="DQ7" s="25">
        <v>51.82</v>
      </c>
      <c r="DR7" s="25">
        <v>52.02</v>
      </c>
      <c r="DS7" s="25">
        <v>45.86</v>
      </c>
      <c r="DT7" s="25">
        <v>15.45</v>
      </c>
      <c r="DU7" s="25">
        <v>15.41</v>
      </c>
      <c r="DV7" s="25">
        <v>15.41</v>
      </c>
      <c r="DW7" s="25">
        <v>15.71</v>
      </c>
      <c r="DX7" s="25">
        <v>17.12</v>
      </c>
      <c r="DY7" s="25">
        <v>18.18</v>
      </c>
      <c r="DZ7" s="25">
        <v>19.32</v>
      </c>
      <c r="EA7" s="25">
        <v>21.16</v>
      </c>
      <c r="EB7" s="25">
        <v>22.72</v>
      </c>
      <c r="EC7" s="25">
        <v>25.37</v>
      </c>
      <c r="ED7" s="25">
        <v>0.38</v>
      </c>
      <c r="EE7" s="25">
        <v>0.68</v>
      </c>
      <c r="EF7" s="25">
        <v>1.55</v>
      </c>
      <c r="EG7" s="25">
        <v>0.57999999999999996</v>
      </c>
      <c r="EH7" s="25">
        <v>1.06</v>
      </c>
      <c r="EI7" s="25">
        <v>0.54</v>
      </c>
      <c r="EJ7" s="25">
        <v>0.56999999999999995</v>
      </c>
      <c r="EK7" s="25">
        <v>0.52</v>
      </c>
      <c r="EL7" s="25">
        <v>0.48</v>
      </c>
      <c r="EM7" s="25">
        <v>0.48</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松本　晨之輔</cp:lastModifiedBy>
  <dcterms:created xsi:type="dcterms:W3CDTF">2025-01-24T06:55:24Z</dcterms:created>
  <dcterms:modified xsi:type="dcterms:W3CDTF">2025-01-29T06:19:34Z</dcterms:modified>
  <cp:category/>
</cp:coreProperties>
</file>