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0244\Desktop\"/>
    </mc:Choice>
  </mc:AlternateContent>
  <xr:revisionPtr revIDLastSave="0" documentId="13_ncr:1_{7B577C5C-1AA3-454D-92F9-98E27720461A}" xr6:coauthVersionLast="36" xr6:coauthVersionMax="47" xr10:uidLastSave="{00000000-0000-0000-0000-000000000000}"/>
  <workbookProtection workbookAlgorithmName="SHA-512" workbookHashValue="CKDGNnD3Katfr3VLkblCPTRz6LAvobUl/X4A0bW17qc7o/OODZ1oEQTk16aHdrJ+5fmPB663wBh8CkKll1sQWQ==" workbookSaltValue="ruilb0o6G5RwHMTekBqqY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F85" i="4"/>
  <c r="E85" i="4"/>
  <c r="BB10" i="4"/>
  <c r="AT10" i="4"/>
  <c r="AL10" i="4"/>
  <c r="W10" i="4"/>
  <c r="I10" i="4"/>
  <c r="B10" i="4"/>
  <c r="BB8" i="4"/>
  <c r="AT8" i="4"/>
  <c r="AL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<sst xmlns="http://schemas.openxmlformats.org/spreadsheetml/2006/main" count="228" uniqueCount="112">
  <si>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</si>
  <si>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</si>
  <si>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</si>
  <si>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</si>
  <si>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</si>
  <si>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</si>
  <si>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</si>
  <si>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</si>
  <si>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</si>
  <si>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</si>
  <si>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</si>
  <si>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</si>
  <si>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</si>
  <si>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</si>
  <si>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</si>
  <si>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</si>
  <si>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</si>
  <si>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</si>
  <si>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</si>
  <si>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</si>
  <si>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</si>
  <si>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</si>
  <si>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</si>
  <si>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</si>
  <si>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</si>
  <si>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</si>
  <si>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</si>
  <si>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</si>
  <si>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</si>
  <si>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</si>
  <si>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</si>
  <si>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</si>
  <si>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</si>
  <si>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</si>
  <si>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</si>
  <si>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</si>
  <si>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</si>
  <si>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</si>
  <si>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</si>
  <si>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</si>
  <si>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</si>
  <si>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</si>
  <si>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</si>
  <si>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</si>
  <si>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</si>
  <si>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</si>
  <si>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</si>
  <si>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</si>
  <si>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</si>
  <si>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</si>
  <si>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</si>
  <si>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</si>
  <si>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</si>
  <si>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</si>
  <si>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</si>
  <si>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</si>
  <si>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</si>
  <si>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</si>
  <si>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</si>
  <si>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</si>
  <si>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</si>
  <si>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</si>
  <si>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</si>
  <si>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</si>
  <si>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</si>
  <si>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</si>
  <si>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</si>
  <si>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</si>
  <si>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</si>
  <si>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</si>
  <si>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</si>
  <si>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</si>
  <si>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</si>
  <si>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</si>
  <si>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</si>
  <si>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</si>
  <si>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</si>
  <si>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</si>
  <si>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</si>
  <si>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</si>
  <si>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</si>
  <si>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</si>
  <si>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</si>
  <si>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</si>
  <si>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</si>
  <si>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</si>
  <si>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</si>
  <si>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</si>
  <si>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</si>
  <si>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</si>
  <si>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</si>
  <si>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</si>
  <si>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</si>
  <si>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</si>
  <si>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</si>
  <si>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</si>
  <si>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</si>
  <si>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</si>
  <si>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</si>
  <si>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</si>
  <si>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</si>
  <si>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</si>
  <si>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</si>
  <si>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</si>
  <si>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</si>
  <si>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</si>
  <si>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</si>
  <si>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</si>
  <si>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</si>
  <si>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経営の健全性・効率性の指標から、収益性を確保するまでには至っていませんが、経常利益を確保し、黒字経営を維持することができています。
ただし、老朽化の状況の指標から、施設全体での更新はできていますが、経年管路の更新が進んでいないため、これからは耐用年数を経過した管路の更新を優先的に取り組む必要性を示しています。
更新投資に充てる財源を確保するため、経費節減などによる更なる経営の効率化や適切な料金水準の確保などに取り組む必要があります。</t>
    <rPh sb="174" eb="178">
      <t>ケイヒセツゲン</t>
    </rPh>
    <phoneticPr fontId="4"/>
  </si>
  <si>
    <t>①経常収支比率は、前年度に比べて6.36ポイント減となった。減となった要因は、大手企業の火災による使用水量（給水収益）の減によるものです。ただし、R1以降黒字を維持しています。
②欠損金は発生していませんので、累積欠損金比率の数値はありません。
③流動比率は、全国平均・類似団体平均値を大きく上回っており、流動資産の構成比率も現金預金が大部分を占めているため、十分な支払能力が確保されています。
④企業債残高対給水収益比率は、施設の更新に充てた企業債の増加により、高い水準で推移しています。また、企業債残高は減少しているものの給水収益も減少しているため、高い数値となっています。
⑤料金回収率は、全国平均・類似団体平均値を上回っていますが、100％を下回っています。今後給水収益は増える見込みがないため、更なる経費節減が必要です。
⑥給水原価は、類似団体平均値を下回っており、前年度に比べて16.43円増加しました。要因としては、落雷被害による修繕など想定外の費用が発生したためです。
⑦施設利用率は、①の要因により総配水量が減少したため、昨年よりも低い数値となっておりますが、類似団体平均を上回っています。
⑧有収率は、類似団体平均を大きく上回る数値で推移しており、適正な施設規模を維持していると考えられます。</t>
    <rPh sb="24" eb="25">
      <t>ゲン</t>
    </rPh>
    <rPh sb="30" eb="31">
      <t>ゲン</t>
    </rPh>
    <rPh sb="44" eb="46">
      <t>カサイ</t>
    </rPh>
    <rPh sb="49" eb="53">
      <t>シヨウスイリョウ</t>
    </rPh>
    <rPh sb="54" eb="58">
      <t>キュウスイシュウエキ</t>
    </rPh>
    <rPh sb="60" eb="61">
      <t>ゲン</t>
    </rPh>
    <rPh sb="325" eb="327">
      <t>シタマワ</t>
    </rPh>
    <rPh sb="333" eb="335">
      <t>コンゴ</t>
    </rPh>
    <rPh sb="335" eb="339">
      <t>キュウスイシュウエキ</t>
    </rPh>
    <rPh sb="343" eb="345">
      <t>ミコ</t>
    </rPh>
    <rPh sb="355" eb="357">
      <t>ケイヒ</t>
    </rPh>
    <rPh sb="401" eb="403">
      <t>ゾウカ</t>
    </rPh>
    <rPh sb="408" eb="410">
      <t>ヨウイン</t>
    </rPh>
    <rPh sb="415" eb="419">
      <t>ラクライヒガイ</t>
    </rPh>
    <rPh sb="422" eb="424">
      <t>シュウゼン</t>
    </rPh>
    <rPh sb="426" eb="429">
      <t>ソウテイガイ</t>
    </rPh>
    <rPh sb="430" eb="432">
      <t>ヒヨウ</t>
    </rPh>
    <rPh sb="433" eb="435">
      <t>ハッセイ</t>
    </rPh>
    <rPh sb="453" eb="455">
      <t>ヨウイン</t>
    </rPh>
    <phoneticPr fontId="4"/>
  </si>
  <si>
    <t>①有形固定資産減価償却率は、全国平均・類似団体平均値を下回っているが、増加傾向にあるため、経営戦略や投資計画等の見直しを行い、更新に必要な財源等を確保する必要がある。
②管路経年化率は、0.3％上昇し15.18％となっており、令和2年度以降上昇している。今後、老朽化した管路を計画的に更新していく必要がある。
(※表では報告漏れにより、R05当該値が0.00％となっているが、正しくは15.18％である。）
③管路更新率は、昨年より0.25％低下し、かつ全国・類似団体平均を大きく下回っており、ここ数年低い比率となっている。今後、令和7年1月策定予定の管路耐震化計画を基に更新等に係る費用や財源を見極め、優先度の高い管路の更新を実施していく必要がある。</t>
    <rPh sb="85" eb="91">
      <t>カンロケイネンカリツ</t>
    </rPh>
    <rPh sb="97" eb="99">
      <t>ジョウショウ</t>
    </rPh>
    <rPh sb="113" eb="115">
      <t>レイワ</t>
    </rPh>
    <rPh sb="127" eb="129">
      <t>コンゴ</t>
    </rPh>
    <rPh sb="130" eb="132">
      <t>ロウキュウ</t>
    </rPh>
    <rPh sb="132" eb="133">
      <t>カ</t>
    </rPh>
    <rPh sb="135" eb="137">
      <t>カンロ</t>
    </rPh>
    <rPh sb="138" eb="141">
      <t>ケイカクテキ</t>
    </rPh>
    <rPh sb="157" eb="158">
      <t>ヒョウ</t>
    </rPh>
    <rPh sb="160" eb="163">
      <t>ホウコクモ</t>
    </rPh>
    <rPh sb="171" eb="174">
      <t>トウガイチ</t>
    </rPh>
    <rPh sb="188" eb="189">
      <t>タダ</t>
    </rPh>
    <rPh sb="237" eb="238">
      <t>オオ</t>
    </rPh>
    <rPh sb="265" eb="267">
      <t>レイワ</t>
    </rPh>
    <rPh sb="268" eb="269">
      <t>ネン</t>
    </rPh>
    <rPh sb="270" eb="275">
      <t>ガツサクテイヨテイ</t>
    </rPh>
    <rPh sb="276" eb="283">
      <t>カンロタイシンカケイカク</t>
    </rPh>
    <rPh sb="284" eb="285">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</si>
</sst>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0.56999999999999995</c:v>
                </c:pt>
                <c:pt idx="1">
                  <c:v>0.12</c:v>
                </c:pt>
                <c:pt idx="2">
                  <c:v>0.42</c:v>
                </c:pt>
                <c:pt idx="3">
                  <c:v>0.27</c:v>
                </c:pt>
                <c:pt idx="4">
                  <c:v>0.02</c:v>
                </c:pt>
              </c:numCache>
            </c:numRef>
          </c:val>
          <c:extLst>
            <c:ext xmlns:c16="http://schemas.microsoft.com/office/drawing/2014/chart" uri="{C3380CC4-5D6E-409C-BE32-E72D297353CC}">
              <c16:uniqueId val="{00000000-0F3F-45BC-BB5F-08E07F060BD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0F3F-45BC-BB5F-08E07F060BD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57.82</c:v>
                </c:pt>
                <c:pt idx="1">
                  <c:v>59.86</c:v>
                </c:pt>
                <c:pt idx="2">
                  <c:v>61</c:v>
                </c:pt>
                <c:pt idx="3">
                  <c:v>59.24</c:v>
                </c:pt>
                <c:pt idx="4">
                  <c:v>55.35</c:v>
                </c:pt>
              </c:numCache>
            </c:numRef>
          </c:val>
          <c:extLst>
            <c:ext xmlns:c16="http://schemas.microsoft.com/office/drawing/2014/chart" uri="{C3380CC4-5D6E-409C-BE32-E72D297353CC}">
              <c16:uniqueId val="{00000000-F8A7-43CB-8AC9-E4A694C7265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F8A7-43CB-8AC9-E4A694C7265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90.11</c:v>
                </c:pt>
                <c:pt idx="1">
                  <c:v>90.03</c:v>
                </c:pt>
                <c:pt idx="2">
                  <c:v>90.07</c:v>
                </c:pt>
                <c:pt idx="3">
                  <c:v>89.71</c:v>
                </c:pt>
                <c:pt idx="4">
                  <c:v>90.03</c:v>
                </c:pt>
              </c:numCache>
            </c:numRef>
          </c:val>
          <c:extLst>
            <c:ext xmlns:c16="http://schemas.microsoft.com/office/drawing/2014/chart" uri="{C3380CC4-5D6E-409C-BE32-E72D297353CC}">
              <c16:uniqueId val="{00000000-60CD-49A2-9AC3-020C576D8EE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60CD-49A2-9AC3-020C576D8EE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104.72</c:v>
                </c:pt>
                <c:pt idx="1">
                  <c:v>103.62</c:v>
                </c:pt>
                <c:pt idx="2">
                  <c:v>100.18</c:v>
                </c:pt>
                <c:pt idx="3">
                  <c:v>109.68</c:v>
                </c:pt>
                <c:pt idx="4">
                  <c:v>103.32</c:v>
                </c:pt>
              </c:numCache>
            </c:numRef>
          </c:val>
          <c:extLst>
            <c:ext xmlns:c16="http://schemas.microsoft.com/office/drawing/2014/chart" uri="{C3380CC4-5D6E-409C-BE32-E72D297353CC}">
              <c16:uniqueId val="{00000000-3C9B-4B9A-8986-E922618AE4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3C9B-4B9A-8986-E922618AE4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39.130000000000003</c:v>
                </c:pt>
                <c:pt idx="1">
                  <c:v>41.54</c:v>
                </c:pt>
                <c:pt idx="2">
                  <c:v>43.84</c:v>
                </c:pt>
                <c:pt idx="3">
                  <c:v>46.2</c:v>
                </c:pt>
                <c:pt idx="4">
                  <c:v>48.74</c:v>
                </c:pt>
              </c:numCache>
            </c:numRef>
          </c:val>
          <c:extLst>
            <c:ext xmlns:c16="http://schemas.microsoft.com/office/drawing/2014/chart" uri="{C3380CC4-5D6E-409C-BE32-E72D297353CC}">
              <c16:uniqueId val="{00000000-6A21-41CB-A98C-7728545CD52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6A21-41CB-A98C-7728545CD52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15.93</c:v>
                </c:pt>
                <c:pt idx="1">
                  <c:v>11.8</c:v>
                </c:pt>
                <c:pt idx="2">
                  <c:v>11.48</c:v>
                </c:pt>
                <c:pt idx="3">
                  <c:v>14.88</c:v>
                </c:pt>
                <c:pt idx="4" formatCode="#,##0.00;&quot;△&quot;#,##0.00">
                  <c:v>0</c:v>
                </c:pt>
              </c:numCache>
            </c:numRef>
          </c:val>
          <c:extLst>
            <c:ext xmlns:c16="http://schemas.microsoft.com/office/drawing/2014/chart" uri="{C3380CC4-5D6E-409C-BE32-E72D297353CC}">
              <c16:uniqueId val="{00000000-1654-4F89-9544-322DD7DBF3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1654-4F89-9544-322DD7DBF3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96-4C35-9048-10E875FF02F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5596-4C35-9048-10E875FF02F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1201.5899999999999</c:v>
                </c:pt>
                <c:pt idx="1">
                  <c:v>681.13</c:v>
                </c:pt>
                <c:pt idx="2">
                  <c:v>660.99</c:v>
                </c:pt>
                <c:pt idx="3">
                  <c:v>748.27</c:v>
                </c:pt>
                <c:pt idx="4">
                  <c:v>822.24</c:v>
                </c:pt>
              </c:numCache>
            </c:numRef>
          </c:val>
          <c:extLst>
            <c:ext xmlns:c16="http://schemas.microsoft.com/office/drawing/2014/chart" uri="{C3380CC4-5D6E-409C-BE32-E72D297353CC}">
              <c16:uniqueId val="{00000000-50AB-472C-AAC5-0E6E98A2EA7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50AB-472C-AAC5-0E6E98A2EA7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557.67999999999995</c:v>
                </c:pt>
                <c:pt idx="1">
                  <c:v>577.96</c:v>
                </c:pt>
                <c:pt idx="2">
                  <c:v>512.53</c:v>
                </c:pt>
                <c:pt idx="3">
                  <c:v>487.18</c:v>
                </c:pt>
                <c:pt idx="4">
                  <c:v>468.56</c:v>
                </c:pt>
              </c:numCache>
            </c:numRef>
          </c:val>
          <c:extLst>
            <c:ext xmlns:c16="http://schemas.microsoft.com/office/drawing/2014/chart" uri="{C3380CC4-5D6E-409C-BE32-E72D297353CC}">
              <c16:uniqueId val="{00000000-0CFB-4D07-978C-0FB55CAE42D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0CFB-4D07-978C-0FB55CAE42D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97.51</c:v>
                </c:pt>
                <c:pt idx="1">
                  <c:v>88.67</c:v>
                </c:pt>
                <c:pt idx="2">
                  <c:v>94.25</c:v>
                </c:pt>
                <c:pt idx="3">
                  <c:v>99.61</c:v>
                </c:pt>
                <c:pt idx="4">
                  <c:v>94.49</c:v>
                </c:pt>
              </c:numCache>
            </c:numRef>
          </c:val>
          <c:extLst>
            <c:ext xmlns:c16="http://schemas.microsoft.com/office/drawing/2014/chart" uri="{C3380CC4-5D6E-409C-BE32-E72D297353CC}">
              <c16:uniqueId val="{00000000-389C-4108-AFDC-20492388FB5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389C-4108-AFDC-20492388FB5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162.41</c:v>
                </c:pt>
                <c:pt idx="1">
                  <c:v>163.38999999999999</c:v>
                </c:pt>
                <c:pt idx="2">
                  <c:v>162.02000000000001</c:v>
                </c:pt>
                <c:pt idx="3">
                  <c:v>158.41</c:v>
                </c:pt>
                <c:pt idx="4">
                  <c:v>174.84</c:v>
                </c:pt>
              </c:numCache>
            </c:numRef>
          </c:val>
          <c:extLst>
            <c:ext xmlns:c16="http://schemas.microsoft.com/office/drawing/2014/chart" uri="{C3380CC4-5D6E-409C-BE32-E72D297353CC}">
              <c16:uniqueId val="{00000000-795D-4D14-A286-C80D749C81E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795D-4D14-A286-C80D749C81E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2" zoomScale="70" zoomScaleNormal="70" workbookViewId="0">
      <selection activeCell="CD56" sqref="CD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川棚町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13192</v>
      </c>
      <c r="AM8" s="44"/>
      <c r="AN8" s="44"/>
      <c r="AO8" s="44"/>
      <c r="AP8" s="44"/>
      <c r="AQ8" s="44"/>
      <c r="AR8" s="44"/>
      <c r="AS8" s="44"/>
      <c r="AT8" s="45">
        <f>データ!$S$6</f>
        <v>37.25</v>
      </c>
      <c r="AU8" s="46"/>
      <c r="AV8" s="46"/>
      <c r="AW8" s="46"/>
      <c r="AX8" s="46"/>
      <c r="AY8" s="46"/>
      <c r="AZ8" s="46"/>
      <c r="BA8" s="46"/>
      <c r="BB8" s="47">
        <f>データ!$T$6</f>
        <v>354.15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55.88</v>
      </c>
      <c r="J10" s="46"/>
      <c r="K10" s="46"/>
      <c r="L10" s="46"/>
      <c r="M10" s="46"/>
      <c r="N10" s="46"/>
      <c r="O10" s="80"/>
      <c r="P10" s="47">
        <f>データ!$P$6</f>
        <v>99.47</v>
      </c>
      <c r="Q10" s="47"/>
      <c r="R10" s="47"/>
      <c r="S10" s="47"/>
      <c r="T10" s="47"/>
      <c r="U10" s="47"/>
      <c r="V10" s="47"/>
      <c r="W10" s="44">
        <f>データ!$Q$6</f>
        <v>3520</v>
      </c>
      <c r="X10" s="44"/>
      <c r="Y10" s="44"/>
      <c r="Z10" s="44"/>
      <c r="AA10" s="44"/>
      <c r="AB10" s="44"/>
      <c r="AC10" s="44"/>
      <c r="AD10" s="2"/>
      <c r="AE10" s="2"/>
      <c r="AF10" s="2"/>
      <c r="AG10" s="2"/>
      <c r="AH10" s="2"/>
      <c r="AI10" s="2"/>
      <c r="AJ10" s="2"/>
      <c r="AK10" s="2"/>
      <c r="AL10" s="44">
        <f>データ!$U$6</f>
        <v>13051</v>
      </c>
      <c r="AM10" s="44"/>
      <c r="AN10" s="44"/>
      <c r="AO10" s="44"/>
      <c r="AP10" s="44"/>
      <c r="AQ10" s="44"/>
      <c r="AR10" s="44"/>
      <c r="AS10" s="44"/>
      <c r="AT10" s="45">
        <f>データ!$V$6</f>
        <v>13.9</v>
      </c>
      <c r="AU10" s="46"/>
      <c r="AV10" s="46"/>
      <c r="AW10" s="46"/>
      <c r="AX10" s="46"/>
      <c r="AY10" s="46"/>
      <c r="AZ10" s="46"/>
      <c r="BA10" s="46"/>
      <c r="BB10" s="47">
        <f>データ!$W$6</f>
        <v>938.92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111</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AOKIc9SaB2LtEqimyK6TxeD3wdOEh1dWvCjLzfi184pvLz4Vdn3UzBIIYv/eWuJOpGqJsrxiZd5ITPehekO+Q==" saltValue="Bu+NC5sVA+7f1ywgj0Lfk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423220</v>
      </c>
      <c r="D6" s="20">
        <f t="shared" si="3"/>
        <v>46</v>
      </c>
      <c r="E6" s="20">
        <f t="shared" si="3"/>
        <v>1</v>
      </c>
      <c r="F6" s="20">
        <f t="shared" si="3"/>
        <v>0</v>
      </c>
      <c r="G6" s="20">
        <f t="shared" si="3"/>
        <v>1</v>
      </c>
      <c r="H6" s="20" t="str">
        <f t="shared" si="3"/>
        <v>長崎県　川棚町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55.88</v>
      </c>
      <c r="P6" s="21">
        <f t="shared" si="3"/>
        <v>99.47</v>
      </c>
      <c r="Q6" s="21">
        <f t="shared" si="3"/>
        <v>3520</v>
      </c>
      <c r="R6" s="21">
        <f t="shared" si="3"/>
        <v>13192</v>
      </c>
      <c r="S6" s="21">
        <f t="shared" si="3"/>
        <v>37.25</v>
      </c>
      <c r="T6" s="21">
        <f t="shared" si="3"/>
        <v>354.15</v>
      </c>
      <c r="U6" s="21">
        <f t="shared" si="3"/>
        <v>13051</v>
      </c>
      <c r="V6" s="21">
        <f t="shared" si="3"/>
        <v>13.9</v>
      </c>
      <c r="W6" s="21">
        <f t="shared" si="3"/>
        <v>938.92</v>
      </c>
      <c r="X6" s="22">
        <f>IF(X7="",NA(),X7)</f>
        <v>104.72</v>
      </c>
      <c r="Y6" s="22">
        <f t="shared" ref="Y6:AG6" si="4">IF(Y7="",NA(),Y7)</f>
        <v>103.62</v>
      </c>
      <c r="Z6" s="22">
        <f t="shared" si="4"/>
        <v>100.18</v>
      </c>
      <c r="AA6" s="22">
        <f t="shared" si="4"/>
        <v>109.68</v>
      </c>
      <c r="AB6" s="22">
        <f t="shared" si="4"/>
        <v>103.32</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1201.5899999999999</v>
      </c>
      <c r="AU6" s="22">
        <f t="shared" ref="AU6:BC6" si="6">IF(AU7="",NA(),AU7)</f>
        <v>681.13</v>
      </c>
      <c r="AV6" s="22">
        <f t="shared" si="6"/>
        <v>660.99</v>
      </c>
      <c r="AW6" s="22">
        <f t="shared" si="6"/>
        <v>748.27</v>
      </c>
      <c r="AX6" s="22">
        <f t="shared" si="6"/>
        <v>822.24</v>
      </c>
      <c r="AY6" s="22">
        <f t="shared" si="6"/>
        <v>362.93</v>
      </c>
      <c r="AZ6" s="22">
        <f t="shared" si="6"/>
        <v>371.81</v>
      </c>
      <c r="BA6" s="22">
        <f t="shared" si="6"/>
        <v>384.23</v>
      </c>
      <c r="BB6" s="22">
        <f t="shared" si="6"/>
        <v>364.3</v>
      </c>
      <c r="BC6" s="22">
        <f t="shared" si="6"/>
        <v>378.87</v>
      </c>
      <c r="BD6" s="21" t="str">
        <f>IF(BD7="","",IF(BD7="-","【-】","【"&amp;SUBSTITUTE(TEXT(BD7,"#,##0.00"),"-","△")&amp;"】"))</f>
        <v>【243.36】</v>
      </c>
      <c r="BE6" s="22">
        <f>IF(BE7="",NA(),BE7)</f>
        <v>557.67999999999995</v>
      </c>
      <c r="BF6" s="22">
        <f t="shared" ref="BF6:BN6" si="7">IF(BF7="",NA(),BF7)</f>
        <v>577.96</v>
      </c>
      <c r="BG6" s="22">
        <f t="shared" si="7"/>
        <v>512.53</v>
      </c>
      <c r="BH6" s="22">
        <f t="shared" si="7"/>
        <v>487.18</v>
      </c>
      <c r="BI6" s="22">
        <f t="shared" si="7"/>
        <v>468.56</v>
      </c>
      <c r="BJ6" s="22">
        <f t="shared" si="7"/>
        <v>439.05</v>
      </c>
      <c r="BK6" s="22">
        <f t="shared" si="7"/>
        <v>465.85</v>
      </c>
      <c r="BL6" s="22">
        <f t="shared" si="7"/>
        <v>439.43</v>
      </c>
      <c r="BM6" s="22">
        <f t="shared" si="7"/>
        <v>438.41</v>
      </c>
      <c r="BN6" s="22">
        <f t="shared" si="7"/>
        <v>430.23</v>
      </c>
      <c r="BO6" s="21" t="str">
        <f>IF(BO7="","",IF(BO7="-","【-】","【"&amp;SUBSTITUTE(TEXT(BO7,"#,##0.00"),"-","△")&amp;"】"))</f>
        <v>【265.93】</v>
      </c>
      <c r="BP6" s="22">
        <f>IF(BP7="",NA(),BP7)</f>
        <v>97.51</v>
      </c>
      <c r="BQ6" s="22">
        <f t="shared" ref="BQ6:BY6" si="8">IF(BQ7="",NA(),BQ7)</f>
        <v>88.67</v>
      </c>
      <c r="BR6" s="22">
        <f t="shared" si="8"/>
        <v>94.25</v>
      </c>
      <c r="BS6" s="22">
        <f t="shared" si="8"/>
        <v>99.61</v>
      </c>
      <c r="BT6" s="22">
        <f t="shared" si="8"/>
        <v>94.49</v>
      </c>
      <c r="BU6" s="22">
        <f t="shared" si="8"/>
        <v>95.26</v>
      </c>
      <c r="BV6" s="22">
        <f t="shared" si="8"/>
        <v>92.39</v>
      </c>
      <c r="BW6" s="22">
        <f t="shared" si="8"/>
        <v>94.41</v>
      </c>
      <c r="BX6" s="22">
        <f t="shared" si="8"/>
        <v>90.96</v>
      </c>
      <c r="BY6" s="22">
        <f t="shared" si="8"/>
        <v>90.66</v>
      </c>
      <c r="BZ6" s="21" t="str">
        <f>IF(BZ7="","",IF(BZ7="-","【-】","【"&amp;SUBSTITUTE(TEXT(BZ7,"#,##0.00"),"-","△")&amp;"】"))</f>
        <v>【97.82】</v>
      </c>
      <c r="CA6" s="22">
        <f>IF(CA7="",NA(),CA7)</f>
        <v>162.41</v>
      </c>
      <c r="CB6" s="22">
        <f t="shared" ref="CB6:CJ6" si="9">IF(CB7="",NA(),CB7)</f>
        <v>163.38999999999999</v>
      </c>
      <c r="CC6" s="22">
        <f t="shared" si="9"/>
        <v>162.02000000000001</v>
      </c>
      <c r="CD6" s="22">
        <f t="shared" si="9"/>
        <v>158.41</v>
      </c>
      <c r="CE6" s="22">
        <f t="shared" si="9"/>
        <v>174.84</v>
      </c>
      <c r="CF6" s="22">
        <f t="shared" si="9"/>
        <v>192.82</v>
      </c>
      <c r="CG6" s="22">
        <f t="shared" si="9"/>
        <v>192.98</v>
      </c>
      <c r="CH6" s="22">
        <f t="shared" si="9"/>
        <v>192.13</v>
      </c>
      <c r="CI6" s="22">
        <f t="shared" si="9"/>
        <v>197.04</v>
      </c>
      <c r="CJ6" s="22">
        <f t="shared" si="9"/>
        <v>199.33</v>
      </c>
      <c r="CK6" s="21" t="str">
        <f>IF(CK7="","",IF(CK7="-","【-】","【"&amp;SUBSTITUTE(TEXT(CK7,"#,##0.00"),"-","△")&amp;"】"))</f>
        <v>【177.56】</v>
      </c>
      <c r="CL6" s="22">
        <f>IF(CL7="",NA(),CL7)</f>
        <v>57.82</v>
      </c>
      <c r="CM6" s="22">
        <f t="shared" ref="CM6:CU6" si="10">IF(CM7="",NA(),CM7)</f>
        <v>59.86</v>
      </c>
      <c r="CN6" s="22">
        <f t="shared" si="10"/>
        <v>61</v>
      </c>
      <c r="CO6" s="22">
        <f t="shared" si="10"/>
        <v>59.24</v>
      </c>
      <c r="CP6" s="22">
        <f t="shared" si="10"/>
        <v>55.35</v>
      </c>
      <c r="CQ6" s="22">
        <f t="shared" si="10"/>
        <v>54.05</v>
      </c>
      <c r="CR6" s="22">
        <f t="shared" si="10"/>
        <v>54.43</v>
      </c>
      <c r="CS6" s="22">
        <f t="shared" si="10"/>
        <v>53.87</v>
      </c>
      <c r="CT6" s="22">
        <f t="shared" si="10"/>
        <v>54.49</v>
      </c>
      <c r="CU6" s="22">
        <f t="shared" si="10"/>
        <v>54.8</v>
      </c>
      <c r="CV6" s="21" t="str">
        <f>IF(CV7="","",IF(CV7="-","【-】","【"&amp;SUBSTITUTE(TEXT(CV7,"#,##0.00"),"-","△")&amp;"】"))</f>
        <v>【59.81】</v>
      </c>
      <c r="CW6" s="22">
        <f>IF(CW7="",NA(),CW7)</f>
        <v>90.11</v>
      </c>
      <c r="CX6" s="22">
        <f t="shared" ref="CX6:DF6" si="11">IF(CX7="",NA(),CX7)</f>
        <v>90.03</v>
      </c>
      <c r="CY6" s="22">
        <f t="shared" si="11"/>
        <v>90.07</v>
      </c>
      <c r="CZ6" s="22">
        <f t="shared" si="11"/>
        <v>89.71</v>
      </c>
      <c r="DA6" s="22">
        <f t="shared" si="11"/>
        <v>90.03</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39.130000000000003</v>
      </c>
      <c r="DI6" s="22">
        <f t="shared" ref="DI6:DQ6" si="12">IF(DI7="",NA(),DI7)</f>
        <v>41.54</v>
      </c>
      <c r="DJ6" s="22">
        <f t="shared" si="12"/>
        <v>43.84</v>
      </c>
      <c r="DK6" s="22">
        <f t="shared" si="12"/>
        <v>46.2</v>
      </c>
      <c r="DL6" s="22">
        <f t="shared" si="12"/>
        <v>48.74</v>
      </c>
      <c r="DM6" s="22">
        <f t="shared" si="12"/>
        <v>49.12</v>
      </c>
      <c r="DN6" s="22">
        <f t="shared" si="12"/>
        <v>49.39</v>
      </c>
      <c r="DO6" s="22">
        <f t="shared" si="12"/>
        <v>50.75</v>
      </c>
      <c r="DP6" s="22">
        <f t="shared" si="12"/>
        <v>51.72</v>
      </c>
      <c r="DQ6" s="22">
        <f t="shared" si="12"/>
        <v>52.27</v>
      </c>
      <c r="DR6" s="21" t="str">
        <f>IF(DR7="","",IF(DR7="-","【-】","【"&amp;SUBSTITUTE(TEXT(DR7,"#,##0.00"),"-","△")&amp;"】"))</f>
        <v>【52.02】</v>
      </c>
      <c r="DS6" s="22">
        <f>IF(DS7="",NA(),DS7)</f>
        <v>15.93</v>
      </c>
      <c r="DT6" s="22">
        <f t="shared" ref="DT6:EB6" si="13">IF(DT7="",NA(),DT7)</f>
        <v>11.8</v>
      </c>
      <c r="DU6" s="22">
        <f t="shared" si="13"/>
        <v>11.48</v>
      </c>
      <c r="DV6" s="22">
        <f t="shared" si="13"/>
        <v>14.88</v>
      </c>
      <c r="DW6" s="21">
        <f t="shared" si="13"/>
        <v>0</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0.56999999999999995</v>
      </c>
      <c r="EE6" s="22">
        <f t="shared" ref="EE6:EM6" si="14">IF(EE7="",NA(),EE7)</f>
        <v>0.12</v>
      </c>
      <c r="EF6" s="22">
        <f t="shared" si="14"/>
        <v>0.42</v>
      </c>
      <c r="EG6" s="22">
        <f t="shared" si="14"/>
        <v>0.27</v>
      </c>
      <c r="EH6" s="22">
        <f t="shared" si="14"/>
        <v>0.02</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423220</v>
      </c>
      <c r="D7" s="24">
        <v>46</v>
      </c>
      <c r="E7" s="24">
        <v>1</v>
      </c>
      <c r="F7" s="24">
        <v>0</v>
      </c>
      <c r="G7" s="24">
        <v>1</v>
      </c>
      <c r="H7" s="24" t="s">
        <v>93</v>
      </c>
      <c r="I7" s="24" t="s">
        <v>94</v>
      </c>
      <c r="J7" s="24" t="s">
        <v>95</v>
      </c>
      <c r="K7" s="24" t="s">
        <v>96</v>
      </c>
      <c r="L7" s="24" t="s">
        <v>97</v>
      </c>
      <c r="M7" s="24" t="s">
        <v>98</v>
      </c>
      <c r="N7" s="25" t="s">
        <v>99</v>
      </c>
      <c r="O7" s="25">
        <v>55.88</v>
      </c>
      <c r="P7" s="25">
        <v>99.47</v>
      </c>
      <c r="Q7" s="25">
        <v>3520</v>
      </c>
      <c r="R7" s="25">
        <v>13192</v>
      </c>
      <c r="S7" s="25">
        <v>37.25</v>
      </c>
      <c r="T7" s="25">
        <v>354.15</v>
      </c>
      <c r="U7" s="25">
        <v>13051</v>
      </c>
      <c r="V7" s="25">
        <v>13.9</v>
      </c>
      <c r="W7" s="25">
        <v>938.92</v>
      </c>
      <c r="X7" s="25">
        <v>104.72</v>
      </c>
      <c r="Y7" s="25">
        <v>103.62</v>
      </c>
      <c r="Z7" s="25">
        <v>100.18</v>
      </c>
      <c r="AA7" s="25">
        <v>109.68</v>
      </c>
      <c r="AB7" s="25">
        <v>103.32</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1201.5899999999999</v>
      </c>
      <c r="AU7" s="25">
        <v>681.13</v>
      </c>
      <c r="AV7" s="25">
        <v>660.99</v>
      </c>
      <c r="AW7" s="25">
        <v>748.27</v>
      </c>
      <c r="AX7" s="25">
        <v>822.24</v>
      </c>
      <c r="AY7" s="25">
        <v>362.93</v>
      </c>
      <c r="AZ7" s="25">
        <v>371.81</v>
      </c>
      <c r="BA7" s="25">
        <v>384.23</v>
      </c>
      <c r="BB7" s="25">
        <v>364.3</v>
      </c>
      <c r="BC7" s="25">
        <v>378.87</v>
      </c>
      <c r="BD7" s="25">
        <v>243.36</v>
      </c>
      <c r="BE7" s="25">
        <v>557.67999999999995</v>
      </c>
      <c r="BF7" s="25">
        <v>577.96</v>
      </c>
      <c r="BG7" s="25">
        <v>512.53</v>
      </c>
      <c r="BH7" s="25">
        <v>487.18</v>
      </c>
      <c r="BI7" s="25">
        <v>468.56</v>
      </c>
      <c r="BJ7" s="25">
        <v>439.05</v>
      </c>
      <c r="BK7" s="25">
        <v>465.85</v>
      </c>
      <c r="BL7" s="25">
        <v>439.43</v>
      </c>
      <c r="BM7" s="25">
        <v>438.41</v>
      </c>
      <c r="BN7" s="25">
        <v>430.23</v>
      </c>
      <c r="BO7" s="25">
        <v>265.93</v>
      </c>
      <c r="BP7" s="25">
        <v>97.51</v>
      </c>
      <c r="BQ7" s="25">
        <v>88.67</v>
      </c>
      <c r="BR7" s="25">
        <v>94.25</v>
      </c>
      <c r="BS7" s="25">
        <v>99.61</v>
      </c>
      <c r="BT7" s="25">
        <v>94.49</v>
      </c>
      <c r="BU7" s="25">
        <v>95.26</v>
      </c>
      <c r="BV7" s="25">
        <v>92.39</v>
      </c>
      <c r="BW7" s="25">
        <v>94.41</v>
      </c>
      <c r="BX7" s="25">
        <v>90.96</v>
      </c>
      <c r="BY7" s="25">
        <v>90.66</v>
      </c>
      <c r="BZ7" s="25">
        <v>97.82</v>
      </c>
      <c r="CA7" s="25">
        <v>162.41</v>
      </c>
      <c r="CB7" s="25">
        <v>163.38999999999999</v>
      </c>
      <c r="CC7" s="25">
        <v>162.02000000000001</v>
      </c>
      <c r="CD7" s="25">
        <v>158.41</v>
      </c>
      <c r="CE7" s="25">
        <v>174.84</v>
      </c>
      <c r="CF7" s="25">
        <v>192.82</v>
      </c>
      <c r="CG7" s="25">
        <v>192.98</v>
      </c>
      <c r="CH7" s="25">
        <v>192.13</v>
      </c>
      <c r="CI7" s="25">
        <v>197.04</v>
      </c>
      <c r="CJ7" s="25">
        <v>199.33</v>
      </c>
      <c r="CK7" s="25">
        <v>177.56</v>
      </c>
      <c r="CL7" s="25">
        <v>57.82</v>
      </c>
      <c r="CM7" s="25">
        <v>59.86</v>
      </c>
      <c r="CN7" s="25">
        <v>61</v>
      </c>
      <c r="CO7" s="25">
        <v>59.24</v>
      </c>
      <c r="CP7" s="25">
        <v>55.35</v>
      </c>
      <c r="CQ7" s="25">
        <v>54.05</v>
      </c>
      <c r="CR7" s="25">
        <v>54.43</v>
      </c>
      <c r="CS7" s="25">
        <v>53.87</v>
      </c>
      <c r="CT7" s="25">
        <v>54.49</v>
      </c>
      <c r="CU7" s="25">
        <v>54.8</v>
      </c>
      <c r="CV7" s="25">
        <v>59.81</v>
      </c>
      <c r="CW7" s="25">
        <v>90.11</v>
      </c>
      <c r="CX7" s="25">
        <v>90.03</v>
      </c>
      <c r="CY7" s="25">
        <v>90.07</v>
      </c>
      <c r="CZ7" s="25">
        <v>89.71</v>
      </c>
      <c r="DA7" s="25">
        <v>90.03</v>
      </c>
      <c r="DB7" s="25">
        <v>80.510000000000005</v>
      </c>
      <c r="DC7" s="25">
        <v>79.44</v>
      </c>
      <c r="DD7" s="25">
        <v>79.489999999999995</v>
      </c>
      <c r="DE7" s="25">
        <v>78.8</v>
      </c>
      <c r="DF7" s="25">
        <v>77.98</v>
      </c>
      <c r="DG7" s="25">
        <v>89.42</v>
      </c>
      <c r="DH7" s="25">
        <v>39.130000000000003</v>
      </c>
      <c r="DI7" s="25">
        <v>41.54</v>
      </c>
      <c r="DJ7" s="25">
        <v>43.84</v>
      </c>
      <c r="DK7" s="25">
        <v>46.2</v>
      </c>
      <c r="DL7" s="25">
        <v>48.74</v>
      </c>
      <c r="DM7" s="25">
        <v>49.12</v>
      </c>
      <c r="DN7" s="25">
        <v>49.39</v>
      </c>
      <c r="DO7" s="25">
        <v>50.75</v>
      </c>
      <c r="DP7" s="25">
        <v>51.72</v>
      </c>
      <c r="DQ7" s="25">
        <v>52.27</v>
      </c>
      <c r="DR7" s="25">
        <v>52.02</v>
      </c>
      <c r="DS7" s="25">
        <v>15.93</v>
      </c>
      <c r="DT7" s="25">
        <v>11.8</v>
      </c>
      <c r="DU7" s="25">
        <v>11.48</v>
      </c>
      <c r="DV7" s="25">
        <v>14.88</v>
      </c>
      <c r="DW7" s="25">
        <v>0</v>
      </c>
      <c r="DX7" s="25">
        <v>16.760000000000002</v>
      </c>
      <c r="DY7" s="25">
        <v>18.57</v>
      </c>
      <c r="DZ7" s="25">
        <v>21.14</v>
      </c>
      <c r="EA7" s="25">
        <v>22.12</v>
      </c>
      <c r="EB7" s="25">
        <v>25.67</v>
      </c>
      <c r="EC7" s="25">
        <v>25.37</v>
      </c>
      <c r="ED7" s="25">
        <v>0.56999999999999995</v>
      </c>
      <c r="EE7" s="25">
        <v>0.12</v>
      </c>
      <c r="EF7" s="25">
        <v>0.42</v>
      </c>
      <c r="EG7" s="25">
        <v>0.27</v>
      </c>
      <c r="EH7" s="25">
        <v>0.02</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琴岡 等</cp:lastModifiedBy>
  <cp:lastPrinted>2025-03-03T01:48:33Z</cp:lastPrinted>
  <dcterms:created xsi:type="dcterms:W3CDTF">2025-01-24T06:55:27Z</dcterms:created>
  <dcterms:modified xsi:type="dcterms:W3CDTF">2025-03-03T02:46:24Z</dcterms:modified>
  <cp:category/>
</cp:coreProperties>
</file>