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erver\課内共有（N)\総務課\06 財政係\01財政関係\09財政一般各種調査\Ｒ6\【R7.3.4〆】（済）経営比較分析調査に係る確認等依頼について（簡水）\"/>
    </mc:Choice>
  </mc:AlternateContent>
  <xr:revisionPtr revIDLastSave="0" documentId="13_ncr:1_{9EFA9494-97DF-46E4-A7D8-0B3B357DF5CE}" xr6:coauthVersionLast="47" xr6:coauthVersionMax="47" xr10:uidLastSave="{00000000-0000-0000-0000-000000000000}"/>
  <workbookProtection workbookAlgorithmName="SHA-512" workbookHashValue="Yo4xid0g5RNZ4K7mTr8MpBFkrpYn4zdrBUhUOQEL1Lr2z+4L4qEhAWFC3Ia1E15N/sIwj76aIgXbRjDMcWPImA==" workbookSaltValue="1lfq8+6ugFwh/vcUaYNpig==" workbookSpinCount="100000" lockStructure="1"/>
  <bookViews>
    <workbookView xWindow="20370" yWindow="-120" windowWidth="29040" windowHeight="15840" xr2:uid="{00000000-000D-0000-FFFF-FFFF00000000}"/>
  </bookViews>
  <sheets>
    <sheet name="法非適用_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I10" i="4" s="1"/>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BB10" i="4"/>
  <c r="AT10" i="4"/>
  <c r="AL10" i="4"/>
  <c r="BB8" i="4"/>
  <c r="AT8" i="4"/>
  <c r="AL8" i="4"/>
  <c r="AD8" i="4"/>
  <c r="W8" i="4"/>
  <c r="B8" i="4"/>
  <c r="B6" i="4"/>
</calcChain>
</file>

<file path=xl/sharedStrings.xml><?xml version="1.0" encoding="utf-8"?>
<sst xmlns="http://schemas.openxmlformats.org/spreadsheetml/2006/main" count="233" uniqueCount="118">
  <si>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</si>
  <si>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</si>
  <si>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</si>
  <si>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</si>
  <si>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</si>
  <si>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</si>
  <si>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</si>
  <si>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</si>
  <si>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</si>
  <si>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</si>
  <si>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</si>
  <si>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</si>
  <si>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</si>
  <si>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</si>
  <si>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</si>
  <si>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</si>
  <si>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</si>
  <si>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</si>
  <si>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</si>
  <si>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</si>
  <si>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</si>
  <si>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</si>
  <si>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</si>
  <si>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</si>
  <si>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</si>
  <si>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</si>
  <si>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</si>
  <si>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</si>
  <si>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</si>
  <si>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</si>
  <si>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</si>
  <si>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</si>
  <si>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</si>
  <si>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</si>
  <si>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</si>
  <si>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</si>
  <si>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</si>
  <si>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</si>
  <si>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</si>
  <si>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</si>
  <si>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</si>
  <si>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</si>
  <si>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</si>
  <si>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</si>
  <si>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</si>
  <si>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</si>
  <si>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</si>
  <si>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</si>
  <si>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</si>
  <si>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</si>
  <si>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</si>
  <si>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</si>
  <si>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</si>
  <si>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</si>
  <si>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</si>
  <si>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</si>
  <si>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</si>
  <si>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</si>
  <si>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</si>
  <si>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</si>
  <si>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</si>
  <si>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</si>
  <si>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</si>
  <si>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</si>
  <si>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</si>
  <si>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</si>
  <si>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</si>
  <si>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</si>
  <si>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</si>
  <si>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</si>
  <si>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</si>
  <si>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</si>
  <si>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</si>
  <si>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</si>
  <si>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</si>
  <si>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</si>
  <si>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</si>
  <si>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</si>
  <si>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</si>
  <si>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</si>
  <si>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</si>
  <si>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</si>
  <si>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</si>
  <si>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</si>
  <si>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</si>
  <si>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</si>
  <si>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</si>
  <si>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</si>
  <si>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</si>
  <si>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</si>
  <si>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</si>
  <si>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</si>
  <si>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</si>
  <si>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</si>
  <si>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</si>
  <si>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</si>
  <si>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</si>
  <si>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</si>
  <si>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</si>
  <si>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</si>
  <si>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</si>
  <si>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</si>
  <si>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</si>
  <si>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</si>
  <si>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</si>
  <si>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</si>
  <si>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</si>
  <si>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</si>
  <si>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</si>
  <si>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</si>
  <si>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</si>
  <si>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</si>
  <si>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</si>
  <si>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</si>
  <si>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</si>
  <si>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人口減少による水道料金収入が減少する可能性が高く、また年々、施設の老朽化が進行しており、起債事業が多くなることが予想されることから、更なる経営改善が必要と考える。令和6年度から公営企業会計へ移行する。</t>
    <phoneticPr fontId="4"/>
  </si>
  <si>
    <t>令和5年度においては、管路更新率0.24％となっており配水管布設替えを行っている。施設や管路については、今後、老朽化が進むにつれ適切な維持管理・更新が必要とされるので、より効果的な対応を行い施設の延命化及び、管路の更新・耐震化を図る。令和5年度において、水位計更新を実施し老朽化改善を図っている。</t>
    <rPh sb="127" eb="130">
      <t>スイイケイ</t>
    </rPh>
    <phoneticPr fontId="4"/>
  </si>
  <si>
    <t xml:space="preserve">本町の簡易水道事業は、約1,400戸の世帯に給水を行っており接続率は100％である。収益的収支比率を見ると前年と比較して増加しており、給水収益が減少していく傾向の中、経営改善されたと考えられる。企業債残高対給水収益比率は前年と比較して減少している。令和元年以降に起債事業を継続的に行っており、又今後は老朽化に伴う更新も増えていくので、今後は微増すると考えられる。料金回収率は前年度と比較し増加しており、例年なみとなっている。主な要因として、前年に水道料金の基本料金減免を実施したことにより料金回収率が下がったためと推察される。給水原価は、令和5年度で323.26円であるが、今後総費用の増加や、有収水量の減少などが予想されるので状況を把握・分析する必要がある。施設利用率については、令和5年度52％程度である。水は限りある資源であるので負荷率を考えると現状の値が適当である。有収率については類似団体平均値より高くなっているが、令和3年度から減少している状況である。有収率90％以上を目標に更なる運営努力を行っていく。
</t>
    <rPh sb="60" eb="62">
      <t>ゾウカ</t>
    </rPh>
    <rPh sb="81" eb="82">
      <t>ナカ</t>
    </rPh>
    <rPh sb="117" eb="119">
      <t>ゲンショウ</t>
    </rPh>
    <rPh sb="126" eb="128">
      <t>ガンネン</t>
    </rPh>
    <rPh sb="128" eb="130">
      <t>イコウ</t>
    </rPh>
    <rPh sb="131" eb="133">
      <t>キサイ</t>
    </rPh>
    <rPh sb="136" eb="139">
      <t>ケイゾクテキ</t>
    </rPh>
    <rPh sb="167" eb="169">
      <t>コンゴ</t>
    </rPh>
    <rPh sb="170" eb="172">
      <t>ビゾウ</t>
    </rPh>
    <rPh sb="194" eb="196">
      <t>ゾウカ</t>
    </rPh>
    <rPh sb="201" eb="203">
      <t>レイネン</t>
    </rPh>
    <rPh sb="212" eb="213">
      <t>オモ</t>
    </rPh>
    <rPh sb="214" eb="216">
      <t>ヨウイン</t>
    </rPh>
    <rPh sb="220" eb="222">
      <t>ゼンネン</t>
    </rPh>
    <rPh sb="223" eb="227">
      <t>スイドウリョウキン</t>
    </rPh>
    <rPh sb="228" eb="232">
      <t>キホンリョウキン</t>
    </rPh>
    <rPh sb="232" eb="234">
      <t>ゲンメン</t>
    </rPh>
    <rPh sb="235" eb="237">
      <t>ジッシ</t>
    </rPh>
    <rPh sb="244" eb="246">
      <t>リョウキン</t>
    </rPh>
    <rPh sb="246" eb="248">
      <t>カイシュウ</t>
    </rPh>
    <rPh sb="248" eb="249">
      <t>リツ</t>
    </rPh>
    <rPh sb="250" eb="251">
      <t>サ</t>
    </rPh>
    <rPh sb="257" eb="259">
      <t>スイサツ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</si>
</sst>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0.2</c:v>
                </c:pt>
                <c:pt idx="1">
                  <c:v>0.23</c:v>
                </c:pt>
                <c:pt idx="2">
                  <c:v>0.27</c:v>
                </c:pt>
                <c:pt idx="3">
                  <c:v>0.22</c:v>
                </c:pt>
                <c:pt idx="4">
                  <c:v>0.24</c:v>
                </c:pt>
              </c:numCache>
            </c:numRef>
          </c:val>
          <c:extLst>
            <c:ext xmlns:c16="http://schemas.microsoft.com/office/drawing/2014/chart" uri="{C3380CC4-5D6E-409C-BE32-E72D297353CC}">
              <c16:uniqueId val="{00000000-AFC0-4030-8217-E1DF33745100}"/>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0.72</c:v>
                </c:pt>
                <c:pt idx="2">
                  <c:v>0.71</c:v>
                </c:pt>
                <c:pt idx="3">
                  <c:v>0.55000000000000004</c:v>
                </c:pt>
                <c:pt idx="4">
                  <c:v>0.44</c:v>
                </c:pt>
              </c:numCache>
            </c:numRef>
          </c:val>
          <c:smooth val="0"/>
          <c:extLst>
            <c:ext xmlns:c16="http://schemas.microsoft.com/office/drawing/2014/chart" uri="{C3380CC4-5D6E-409C-BE32-E72D297353CC}">
              <c16:uniqueId val="{00000001-AFC0-4030-8217-E1DF33745100}"/>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52.22</c:v>
                </c:pt>
                <c:pt idx="1">
                  <c:v>50.87</c:v>
                </c:pt>
                <c:pt idx="2">
                  <c:v>53.27</c:v>
                </c:pt>
                <c:pt idx="3">
                  <c:v>53.82</c:v>
                </c:pt>
                <c:pt idx="4">
                  <c:v>52.34</c:v>
                </c:pt>
              </c:numCache>
            </c:numRef>
          </c:val>
          <c:extLst>
            <c:ext xmlns:c16="http://schemas.microsoft.com/office/drawing/2014/chart" uri="{C3380CC4-5D6E-409C-BE32-E72D297353CC}">
              <c16:uniqueId val="{00000000-892F-4C18-A7EE-E8D2FAA65F6D}"/>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58.52</c:v>
                </c:pt>
                <c:pt idx="2">
                  <c:v>58.88</c:v>
                </c:pt>
                <c:pt idx="3">
                  <c:v>58.16</c:v>
                </c:pt>
                <c:pt idx="4">
                  <c:v>55.9</c:v>
                </c:pt>
              </c:numCache>
            </c:numRef>
          </c:val>
          <c:smooth val="0"/>
          <c:extLst>
            <c:ext xmlns:c16="http://schemas.microsoft.com/office/drawing/2014/chart" uri="{C3380CC4-5D6E-409C-BE32-E72D297353CC}">
              <c16:uniqueId val="{00000001-892F-4C18-A7EE-E8D2FAA65F6D}"/>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86.9</c:v>
                </c:pt>
                <c:pt idx="1">
                  <c:v>87.35</c:v>
                </c:pt>
                <c:pt idx="2">
                  <c:v>83.78</c:v>
                </c:pt>
                <c:pt idx="3">
                  <c:v>82.65</c:v>
                </c:pt>
                <c:pt idx="4">
                  <c:v>83.58</c:v>
                </c:pt>
              </c:numCache>
            </c:numRef>
          </c:val>
          <c:extLst>
            <c:ext xmlns:c16="http://schemas.microsoft.com/office/drawing/2014/chart" uri="{C3380CC4-5D6E-409C-BE32-E72D297353CC}">
              <c16:uniqueId val="{00000000-4D9F-47D8-864A-951CBE0626E2}"/>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71.33</c:v>
                </c:pt>
                <c:pt idx="2">
                  <c:v>71.150000000000006</c:v>
                </c:pt>
                <c:pt idx="3">
                  <c:v>70.34</c:v>
                </c:pt>
                <c:pt idx="4">
                  <c:v>71.08</c:v>
                </c:pt>
              </c:numCache>
            </c:numRef>
          </c:val>
          <c:smooth val="0"/>
          <c:extLst>
            <c:ext xmlns:c16="http://schemas.microsoft.com/office/drawing/2014/chart" uri="{C3380CC4-5D6E-409C-BE32-E72D297353CC}">
              <c16:uniqueId val="{00000001-4D9F-47D8-864A-951CBE0626E2}"/>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85.63</c:v>
                </c:pt>
                <c:pt idx="1">
                  <c:v>92.34</c:v>
                </c:pt>
                <c:pt idx="2">
                  <c:v>81.97</c:v>
                </c:pt>
                <c:pt idx="3">
                  <c:v>76.849999999999994</c:v>
                </c:pt>
                <c:pt idx="4">
                  <c:v>88.51</c:v>
                </c:pt>
              </c:numCache>
            </c:numRef>
          </c:val>
          <c:extLst>
            <c:ext xmlns:c16="http://schemas.microsoft.com/office/drawing/2014/chart" uri="{C3380CC4-5D6E-409C-BE32-E72D297353CC}">
              <c16:uniqueId val="{00000000-A15C-4E85-90D3-8D7A5640CD71}"/>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79.33</c:v>
                </c:pt>
                <c:pt idx="2">
                  <c:v>73.540000000000006</c:v>
                </c:pt>
                <c:pt idx="3">
                  <c:v>75.44</c:v>
                </c:pt>
                <c:pt idx="4">
                  <c:v>78.14</c:v>
                </c:pt>
              </c:numCache>
            </c:numRef>
          </c:val>
          <c:smooth val="0"/>
          <c:extLst>
            <c:ext xmlns:c16="http://schemas.microsoft.com/office/drawing/2014/chart" uri="{C3380CC4-5D6E-409C-BE32-E72D297353CC}">
              <c16:uniqueId val="{00000001-A15C-4E85-90D3-8D7A5640CD71}"/>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9C-42A9-A757-B23E6065A1C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9C-42A9-A757-B23E6065A1C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D9-4EC2-838E-482D0DAFF00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D9-4EC2-838E-482D0DAFF00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37-421A-B8CD-45E4731FEF0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37-421A-B8CD-45E4731FEF0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2B-4EF1-8F82-EF204009A4BE}"/>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2B-4EF1-8F82-EF204009A4BE}"/>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438.07</c:v>
                </c:pt>
                <c:pt idx="1">
                  <c:v>414.14</c:v>
                </c:pt>
                <c:pt idx="2">
                  <c:v>425.81</c:v>
                </c:pt>
                <c:pt idx="3">
                  <c:v>525.59</c:v>
                </c:pt>
                <c:pt idx="4">
                  <c:v>420.44</c:v>
                </c:pt>
              </c:numCache>
            </c:numRef>
          </c:val>
          <c:extLst>
            <c:ext xmlns:c16="http://schemas.microsoft.com/office/drawing/2014/chart" uri="{C3380CC4-5D6E-409C-BE32-E72D297353CC}">
              <c16:uniqueId val="{00000000-A842-413A-BDC2-E74CC871F85F}"/>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949.61</c:v>
                </c:pt>
                <c:pt idx="2">
                  <c:v>918.84</c:v>
                </c:pt>
                <c:pt idx="3">
                  <c:v>955.49</c:v>
                </c:pt>
                <c:pt idx="4">
                  <c:v>1017.9</c:v>
                </c:pt>
              </c:numCache>
            </c:numRef>
          </c:val>
          <c:smooth val="0"/>
          <c:extLst>
            <c:ext xmlns:c16="http://schemas.microsoft.com/office/drawing/2014/chart" uri="{C3380CC4-5D6E-409C-BE32-E72D297353CC}">
              <c16:uniqueId val="{00000001-A842-413A-BDC2-E74CC871F85F}"/>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79.48</c:v>
                </c:pt>
                <c:pt idx="1">
                  <c:v>87.13</c:v>
                </c:pt>
                <c:pt idx="2">
                  <c:v>77.3</c:v>
                </c:pt>
                <c:pt idx="3">
                  <c:v>48.82</c:v>
                </c:pt>
                <c:pt idx="4">
                  <c:v>77.62</c:v>
                </c:pt>
              </c:numCache>
            </c:numRef>
          </c:val>
          <c:extLst>
            <c:ext xmlns:c16="http://schemas.microsoft.com/office/drawing/2014/chart" uri="{C3380CC4-5D6E-409C-BE32-E72D297353CC}">
              <c16:uniqueId val="{00000000-89AE-467A-8576-05102CC13462}"/>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58.41</c:v>
                </c:pt>
                <c:pt idx="2">
                  <c:v>58.27</c:v>
                </c:pt>
                <c:pt idx="3">
                  <c:v>55.15</c:v>
                </c:pt>
                <c:pt idx="4">
                  <c:v>53.95</c:v>
                </c:pt>
              </c:numCache>
            </c:numRef>
          </c:val>
          <c:smooth val="0"/>
          <c:extLst>
            <c:ext xmlns:c16="http://schemas.microsoft.com/office/drawing/2014/chart" uri="{C3380CC4-5D6E-409C-BE32-E72D297353CC}">
              <c16:uniqueId val="{00000001-89AE-467A-8576-05102CC13462}"/>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306.85000000000002</c:v>
                </c:pt>
                <c:pt idx="1">
                  <c:v>287.72000000000003</c:v>
                </c:pt>
                <c:pt idx="2">
                  <c:v>324.39999999999998</c:v>
                </c:pt>
                <c:pt idx="3">
                  <c:v>415.48</c:v>
                </c:pt>
                <c:pt idx="4">
                  <c:v>323.26</c:v>
                </c:pt>
              </c:numCache>
            </c:numRef>
          </c:val>
          <c:extLst>
            <c:ext xmlns:c16="http://schemas.microsoft.com/office/drawing/2014/chart" uri="{C3380CC4-5D6E-409C-BE32-E72D297353CC}">
              <c16:uniqueId val="{00000000-F795-479E-BD58-C74C42F35F75}"/>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303.27999999999997</c:v>
                </c:pt>
                <c:pt idx="2">
                  <c:v>303.81</c:v>
                </c:pt>
                <c:pt idx="3">
                  <c:v>310.26</c:v>
                </c:pt>
                <c:pt idx="4">
                  <c:v>318.99</c:v>
                </c:pt>
              </c:numCache>
            </c:numRef>
          </c:val>
          <c:smooth val="0"/>
          <c:extLst>
            <c:ext xmlns:c16="http://schemas.microsoft.com/office/drawing/2014/chart" uri="{C3380CC4-5D6E-409C-BE32-E72D297353CC}">
              <c16:uniqueId val="{00000001-F795-479E-BD58-C74C42F35F75}"/>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小値賀町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D3</v>
      </c>
      <c r="X8" s="35"/>
      <c r="Y8" s="35"/>
      <c r="Z8" s="35"/>
      <c r="AA8" s="35"/>
      <c r="AB8" s="35"/>
      <c r="AC8" s="35"/>
      <c r="AD8" s="35" t="str">
        <f>データ!$M$6</f>
        <v>非設置</v>
      </c>
      <c r="AE8" s="35"/>
      <c r="AF8" s="35"/>
      <c r="AG8" s="35"/>
      <c r="AH8" s="35"/>
      <c r="AI8" s="35"/>
      <c r="AJ8" s="35"/>
      <c r="AK8" s="2"/>
      <c r="AL8" s="36">
        <f>データ!$R$6</f>
        <v>2181</v>
      </c>
      <c r="AM8" s="36"/>
      <c r="AN8" s="36"/>
      <c r="AO8" s="36"/>
      <c r="AP8" s="36"/>
      <c r="AQ8" s="36"/>
      <c r="AR8" s="36"/>
      <c r="AS8" s="36"/>
      <c r="AT8" s="37">
        <f>データ!$S$6</f>
        <v>214</v>
      </c>
      <c r="AU8" s="37"/>
      <c r="AV8" s="37"/>
      <c r="AW8" s="37"/>
      <c r="AX8" s="37"/>
      <c r="AY8" s="37"/>
      <c r="AZ8" s="37"/>
      <c r="BA8" s="37"/>
      <c r="BB8" s="37">
        <f>データ!$T$6</f>
        <v>10.19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99.2</v>
      </c>
      <c r="Q10" s="37"/>
      <c r="R10" s="37"/>
      <c r="S10" s="37"/>
      <c r="T10" s="37"/>
      <c r="U10" s="37"/>
      <c r="V10" s="37"/>
      <c r="W10" s="36">
        <f>データ!$Q$6</f>
        <v>4090</v>
      </c>
      <c r="X10" s="36"/>
      <c r="Y10" s="36"/>
      <c r="Z10" s="36"/>
      <c r="AA10" s="36"/>
      <c r="AB10" s="36"/>
      <c r="AC10" s="36"/>
      <c r="AD10" s="2"/>
      <c r="AE10" s="2"/>
      <c r="AF10" s="2"/>
      <c r="AG10" s="2"/>
      <c r="AH10" s="2"/>
      <c r="AI10" s="2"/>
      <c r="AJ10" s="2"/>
      <c r="AK10" s="2"/>
      <c r="AL10" s="36">
        <f>データ!$U$6</f>
        <v>2110</v>
      </c>
      <c r="AM10" s="36"/>
      <c r="AN10" s="36"/>
      <c r="AO10" s="36"/>
      <c r="AP10" s="36"/>
      <c r="AQ10" s="36"/>
      <c r="AR10" s="36"/>
      <c r="AS10" s="36"/>
      <c r="AT10" s="37">
        <f>データ!$V$6</f>
        <v>17.2</v>
      </c>
      <c r="AU10" s="37"/>
      <c r="AV10" s="37"/>
      <c r="AW10" s="37"/>
      <c r="AX10" s="37"/>
      <c r="AY10" s="37"/>
      <c r="AZ10" s="37"/>
      <c r="BA10" s="37"/>
      <c r="BB10" s="37">
        <f>データ!$W$6</f>
        <v>122.67</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0" t="s">
        <v>117</v>
      </c>
      <c r="BM16" s="71"/>
      <c r="BN16" s="71"/>
      <c r="BO16" s="71"/>
      <c r="BP16" s="71"/>
      <c r="BQ16" s="71"/>
      <c r="BR16" s="71"/>
      <c r="BS16" s="71"/>
      <c r="BT16" s="71"/>
      <c r="BU16" s="71"/>
      <c r="BV16" s="71"/>
      <c r="BW16" s="71"/>
      <c r="BX16" s="71"/>
      <c r="BY16" s="71"/>
      <c r="BZ16" s="7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0"/>
      <c r="BM17" s="71"/>
      <c r="BN17" s="71"/>
      <c r="BO17" s="71"/>
      <c r="BP17" s="71"/>
      <c r="BQ17" s="71"/>
      <c r="BR17" s="71"/>
      <c r="BS17" s="71"/>
      <c r="BT17" s="71"/>
      <c r="BU17" s="71"/>
      <c r="BV17" s="71"/>
      <c r="BW17" s="71"/>
      <c r="BX17" s="71"/>
      <c r="BY17" s="71"/>
      <c r="BZ17" s="7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0"/>
      <c r="BM18" s="71"/>
      <c r="BN18" s="71"/>
      <c r="BO18" s="71"/>
      <c r="BP18" s="71"/>
      <c r="BQ18" s="71"/>
      <c r="BR18" s="71"/>
      <c r="BS18" s="71"/>
      <c r="BT18" s="71"/>
      <c r="BU18" s="71"/>
      <c r="BV18" s="71"/>
      <c r="BW18" s="71"/>
      <c r="BX18" s="71"/>
      <c r="BY18" s="71"/>
      <c r="BZ18" s="7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0"/>
      <c r="BM19" s="71"/>
      <c r="BN19" s="71"/>
      <c r="BO19" s="71"/>
      <c r="BP19" s="71"/>
      <c r="BQ19" s="71"/>
      <c r="BR19" s="71"/>
      <c r="BS19" s="71"/>
      <c r="BT19" s="71"/>
      <c r="BU19" s="71"/>
      <c r="BV19" s="71"/>
      <c r="BW19" s="71"/>
      <c r="BX19" s="71"/>
      <c r="BY19" s="71"/>
      <c r="BZ19" s="7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0"/>
      <c r="BM20" s="71"/>
      <c r="BN20" s="71"/>
      <c r="BO20" s="71"/>
      <c r="BP20" s="71"/>
      <c r="BQ20" s="71"/>
      <c r="BR20" s="71"/>
      <c r="BS20" s="71"/>
      <c r="BT20" s="71"/>
      <c r="BU20" s="71"/>
      <c r="BV20" s="71"/>
      <c r="BW20" s="71"/>
      <c r="BX20" s="71"/>
      <c r="BY20" s="71"/>
      <c r="BZ20" s="7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0"/>
      <c r="BM21" s="71"/>
      <c r="BN21" s="71"/>
      <c r="BO21" s="71"/>
      <c r="BP21" s="71"/>
      <c r="BQ21" s="71"/>
      <c r="BR21" s="71"/>
      <c r="BS21" s="71"/>
      <c r="BT21" s="71"/>
      <c r="BU21" s="71"/>
      <c r="BV21" s="71"/>
      <c r="BW21" s="71"/>
      <c r="BX21" s="71"/>
      <c r="BY21" s="71"/>
      <c r="BZ21" s="7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0"/>
      <c r="BM22" s="71"/>
      <c r="BN22" s="71"/>
      <c r="BO22" s="71"/>
      <c r="BP22" s="71"/>
      <c r="BQ22" s="71"/>
      <c r="BR22" s="71"/>
      <c r="BS22" s="71"/>
      <c r="BT22" s="71"/>
      <c r="BU22" s="71"/>
      <c r="BV22" s="71"/>
      <c r="BW22" s="71"/>
      <c r="BX22" s="71"/>
      <c r="BY22" s="71"/>
      <c r="BZ22" s="7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0"/>
      <c r="BM23" s="71"/>
      <c r="BN23" s="71"/>
      <c r="BO23" s="71"/>
      <c r="BP23" s="71"/>
      <c r="BQ23" s="71"/>
      <c r="BR23" s="71"/>
      <c r="BS23" s="71"/>
      <c r="BT23" s="71"/>
      <c r="BU23" s="71"/>
      <c r="BV23" s="71"/>
      <c r="BW23" s="71"/>
      <c r="BX23" s="71"/>
      <c r="BY23" s="71"/>
      <c r="BZ23" s="7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0"/>
      <c r="BM24" s="71"/>
      <c r="BN24" s="71"/>
      <c r="BO24" s="71"/>
      <c r="BP24" s="71"/>
      <c r="BQ24" s="71"/>
      <c r="BR24" s="71"/>
      <c r="BS24" s="71"/>
      <c r="BT24" s="71"/>
      <c r="BU24" s="71"/>
      <c r="BV24" s="71"/>
      <c r="BW24" s="71"/>
      <c r="BX24" s="71"/>
      <c r="BY24" s="71"/>
      <c r="BZ24" s="7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0"/>
      <c r="BM25" s="71"/>
      <c r="BN25" s="71"/>
      <c r="BO25" s="71"/>
      <c r="BP25" s="71"/>
      <c r="BQ25" s="71"/>
      <c r="BR25" s="71"/>
      <c r="BS25" s="71"/>
      <c r="BT25" s="71"/>
      <c r="BU25" s="71"/>
      <c r="BV25" s="71"/>
      <c r="BW25" s="71"/>
      <c r="BX25" s="71"/>
      <c r="BY25" s="71"/>
      <c r="BZ25" s="7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0"/>
      <c r="BM26" s="71"/>
      <c r="BN26" s="71"/>
      <c r="BO26" s="71"/>
      <c r="BP26" s="71"/>
      <c r="BQ26" s="71"/>
      <c r="BR26" s="71"/>
      <c r="BS26" s="71"/>
      <c r="BT26" s="71"/>
      <c r="BU26" s="71"/>
      <c r="BV26" s="71"/>
      <c r="BW26" s="71"/>
      <c r="BX26" s="71"/>
      <c r="BY26" s="71"/>
      <c r="BZ26" s="7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0"/>
      <c r="BM27" s="71"/>
      <c r="BN27" s="71"/>
      <c r="BO27" s="71"/>
      <c r="BP27" s="71"/>
      <c r="BQ27" s="71"/>
      <c r="BR27" s="71"/>
      <c r="BS27" s="71"/>
      <c r="BT27" s="71"/>
      <c r="BU27" s="71"/>
      <c r="BV27" s="71"/>
      <c r="BW27" s="71"/>
      <c r="BX27" s="71"/>
      <c r="BY27" s="71"/>
      <c r="BZ27" s="7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0"/>
      <c r="BM28" s="71"/>
      <c r="BN28" s="71"/>
      <c r="BO28" s="71"/>
      <c r="BP28" s="71"/>
      <c r="BQ28" s="71"/>
      <c r="BR28" s="71"/>
      <c r="BS28" s="71"/>
      <c r="BT28" s="71"/>
      <c r="BU28" s="71"/>
      <c r="BV28" s="71"/>
      <c r="BW28" s="71"/>
      <c r="BX28" s="71"/>
      <c r="BY28" s="71"/>
      <c r="BZ28" s="7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0"/>
      <c r="BM29" s="71"/>
      <c r="BN29" s="71"/>
      <c r="BO29" s="71"/>
      <c r="BP29" s="71"/>
      <c r="BQ29" s="71"/>
      <c r="BR29" s="71"/>
      <c r="BS29" s="71"/>
      <c r="BT29" s="71"/>
      <c r="BU29" s="71"/>
      <c r="BV29" s="71"/>
      <c r="BW29" s="71"/>
      <c r="BX29" s="71"/>
      <c r="BY29" s="71"/>
      <c r="BZ29" s="7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0"/>
      <c r="BM30" s="71"/>
      <c r="BN30" s="71"/>
      <c r="BO30" s="71"/>
      <c r="BP30" s="71"/>
      <c r="BQ30" s="71"/>
      <c r="BR30" s="71"/>
      <c r="BS30" s="71"/>
      <c r="BT30" s="71"/>
      <c r="BU30" s="71"/>
      <c r="BV30" s="71"/>
      <c r="BW30" s="71"/>
      <c r="BX30" s="71"/>
      <c r="BY30" s="71"/>
      <c r="BZ30" s="7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0"/>
      <c r="BM31" s="71"/>
      <c r="BN31" s="71"/>
      <c r="BO31" s="71"/>
      <c r="BP31" s="71"/>
      <c r="BQ31" s="71"/>
      <c r="BR31" s="71"/>
      <c r="BS31" s="71"/>
      <c r="BT31" s="71"/>
      <c r="BU31" s="71"/>
      <c r="BV31" s="71"/>
      <c r="BW31" s="71"/>
      <c r="BX31" s="71"/>
      <c r="BY31" s="71"/>
      <c r="BZ31" s="7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0"/>
      <c r="BM32" s="71"/>
      <c r="BN32" s="71"/>
      <c r="BO32" s="71"/>
      <c r="BP32" s="71"/>
      <c r="BQ32" s="71"/>
      <c r="BR32" s="71"/>
      <c r="BS32" s="71"/>
      <c r="BT32" s="71"/>
      <c r="BU32" s="71"/>
      <c r="BV32" s="71"/>
      <c r="BW32" s="71"/>
      <c r="BX32" s="71"/>
      <c r="BY32" s="71"/>
      <c r="BZ32" s="7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0"/>
      <c r="BM33" s="71"/>
      <c r="BN33" s="71"/>
      <c r="BO33" s="71"/>
      <c r="BP33" s="71"/>
      <c r="BQ33" s="71"/>
      <c r="BR33" s="71"/>
      <c r="BS33" s="71"/>
      <c r="BT33" s="71"/>
      <c r="BU33" s="71"/>
      <c r="BV33" s="71"/>
      <c r="BW33" s="71"/>
      <c r="BX33" s="71"/>
      <c r="BY33" s="71"/>
      <c r="BZ33" s="7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0"/>
      <c r="BM34" s="71"/>
      <c r="BN34" s="71"/>
      <c r="BO34" s="71"/>
      <c r="BP34" s="71"/>
      <c r="BQ34" s="71"/>
      <c r="BR34" s="71"/>
      <c r="BS34" s="71"/>
      <c r="BT34" s="71"/>
      <c r="BU34" s="71"/>
      <c r="BV34" s="71"/>
      <c r="BW34" s="71"/>
      <c r="BX34" s="71"/>
      <c r="BY34" s="71"/>
      <c r="BZ34" s="7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0"/>
      <c r="BM35" s="71"/>
      <c r="BN35" s="71"/>
      <c r="BO35" s="71"/>
      <c r="BP35" s="71"/>
      <c r="BQ35" s="71"/>
      <c r="BR35" s="71"/>
      <c r="BS35" s="71"/>
      <c r="BT35" s="71"/>
      <c r="BU35" s="71"/>
      <c r="BV35" s="71"/>
      <c r="BW35" s="71"/>
      <c r="BX35" s="71"/>
      <c r="BY35" s="71"/>
      <c r="BZ35" s="7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0"/>
      <c r="BM36" s="71"/>
      <c r="BN36" s="71"/>
      <c r="BO36" s="71"/>
      <c r="BP36" s="71"/>
      <c r="BQ36" s="71"/>
      <c r="BR36" s="71"/>
      <c r="BS36" s="71"/>
      <c r="BT36" s="71"/>
      <c r="BU36" s="71"/>
      <c r="BV36" s="71"/>
      <c r="BW36" s="71"/>
      <c r="BX36" s="71"/>
      <c r="BY36" s="71"/>
      <c r="BZ36" s="7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0"/>
      <c r="BM37" s="71"/>
      <c r="BN37" s="71"/>
      <c r="BO37" s="71"/>
      <c r="BP37" s="71"/>
      <c r="BQ37" s="71"/>
      <c r="BR37" s="71"/>
      <c r="BS37" s="71"/>
      <c r="BT37" s="71"/>
      <c r="BU37" s="71"/>
      <c r="BV37" s="71"/>
      <c r="BW37" s="71"/>
      <c r="BX37" s="71"/>
      <c r="BY37" s="71"/>
      <c r="BZ37" s="7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0"/>
      <c r="BM38" s="71"/>
      <c r="BN38" s="71"/>
      <c r="BO38" s="71"/>
      <c r="BP38" s="71"/>
      <c r="BQ38" s="71"/>
      <c r="BR38" s="71"/>
      <c r="BS38" s="71"/>
      <c r="BT38" s="71"/>
      <c r="BU38" s="71"/>
      <c r="BV38" s="71"/>
      <c r="BW38" s="71"/>
      <c r="BX38" s="71"/>
      <c r="BY38" s="71"/>
      <c r="BZ38" s="7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0"/>
      <c r="BM39" s="71"/>
      <c r="BN39" s="71"/>
      <c r="BO39" s="71"/>
      <c r="BP39" s="71"/>
      <c r="BQ39" s="71"/>
      <c r="BR39" s="71"/>
      <c r="BS39" s="71"/>
      <c r="BT39" s="71"/>
      <c r="BU39" s="71"/>
      <c r="BV39" s="71"/>
      <c r="BW39" s="71"/>
      <c r="BX39" s="71"/>
      <c r="BY39" s="71"/>
      <c r="BZ39" s="7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0"/>
      <c r="BM40" s="71"/>
      <c r="BN40" s="71"/>
      <c r="BO40" s="71"/>
      <c r="BP40" s="71"/>
      <c r="BQ40" s="71"/>
      <c r="BR40" s="71"/>
      <c r="BS40" s="71"/>
      <c r="BT40" s="71"/>
      <c r="BU40" s="71"/>
      <c r="BV40" s="71"/>
      <c r="BW40" s="71"/>
      <c r="BX40" s="71"/>
      <c r="BY40" s="71"/>
      <c r="BZ40" s="7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0"/>
      <c r="BM41" s="71"/>
      <c r="BN41" s="71"/>
      <c r="BO41" s="71"/>
      <c r="BP41" s="71"/>
      <c r="BQ41" s="71"/>
      <c r="BR41" s="71"/>
      <c r="BS41" s="71"/>
      <c r="BT41" s="71"/>
      <c r="BU41" s="71"/>
      <c r="BV41" s="71"/>
      <c r="BW41" s="71"/>
      <c r="BX41" s="71"/>
      <c r="BY41" s="71"/>
      <c r="BZ41" s="7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0"/>
      <c r="BM42" s="71"/>
      <c r="BN42" s="71"/>
      <c r="BO42" s="71"/>
      <c r="BP42" s="71"/>
      <c r="BQ42" s="71"/>
      <c r="BR42" s="71"/>
      <c r="BS42" s="71"/>
      <c r="BT42" s="71"/>
      <c r="BU42" s="71"/>
      <c r="BV42" s="71"/>
      <c r="BW42" s="71"/>
      <c r="BX42" s="71"/>
      <c r="BY42" s="71"/>
      <c r="BZ42" s="7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0"/>
      <c r="BM43" s="71"/>
      <c r="BN43" s="71"/>
      <c r="BO43" s="71"/>
      <c r="BP43" s="71"/>
      <c r="BQ43" s="71"/>
      <c r="BR43" s="71"/>
      <c r="BS43" s="71"/>
      <c r="BT43" s="71"/>
      <c r="BU43" s="71"/>
      <c r="BV43" s="71"/>
      <c r="BW43" s="71"/>
      <c r="BX43" s="71"/>
      <c r="BY43" s="71"/>
      <c r="BZ43" s="7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3"/>
      <c r="BM44" s="74"/>
      <c r="BN44" s="74"/>
      <c r="BO44" s="74"/>
      <c r="BP44" s="74"/>
      <c r="BQ44" s="74"/>
      <c r="BR44" s="74"/>
      <c r="BS44" s="74"/>
      <c r="BT44" s="74"/>
      <c r="BU44" s="74"/>
      <c r="BV44" s="74"/>
      <c r="BW44" s="74"/>
      <c r="BX44" s="74"/>
      <c r="BY44" s="74"/>
      <c r="BZ44" s="7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6" t="s">
        <v>116</v>
      </c>
      <c r="BM47" s="77"/>
      <c r="BN47" s="77"/>
      <c r="BO47" s="77"/>
      <c r="BP47" s="77"/>
      <c r="BQ47" s="77"/>
      <c r="BR47" s="77"/>
      <c r="BS47" s="77"/>
      <c r="BT47" s="77"/>
      <c r="BU47" s="77"/>
      <c r="BV47" s="77"/>
      <c r="BW47" s="77"/>
      <c r="BX47" s="77"/>
      <c r="BY47" s="77"/>
      <c r="BZ47" s="7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6"/>
      <c r="BM48" s="77"/>
      <c r="BN48" s="77"/>
      <c r="BO48" s="77"/>
      <c r="BP48" s="77"/>
      <c r="BQ48" s="77"/>
      <c r="BR48" s="77"/>
      <c r="BS48" s="77"/>
      <c r="BT48" s="77"/>
      <c r="BU48" s="77"/>
      <c r="BV48" s="77"/>
      <c r="BW48" s="77"/>
      <c r="BX48" s="77"/>
      <c r="BY48" s="77"/>
      <c r="BZ48" s="7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6"/>
      <c r="BM49" s="77"/>
      <c r="BN49" s="77"/>
      <c r="BO49" s="77"/>
      <c r="BP49" s="77"/>
      <c r="BQ49" s="77"/>
      <c r="BR49" s="77"/>
      <c r="BS49" s="77"/>
      <c r="BT49" s="77"/>
      <c r="BU49" s="77"/>
      <c r="BV49" s="77"/>
      <c r="BW49" s="77"/>
      <c r="BX49" s="77"/>
      <c r="BY49" s="77"/>
      <c r="BZ49" s="7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6"/>
      <c r="BM50" s="77"/>
      <c r="BN50" s="77"/>
      <c r="BO50" s="77"/>
      <c r="BP50" s="77"/>
      <c r="BQ50" s="77"/>
      <c r="BR50" s="77"/>
      <c r="BS50" s="77"/>
      <c r="BT50" s="77"/>
      <c r="BU50" s="77"/>
      <c r="BV50" s="77"/>
      <c r="BW50" s="77"/>
      <c r="BX50" s="77"/>
      <c r="BY50" s="77"/>
      <c r="BZ50" s="7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6"/>
      <c r="BM51" s="77"/>
      <c r="BN51" s="77"/>
      <c r="BO51" s="77"/>
      <c r="BP51" s="77"/>
      <c r="BQ51" s="77"/>
      <c r="BR51" s="77"/>
      <c r="BS51" s="77"/>
      <c r="BT51" s="77"/>
      <c r="BU51" s="77"/>
      <c r="BV51" s="77"/>
      <c r="BW51" s="77"/>
      <c r="BX51" s="77"/>
      <c r="BY51" s="77"/>
      <c r="BZ51" s="7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6"/>
      <c r="BM52" s="77"/>
      <c r="BN52" s="77"/>
      <c r="BO52" s="77"/>
      <c r="BP52" s="77"/>
      <c r="BQ52" s="77"/>
      <c r="BR52" s="77"/>
      <c r="BS52" s="77"/>
      <c r="BT52" s="77"/>
      <c r="BU52" s="77"/>
      <c r="BV52" s="77"/>
      <c r="BW52" s="77"/>
      <c r="BX52" s="77"/>
      <c r="BY52" s="77"/>
      <c r="BZ52" s="7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6"/>
      <c r="BM53" s="77"/>
      <c r="BN53" s="77"/>
      <c r="BO53" s="77"/>
      <c r="BP53" s="77"/>
      <c r="BQ53" s="77"/>
      <c r="BR53" s="77"/>
      <c r="BS53" s="77"/>
      <c r="BT53" s="77"/>
      <c r="BU53" s="77"/>
      <c r="BV53" s="77"/>
      <c r="BW53" s="77"/>
      <c r="BX53" s="77"/>
      <c r="BY53" s="77"/>
      <c r="BZ53" s="7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6"/>
      <c r="BM54" s="77"/>
      <c r="BN54" s="77"/>
      <c r="BO54" s="77"/>
      <c r="BP54" s="77"/>
      <c r="BQ54" s="77"/>
      <c r="BR54" s="77"/>
      <c r="BS54" s="77"/>
      <c r="BT54" s="77"/>
      <c r="BU54" s="77"/>
      <c r="BV54" s="77"/>
      <c r="BW54" s="77"/>
      <c r="BX54" s="77"/>
      <c r="BY54" s="77"/>
      <c r="BZ54" s="7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6"/>
      <c r="BM55" s="77"/>
      <c r="BN55" s="77"/>
      <c r="BO55" s="77"/>
      <c r="BP55" s="77"/>
      <c r="BQ55" s="77"/>
      <c r="BR55" s="77"/>
      <c r="BS55" s="77"/>
      <c r="BT55" s="77"/>
      <c r="BU55" s="77"/>
      <c r="BV55" s="77"/>
      <c r="BW55" s="77"/>
      <c r="BX55" s="77"/>
      <c r="BY55" s="77"/>
      <c r="BZ55" s="7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6"/>
      <c r="BM56" s="77"/>
      <c r="BN56" s="77"/>
      <c r="BO56" s="77"/>
      <c r="BP56" s="77"/>
      <c r="BQ56" s="77"/>
      <c r="BR56" s="77"/>
      <c r="BS56" s="77"/>
      <c r="BT56" s="77"/>
      <c r="BU56" s="77"/>
      <c r="BV56" s="77"/>
      <c r="BW56" s="77"/>
      <c r="BX56" s="77"/>
      <c r="BY56" s="77"/>
      <c r="BZ56" s="7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6"/>
      <c r="BM57" s="77"/>
      <c r="BN57" s="77"/>
      <c r="BO57" s="77"/>
      <c r="BP57" s="77"/>
      <c r="BQ57" s="77"/>
      <c r="BR57" s="77"/>
      <c r="BS57" s="77"/>
      <c r="BT57" s="77"/>
      <c r="BU57" s="77"/>
      <c r="BV57" s="77"/>
      <c r="BW57" s="77"/>
      <c r="BX57" s="77"/>
      <c r="BY57" s="77"/>
      <c r="BZ57" s="7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6"/>
      <c r="BM58" s="77"/>
      <c r="BN58" s="77"/>
      <c r="BO58" s="77"/>
      <c r="BP58" s="77"/>
      <c r="BQ58" s="77"/>
      <c r="BR58" s="77"/>
      <c r="BS58" s="77"/>
      <c r="BT58" s="77"/>
      <c r="BU58" s="77"/>
      <c r="BV58" s="77"/>
      <c r="BW58" s="77"/>
      <c r="BX58" s="77"/>
      <c r="BY58" s="77"/>
      <c r="BZ58" s="7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6"/>
      <c r="BM59" s="77"/>
      <c r="BN59" s="77"/>
      <c r="BO59" s="77"/>
      <c r="BP59" s="77"/>
      <c r="BQ59" s="77"/>
      <c r="BR59" s="77"/>
      <c r="BS59" s="77"/>
      <c r="BT59" s="77"/>
      <c r="BU59" s="77"/>
      <c r="BV59" s="77"/>
      <c r="BW59" s="77"/>
      <c r="BX59" s="77"/>
      <c r="BY59" s="77"/>
      <c r="BZ59" s="78"/>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6"/>
      <c r="BM60" s="77"/>
      <c r="BN60" s="77"/>
      <c r="BO60" s="77"/>
      <c r="BP60" s="77"/>
      <c r="BQ60" s="77"/>
      <c r="BR60" s="77"/>
      <c r="BS60" s="77"/>
      <c r="BT60" s="77"/>
      <c r="BU60" s="77"/>
      <c r="BV60" s="77"/>
      <c r="BW60" s="77"/>
      <c r="BX60" s="77"/>
      <c r="BY60" s="77"/>
      <c r="BZ60" s="78"/>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6"/>
      <c r="BM61" s="77"/>
      <c r="BN61" s="77"/>
      <c r="BO61" s="77"/>
      <c r="BP61" s="77"/>
      <c r="BQ61" s="77"/>
      <c r="BR61" s="77"/>
      <c r="BS61" s="77"/>
      <c r="BT61" s="77"/>
      <c r="BU61" s="77"/>
      <c r="BV61" s="77"/>
      <c r="BW61" s="77"/>
      <c r="BX61" s="77"/>
      <c r="BY61" s="77"/>
      <c r="BZ61" s="7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6"/>
      <c r="BM62" s="77"/>
      <c r="BN62" s="77"/>
      <c r="BO62" s="77"/>
      <c r="BP62" s="77"/>
      <c r="BQ62" s="77"/>
      <c r="BR62" s="77"/>
      <c r="BS62" s="77"/>
      <c r="BT62" s="77"/>
      <c r="BU62" s="77"/>
      <c r="BV62" s="77"/>
      <c r="BW62" s="77"/>
      <c r="BX62" s="77"/>
      <c r="BY62" s="77"/>
      <c r="BZ62" s="7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9"/>
      <c r="BM63" s="80"/>
      <c r="BN63" s="80"/>
      <c r="BO63" s="80"/>
      <c r="BP63" s="80"/>
      <c r="BQ63" s="80"/>
      <c r="BR63" s="80"/>
      <c r="BS63" s="80"/>
      <c r="BT63" s="80"/>
      <c r="BU63" s="80"/>
      <c r="BV63" s="80"/>
      <c r="BW63" s="80"/>
      <c r="BX63" s="80"/>
      <c r="BY63" s="80"/>
      <c r="BZ63" s="8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115</v>
      </c>
      <c r="BM66" s="47"/>
      <c r="BN66" s="47"/>
      <c r="BO66" s="47"/>
      <c r="BP66" s="47"/>
      <c r="BQ66" s="47"/>
      <c r="BR66" s="47"/>
      <c r="BS66" s="47"/>
      <c r="BT66" s="47"/>
      <c r="BU66" s="47"/>
      <c r="BV66" s="47"/>
      <c r="BW66" s="47"/>
      <c r="BX66" s="47"/>
      <c r="BY66" s="47"/>
      <c r="BZ66" s="4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42</v>
      </c>
      <c r="H85" s="13" t="str">
        <f>データ!BO6</f>
        <v>【1,045.20】</v>
      </c>
      <c r="I85" s="13" t="str">
        <f>データ!BZ6</f>
        <v>【49.51】</v>
      </c>
      <c r="J85" s="13" t="str">
        <f>データ!CK6</f>
        <v>【317.14】</v>
      </c>
      <c r="K85" s="13" t="str">
        <f>データ!CV6</f>
        <v>【55.00】</v>
      </c>
      <c r="L85" s="13" t="str">
        <f>データ!DG6</f>
        <v>【69.82】</v>
      </c>
      <c r="M85" s="13" t="s">
        <v>42</v>
      </c>
      <c r="N85" s="13" t="s">
        <v>43</v>
      </c>
      <c r="O85" s="13" t="str">
        <f>データ!EN6</f>
        <v>【0.40】</v>
      </c>
    </row>
  </sheetData>
  <sheetProtection algorithmName="SHA-512" hashValue="jyxKVVEAfy0+mwulkV3iu+Ti6Dd9cSnoWkTbYm4yFDpeSCw0cs2d1w9HNOMrk/KUNd2Sr+Pc/H7lNlbzoX4iWA==" saltValue="W+vedj39oMLnr9vkyr4Js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46</v>
      </c>
      <c r="B3" s="16" t="s">
        <v>47</v>
      </c>
      <c r="C3" s="16" t="s">
        <v>48</v>
      </c>
      <c r="D3" s="16" t="s">
        <v>49</v>
      </c>
      <c r="E3" s="16" t="s">
        <v>50</v>
      </c>
      <c r="F3" s="16" t="s">
        <v>51</v>
      </c>
      <c r="G3" s="16" t="s">
        <v>52</v>
      </c>
      <c r="H3" s="83" t="s">
        <v>53</v>
      </c>
      <c r="I3" s="84"/>
      <c r="J3" s="84"/>
      <c r="K3" s="84"/>
      <c r="L3" s="84"/>
      <c r="M3" s="84"/>
      <c r="N3" s="84"/>
      <c r="O3" s="84"/>
      <c r="P3" s="84"/>
      <c r="Q3" s="84"/>
      <c r="R3" s="84"/>
      <c r="S3" s="84"/>
      <c r="T3" s="84"/>
      <c r="U3" s="84"/>
      <c r="V3" s="84"/>
      <c r="W3" s="85"/>
      <c r="X3" s="89" t="s">
        <v>54</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55</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56</v>
      </c>
      <c r="B4" s="17"/>
      <c r="C4" s="17"/>
      <c r="D4" s="17"/>
      <c r="E4" s="17"/>
      <c r="F4" s="17"/>
      <c r="G4" s="17"/>
      <c r="H4" s="86"/>
      <c r="I4" s="87"/>
      <c r="J4" s="87"/>
      <c r="K4" s="87"/>
      <c r="L4" s="87"/>
      <c r="M4" s="87"/>
      <c r="N4" s="87"/>
      <c r="O4" s="87"/>
      <c r="P4" s="87"/>
      <c r="Q4" s="87"/>
      <c r="R4" s="87"/>
      <c r="S4" s="87"/>
      <c r="T4" s="87"/>
      <c r="U4" s="87"/>
      <c r="V4" s="87"/>
      <c r="W4" s="88"/>
      <c r="X4" s="82" t="s">
        <v>57</v>
      </c>
      <c r="Y4" s="82"/>
      <c r="Z4" s="82"/>
      <c r="AA4" s="82"/>
      <c r="AB4" s="82"/>
      <c r="AC4" s="82"/>
      <c r="AD4" s="82"/>
      <c r="AE4" s="82"/>
      <c r="AF4" s="82"/>
      <c r="AG4" s="82"/>
      <c r="AH4" s="82"/>
      <c r="AI4" s="82" t="s">
        <v>58</v>
      </c>
      <c r="AJ4" s="82"/>
      <c r="AK4" s="82"/>
      <c r="AL4" s="82"/>
      <c r="AM4" s="82"/>
      <c r="AN4" s="82"/>
      <c r="AO4" s="82"/>
      <c r="AP4" s="82"/>
      <c r="AQ4" s="82"/>
      <c r="AR4" s="82"/>
      <c r="AS4" s="82"/>
      <c r="AT4" s="82" t="s">
        <v>59</v>
      </c>
      <c r="AU4" s="82"/>
      <c r="AV4" s="82"/>
      <c r="AW4" s="82"/>
      <c r="AX4" s="82"/>
      <c r="AY4" s="82"/>
      <c r="AZ4" s="82"/>
      <c r="BA4" s="82"/>
      <c r="BB4" s="82"/>
      <c r="BC4" s="82"/>
      <c r="BD4" s="82"/>
      <c r="BE4" s="82" t="s">
        <v>60</v>
      </c>
      <c r="BF4" s="82"/>
      <c r="BG4" s="82"/>
      <c r="BH4" s="82"/>
      <c r="BI4" s="82"/>
      <c r="BJ4" s="82"/>
      <c r="BK4" s="82"/>
      <c r="BL4" s="82"/>
      <c r="BM4" s="82"/>
      <c r="BN4" s="82"/>
      <c r="BO4" s="82"/>
      <c r="BP4" s="82" t="s">
        <v>61</v>
      </c>
      <c r="BQ4" s="82"/>
      <c r="BR4" s="82"/>
      <c r="BS4" s="82"/>
      <c r="BT4" s="82"/>
      <c r="BU4" s="82"/>
      <c r="BV4" s="82"/>
      <c r="BW4" s="82"/>
      <c r="BX4" s="82"/>
      <c r="BY4" s="82"/>
      <c r="BZ4" s="82"/>
      <c r="CA4" s="82" t="s">
        <v>62</v>
      </c>
      <c r="CB4" s="82"/>
      <c r="CC4" s="82"/>
      <c r="CD4" s="82"/>
      <c r="CE4" s="82"/>
      <c r="CF4" s="82"/>
      <c r="CG4" s="82"/>
      <c r="CH4" s="82"/>
      <c r="CI4" s="82"/>
      <c r="CJ4" s="82"/>
      <c r="CK4" s="82"/>
      <c r="CL4" s="82" t="s">
        <v>63</v>
      </c>
      <c r="CM4" s="82"/>
      <c r="CN4" s="82"/>
      <c r="CO4" s="82"/>
      <c r="CP4" s="82"/>
      <c r="CQ4" s="82"/>
      <c r="CR4" s="82"/>
      <c r="CS4" s="82"/>
      <c r="CT4" s="82"/>
      <c r="CU4" s="82"/>
      <c r="CV4" s="82"/>
      <c r="CW4" s="82" t="s">
        <v>64</v>
      </c>
      <c r="CX4" s="82"/>
      <c r="CY4" s="82"/>
      <c r="CZ4" s="82"/>
      <c r="DA4" s="82"/>
      <c r="DB4" s="82"/>
      <c r="DC4" s="82"/>
      <c r="DD4" s="82"/>
      <c r="DE4" s="82"/>
      <c r="DF4" s="82"/>
      <c r="DG4" s="82"/>
      <c r="DH4" s="82" t="s">
        <v>65</v>
      </c>
      <c r="DI4" s="82"/>
      <c r="DJ4" s="82"/>
      <c r="DK4" s="82"/>
      <c r="DL4" s="82"/>
      <c r="DM4" s="82"/>
      <c r="DN4" s="82"/>
      <c r="DO4" s="82"/>
      <c r="DP4" s="82"/>
      <c r="DQ4" s="82"/>
      <c r="DR4" s="82"/>
      <c r="DS4" s="82" t="s">
        <v>66</v>
      </c>
      <c r="DT4" s="82"/>
      <c r="DU4" s="82"/>
      <c r="DV4" s="82"/>
      <c r="DW4" s="82"/>
      <c r="DX4" s="82"/>
      <c r="DY4" s="82"/>
      <c r="DZ4" s="82"/>
      <c r="EA4" s="82"/>
      <c r="EB4" s="82"/>
      <c r="EC4" s="82"/>
      <c r="ED4" s="82" t="s">
        <v>67</v>
      </c>
      <c r="EE4" s="82"/>
      <c r="EF4" s="82"/>
      <c r="EG4" s="82"/>
      <c r="EH4" s="82"/>
      <c r="EI4" s="82"/>
      <c r="EJ4" s="82"/>
      <c r="EK4" s="82"/>
      <c r="EL4" s="82"/>
      <c r="EM4" s="82"/>
      <c r="EN4" s="82"/>
    </row>
    <row r="5" spans="1:144" x14ac:dyDescent="0.15">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29</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x14ac:dyDescent="0.15">
      <c r="A6" s="15" t="s">
        <v>96</v>
      </c>
      <c r="B6" s="20">
        <f>B7</f>
        <v>2023</v>
      </c>
      <c r="C6" s="20">
        <f t="shared" ref="C6:W6" si="3">C7</f>
        <v>423831</v>
      </c>
      <c r="D6" s="20">
        <f t="shared" si="3"/>
        <v>47</v>
      </c>
      <c r="E6" s="20">
        <f t="shared" si="3"/>
        <v>1</v>
      </c>
      <c r="F6" s="20">
        <f t="shared" si="3"/>
        <v>0</v>
      </c>
      <c r="G6" s="20">
        <f t="shared" si="3"/>
        <v>0</v>
      </c>
      <c r="H6" s="20" t="str">
        <f t="shared" si="3"/>
        <v>長崎県　小値賀町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99.2</v>
      </c>
      <c r="Q6" s="21">
        <f t="shared" si="3"/>
        <v>4090</v>
      </c>
      <c r="R6" s="21">
        <f t="shared" si="3"/>
        <v>2181</v>
      </c>
      <c r="S6" s="21">
        <f t="shared" si="3"/>
        <v>214</v>
      </c>
      <c r="T6" s="21">
        <f t="shared" si="3"/>
        <v>10.19</v>
      </c>
      <c r="U6" s="21">
        <f t="shared" si="3"/>
        <v>2110</v>
      </c>
      <c r="V6" s="21">
        <f t="shared" si="3"/>
        <v>17.2</v>
      </c>
      <c r="W6" s="21">
        <f t="shared" si="3"/>
        <v>122.67</v>
      </c>
      <c r="X6" s="22">
        <f>IF(X7="",NA(),X7)</f>
        <v>85.63</v>
      </c>
      <c r="Y6" s="22">
        <f t="shared" ref="Y6:AG6" si="4">IF(Y7="",NA(),Y7)</f>
        <v>92.34</v>
      </c>
      <c r="Z6" s="22">
        <f t="shared" si="4"/>
        <v>81.97</v>
      </c>
      <c r="AA6" s="22">
        <f t="shared" si="4"/>
        <v>76.849999999999994</v>
      </c>
      <c r="AB6" s="22">
        <f t="shared" si="4"/>
        <v>88.51</v>
      </c>
      <c r="AC6" s="22">
        <f t="shared" si="4"/>
        <v>79.099999999999994</v>
      </c>
      <c r="AD6" s="22">
        <f t="shared" si="4"/>
        <v>79.33</v>
      </c>
      <c r="AE6" s="22">
        <f t="shared" si="4"/>
        <v>73.540000000000006</v>
      </c>
      <c r="AF6" s="22">
        <f t="shared" si="4"/>
        <v>75.44</v>
      </c>
      <c r="AG6" s="22">
        <f t="shared" si="4"/>
        <v>78.14</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438.07</v>
      </c>
      <c r="BF6" s="22">
        <f t="shared" ref="BF6:BN6" si="7">IF(BF7="",NA(),BF7)</f>
        <v>414.14</v>
      </c>
      <c r="BG6" s="22">
        <f t="shared" si="7"/>
        <v>425.81</v>
      </c>
      <c r="BH6" s="22">
        <f t="shared" si="7"/>
        <v>525.59</v>
      </c>
      <c r="BI6" s="22">
        <f t="shared" si="7"/>
        <v>420.44</v>
      </c>
      <c r="BJ6" s="22">
        <f t="shared" si="7"/>
        <v>1018.52</v>
      </c>
      <c r="BK6" s="22">
        <f t="shared" si="7"/>
        <v>949.61</v>
      </c>
      <c r="BL6" s="22">
        <f t="shared" si="7"/>
        <v>918.84</v>
      </c>
      <c r="BM6" s="22">
        <f t="shared" si="7"/>
        <v>955.49</v>
      </c>
      <c r="BN6" s="22">
        <f t="shared" si="7"/>
        <v>1017.9</v>
      </c>
      <c r="BO6" s="21" t="str">
        <f>IF(BO7="","",IF(BO7="-","【-】","【"&amp;SUBSTITUTE(TEXT(BO7,"#,##0.00"),"-","△")&amp;"】"))</f>
        <v>【1,045.20】</v>
      </c>
      <c r="BP6" s="22">
        <f>IF(BP7="",NA(),BP7)</f>
        <v>79.48</v>
      </c>
      <c r="BQ6" s="22">
        <f t="shared" ref="BQ6:BY6" si="8">IF(BQ7="",NA(),BQ7)</f>
        <v>87.13</v>
      </c>
      <c r="BR6" s="22">
        <f t="shared" si="8"/>
        <v>77.3</v>
      </c>
      <c r="BS6" s="22">
        <f t="shared" si="8"/>
        <v>48.82</v>
      </c>
      <c r="BT6" s="22">
        <f t="shared" si="8"/>
        <v>77.62</v>
      </c>
      <c r="BU6" s="22">
        <f t="shared" si="8"/>
        <v>58.79</v>
      </c>
      <c r="BV6" s="22">
        <f t="shared" si="8"/>
        <v>58.41</v>
      </c>
      <c r="BW6" s="22">
        <f t="shared" si="8"/>
        <v>58.27</v>
      </c>
      <c r="BX6" s="22">
        <f t="shared" si="8"/>
        <v>55.15</v>
      </c>
      <c r="BY6" s="22">
        <f t="shared" si="8"/>
        <v>53.95</v>
      </c>
      <c r="BZ6" s="21" t="str">
        <f>IF(BZ7="","",IF(BZ7="-","【-】","【"&amp;SUBSTITUTE(TEXT(BZ7,"#,##0.00"),"-","△")&amp;"】"))</f>
        <v>【49.51】</v>
      </c>
      <c r="CA6" s="22">
        <f>IF(CA7="",NA(),CA7)</f>
        <v>306.85000000000002</v>
      </c>
      <c r="CB6" s="22">
        <f t="shared" ref="CB6:CJ6" si="9">IF(CB7="",NA(),CB7)</f>
        <v>287.72000000000003</v>
      </c>
      <c r="CC6" s="22">
        <f t="shared" si="9"/>
        <v>324.39999999999998</v>
      </c>
      <c r="CD6" s="22">
        <f t="shared" si="9"/>
        <v>415.48</v>
      </c>
      <c r="CE6" s="22">
        <f t="shared" si="9"/>
        <v>323.26</v>
      </c>
      <c r="CF6" s="22">
        <f t="shared" si="9"/>
        <v>298.25</v>
      </c>
      <c r="CG6" s="22">
        <f t="shared" si="9"/>
        <v>303.27999999999997</v>
      </c>
      <c r="CH6" s="22">
        <f t="shared" si="9"/>
        <v>303.81</v>
      </c>
      <c r="CI6" s="22">
        <f t="shared" si="9"/>
        <v>310.26</v>
      </c>
      <c r="CJ6" s="22">
        <f t="shared" si="9"/>
        <v>318.99</v>
      </c>
      <c r="CK6" s="21" t="str">
        <f>IF(CK7="","",IF(CK7="-","【-】","【"&amp;SUBSTITUTE(TEXT(CK7,"#,##0.00"),"-","△")&amp;"】"))</f>
        <v>【317.14】</v>
      </c>
      <c r="CL6" s="22">
        <f>IF(CL7="",NA(),CL7)</f>
        <v>52.22</v>
      </c>
      <c r="CM6" s="22">
        <f t="shared" ref="CM6:CU6" si="10">IF(CM7="",NA(),CM7)</f>
        <v>50.87</v>
      </c>
      <c r="CN6" s="22">
        <f t="shared" si="10"/>
        <v>53.27</v>
      </c>
      <c r="CO6" s="22">
        <f t="shared" si="10"/>
        <v>53.82</v>
      </c>
      <c r="CP6" s="22">
        <f t="shared" si="10"/>
        <v>52.34</v>
      </c>
      <c r="CQ6" s="22">
        <f t="shared" si="10"/>
        <v>56.04</v>
      </c>
      <c r="CR6" s="22">
        <f t="shared" si="10"/>
        <v>58.52</v>
      </c>
      <c r="CS6" s="22">
        <f t="shared" si="10"/>
        <v>58.88</v>
      </c>
      <c r="CT6" s="22">
        <f t="shared" si="10"/>
        <v>58.16</v>
      </c>
      <c r="CU6" s="22">
        <f t="shared" si="10"/>
        <v>55.9</v>
      </c>
      <c r="CV6" s="21" t="str">
        <f>IF(CV7="","",IF(CV7="-","【-】","【"&amp;SUBSTITUTE(TEXT(CV7,"#,##0.00"),"-","△")&amp;"】"))</f>
        <v>【55.00】</v>
      </c>
      <c r="CW6" s="22">
        <f>IF(CW7="",NA(),CW7)</f>
        <v>86.9</v>
      </c>
      <c r="CX6" s="22">
        <f t="shared" ref="CX6:DF6" si="11">IF(CX7="",NA(),CX7)</f>
        <v>87.35</v>
      </c>
      <c r="CY6" s="22">
        <f t="shared" si="11"/>
        <v>83.78</v>
      </c>
      <c r="CZ6" s="22">
        <f t="shared" si="11"/>
        <v>82.65</v>
      </c>
      <c r="DA6" s="22">
        <f t="shared" si="11"/>
        <v>83.58</v>
      </c>
      <c r="DB6" s="22">
        <f t="shared" si="11"/>
        <v>72.78</v>
      </c>
      <c r="DC6" s="22">
        <f t="shared" si="11"/>
        <v>71.33</v>
      </c>
      <c r="DD6" s="22">
        <f t="shared" si="11"/>
        <v>71.150000000000006</v>
      </c>
      <c r="DE6" s="22">
        <f t="shared" si="11"/>
        <v>70.34</v>
      </c>
      <c r="DF6" s="22">
        <f t="shared" si="11"/>
        <v>71.08</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0.2</v>
      </c>
      <c r="EE6" s="22">
        <f t="shared" ref="EE6:EM6" si="14">IF(EE7="",NA(),EE7)</f>
        <v>0.23</v>
      </c>
      <c r="EF6" s="22">
        <f t="shared" si="14"/>
        <v>0.27</v>
      </c>
      <c r="EG6" s="22">
        <f t="shared" si="14"/>
        <v>0.22</v>
      </c>
      <c r="EH6" s="22">
        <f t="shared" si="14"/>
        <v>0.24</v>
      </c>
      <c r="EI6" s="22">
        <f t="shared" si="14"/>
        <v>0.71</v>
      </c>
      <c r="EJ6" s="22">
        <f t="shared" si="14"/>
        <v>0.72</v>
      </c>
      <c r="EK6" s="22">
        <f t="shared" si="14"/>
        <v>0.71</v>
      </c>
      <c r="EL6" s="22">
        <f t="shared" si="14"/>
        <v>0.55000000000000004</v>
      </c>
      <c r="EM6" s="22">
        <f t="shared" si="14"/>
        <v>0.44</v>
      </c>
      <c r="EN6" s="21" t="str">
        <f>IF(EN7="","",IF(EN7="-","【-】","【"&amp;SUBSTITUTE(TEXT(EN7,"#,##0.00"),"-","△")&amp;"】"))</f>
        <v>【0.40】</v>
      </c>
    </row>
    <row r="7" spans="1:144" s="23" customFormat="1" x14ac:dyDescent="0.15">
      <c r="A7" s="15"/>
      <c r="B7" s="24">
        <v>2023</v>
      </c>
      <c r="C7" s="24">
        <v>423831</v>
      </c>
      <c r="D7" s="24">
        <v>47</v>
      </c>
      <c r="E7" s="24">
        <v>1</v>
      </c>
      <c r="F7" s="24">
        <v>0</v>
      </c>
      <c r="G7" s="24">
        <v>0</v>
      </c>
      <c r="H7" s="24" t="s">
        <v>97</v>
      </c>
      <c r="I7" s="24" t="s">
        <v>98</v>
      </c>
      <c r="J7" s="24" t="s">
        <v>99</v>
      </c>
      <c r="K7" s="24" t="s">
        <v>100</v>
      </c>
      <c r="L7" s="24" t="s">
        <v>101</v>
      </c>
      <c r="M7" s="24" t="s">
        <v>102</v>
      </c>
      <c r="N7" s="25" t="s">
        <v>103</v>
      </c>
      <c r="O7" s="25" t="s">
        <v>104</v>
      </c>
      <c r="P7" s="25">
        <v>99.2</v>
      </c>
      <c r="Q7" s="25">
        <v>4090</v>
      </c>
      <c r="R7" s="25">
        <v>2181</v>
      </c>
      <c r="S7" s="25">
        <v>214</v>
      </c>
      <c r="T7" s="25">
        <v>10.19</v>
      </c>
      <c r="U7" s="25">
        <v>2110</v>
      </c>
      <c r="V7" s="25">
        <v>17.2</v>
      </c>
      <c r="W7" s="25">
        <v>122.67</v>
      </c>
      <c r="X7" s="25">
        <v>85.63</v>
      </c>
      <c r="Y7" s="25">
        <v>92.34</v>
      </c>
      <c r="Z7" s="25">
        <v>81.97</v>
      </c>
      <c r="AA7" s="25">
        <v>76.849999999999994</v>
      </c>
      <c r="AB7" s="25">
        <v>88.51</v>
      </c>
      <c r="AC7" s="25">
        <v>79.099999999999994</v>
      </c>
      <c r="AD7" s="25">
        <v>79.33</v>
      </c>
      <c r="AE7" s="25">
        <v>73.540000000000006</v>
      </c>
      <c r="AF7" s="25">
        <v>75.44</v>
      </c>
      <c r="AG7" s="25">
        <v>78.14</v>
      </c>
      <c r="AH7" s="25">
        <v>76.13</v>
      </c>
      <c r="AI7" s="25"/>
      <c r="AJ7" s="25"/>
      <c r="AK7" s="25"/>
      <c r="AL7" s="25"/>
      <c r="AM7" s="25"/>
      <c r="AN7" s="25"/>
      <c r="AO7" s="25"/>
      <c r="AP7" s="25"/>
      <c r="AQ7" s="25"/>
      <c r="AR7" s="25"/>
      <c r="AS7" s="25"/>
      <c r="AT7" s="25"/>
      <c r="AU7" s="25"/>
      <c r="AV7" s="25"/>
      <c r="AW7" s="25"/>
      <c r="AX7" s="25"/>
      <c r="AY7" s="25"/>
      <c r="AZ7" s="25"/>
      <c r="BA7" s="25"/>
      <c r="BB7" s="25"/>
      <c r="BC7" s="25"/>
      <c r="BD7" s="25"/>
      <c r="BE7" s="25">
        <v>438.07</v>
      </c>
      <c r="BF7" s="25">
        <v>414.14</v>
      </c>
      <c r="BG7" s="25">
        <v>425.81</v>
      </c>
      <c r="BH7" s="25">
        <v>525.59</v>
      </c>
      <c r="BI7" s="25">
        <v>420.44</v>
      </c>
      <c r="BJ7" s="25">
        <v>1018.52</v>
      </c>
      <c r="BK7" s="25">
        <v>949.61</v>
      </c>
      <c r="BL7" s="25">
        <v>918.84</v>
      </c>
      <c r="BM7" s="25">
        <v>955.49</v>
      </c>
      <c r="BN7" s="25">
        <v>1017.9</v>
      </c>
      <c r="BO7" s="25">
        <v>1045.2</v>
      </c>
      <c r="BP7" s="25">
        <v>79.48</v>
      </c>
      <c r="BQ7" s="25">
        <v>87.13</v>
      </c>
      <c r="BR7" s="25">
        <v>77.3</v>
      </c>
      <c r="BS7" s="25">
        <v>48.82</v>
      </c>
      <c r="BT7" s="25">
        <v>77.62</v>
      </c>
      <c r="BU7" s="25">
        <v>58.79</v>
      </c>
      <c r="BV7" s="25">
        <v>58.41</v>
      </c>
      <c r="BW7" s="25">
        <v>58.27</v>
      </c>
      <c r="BX7" s="25">
        <v>55.15</v>
      </c>
      <c r="BY7" s="25">
        <v>53.95</v>
      </c>
      <c r="BZ7" s="25">
        <v>49.51</v>
      </c>
      <c r="CA7" s="25">
        <v>306.85000000000002</v>
      </c>
      <c r="CB7" s="25">
        <v>287.72000000000003</v>
      </c>
      <c r="CC7" s="25">
        <v>324.39999999999998</v>
      </c>
      <c r="CD7" s="25">
        <v>415.48</v>
      </c>
      <c r="CE7" s="25">
        <v>323.26</v>
      </c>
      <c r="CF7" s="25">
        <v>298.25</v>
      </c>
      <c r="CG7" s="25">
        <v>303.27999999999997</v>
      </c>
      <c r="CH7" s="25">
        <v>303.81</v>
      </c>
      <c r="CI7" s="25">
        <v>310.26</v>
      </c>
      <c r="CJ7" s="25">
        <v>318.99</v>
      </c>
      <c r="CK7" s="25">
        <v>317.14</v>
      </c>
      <c r="CL7" s="25">
        <v>52.22</v>
      </c>
      <c r="CM7" s="25">
        <v>50.87</v>
      </c>
      <c r="CN7" s="25">
        <v>53.27</v>
      </c>
      <c r="CO7" s="25">
        <v>53.82</v>
      </c>
      <c r="CP7" s="25">
        <v>52.34</v>
      </c>
      <c r="CQ7" s="25">
        <v>56.04</v>
      </c>
      <c r="CR7" s="25">
        <v>58.52</v>
      </c>
      <c r="CS7" s="25">
        <v>58.88</v>
      </c>
      <c r="CT7" s="25">
        <v>58.16</v>
      </c>
      <c r="CU7" s="25">
        <v>55.9</v>
      </c>
      <c r="CV7" s="25">
        <v>55</v>
      </c>
      <c r="CW7" s="25">
        <v>86.9</v>
      </c>
      <c r="CX7" s="25">
        <v>87.35</v>
      </c>
      <c r="CY7" s="25">
        <v>83.78</v>
      </c>
      <c r="CZ7" s="25">
        <v>82.65</v>
      </c>
      <c r="DA7" s="25">
        <v>83.58</v>
      </c>
      <c r="DB7" s="25">
        <v>72.78</v>
      </c>
      <c r="DC7" s="25">
        <v>71.33</v>
      </c>
      <c r="DD7" s="25">
        <v>71.150000000000006</v>
      </c>
      <c r="DE7" s="25">
        <v>70.34</v>
      </c>
      <c r="DF7" s="25">
        <v>71.08</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0.2</v>
      </c>
      <c r="EE7" s="25">
        <v>0.23</v>
      </c>
      <c r="EF7" s="25">
        <v>0.27</v>
      </c>
      <c r="EG7" s="25">
        <v>0.22</v>
      </c>
      <c r="EH7" s="25">
        <v>0.24</v>
      </c>
      <c r="EI7" s="25">
        <v>0.71</v>
      </c>
      <c r="EJ7" s="25">
        <v>0.72</v>
      </c>
      <c r="EK7" s="25">
        <v>0.71</v>
      </c>
      <c r="EL7" s="25">
        <v>0.55000000000000004</v>
      </c>
      <c r="EM7" s="25">
        <v>0.44</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47</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110</v>
      </c>
    </row>
    <row r="12" spans="1:144" x14ac:dyDescent="0.15">
      <c r="B12">
        <v>1</v>
      </c>
      <c r="C12">
        <v>1</v>
      </c>
      <c r="D12">
        <v>1</v>
      </c>
      <c r="E12">
        <v>1</v>
      </c>
      <c r="F12">
        <v>1</v>
      </c>
      <c r="G12" t="s">
        <v>111</v>
      </c>
    </row>
    <row r="13" spans="1:144" x14ac:dyDescent="0.15">
      <c r="B13" t="s">
        <v>112</v>
      </c>
      <c r="C13" t="s">
        <v>112</v>
      </c>
      <c r="D13" t="s">
        <v>112</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soumuka09</cp:lastModifiedBy>
  <cp:lastPrinted>2025-01-23T04:07:49Z</cp:lastPrinted>
  <dcterms:created xsi:type="dcterms:W3CDTF">2024-12-11T05:10:06Z</dcterms:created>
  <dcterms:modified xsi:type="dcterms:W3CDTF">2025-03-03T00:20:30Z</dcterms:modified>
  <cp:category/>
</cp:coreProperties>
</file>