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n02-lfil01\共有フォルダ\税財政課LG\R03以前\1財政課\財政班\調査・報告（財政／起債／公営企業／その他）\R6年度\公営企業\R7.1.28〆 公営企業に係る経営比較分析表（令和5年度決算）の分析等について\県提出\"/>
    </mc:Choice>
  </mc:AlternateContent>
  <xr:revisionPtr revIDLastSave="0" documentId="13_ncr:1_{C8286887-E23D-4E49-B13D-30D79D6B1364}" xr6:coauthVersionLast="47" xr6:coauthVersionMax="47" xr10:uidLastSave="{00000000-0000-0000-0000-000000000000}"/>
  <workbookProtection workbookAlgorithmName="SHA-512" workbookHashValue="mzSD3h7G8kJ0r0Sx4P0Q3yvWs1E85JiAgBotnBi0GwFZvWs9zsFAPpbaCBTpGU2zW3FKXtGPHyA4yB90Cs2Wjg==" workbookSaltValue="f1RXnqG0J19uR32kydQ7jg==" workbookSpinCount="100000" lockStructure="1"/>
  <bookViews>
    <workbookView xWindow="2640" yWindow="2640" windowWidth="18000" windowHeight="93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<sst xmlns="http://schemas.openxmlformats.org/spreadsheetml/2006/main" count="228" uniqueCount="114">
  <si>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</si>
  <si>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</si>
  <si>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</si>
  <si>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</si>
  <si>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</si>
  <si>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</si>
  <si>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</si>
  <si>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</si>
  <si>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</si>
  <si>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</si>
  <si>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</si>
  <si>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</si>
  <si>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</si>
  <si>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</si>
  <si>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</si>
  <si>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</si>
  <si>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</si>
  <si>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</si>
  <si>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</si>
  <si>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</si>
  <si>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</si>
  <si>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</si>
  <si>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</si>
  <si>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</si>
  <si>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</si>
  <si>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</si>
  <si>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</si>
  <si>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</si>
  <si>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</si>
  <si>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</si>
  <si>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</si>
  <si>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</si>
  <si>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</si>
  <si>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</si>
  <si>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</si>
  <si>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</si>
  <si>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</si>
  <si>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</si>
  <si>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</si>
  <si>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</si>
  <si>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</si>
  <si>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</si>
  <si>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</si>
  <si>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</si>
  <si>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</si>
  <si>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</si>
  <si>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</si>
  <si>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</si>
  <si>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</si>
  <si>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</si>
  <si>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</si>
  <si>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</si>
  <si>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</si>
  <si>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</si>
  <si>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</si>
  <si>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</si>
  <si>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</si>
  <si>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</si>
  <si>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</si>
  <si>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</si>
  <si>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</si>
  <si>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</si>
  <si>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</si>
  <si>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</si>
  <si>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</si>
  <si>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</si>
  <si>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</si>
  <si>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</si>
  <si>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</si>
  <si>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</si>
  <si>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</si>
  <si>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</si>
  <si>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</si>
  <si>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</si>
  <si>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</si>
  <si>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</si>
  <si>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</si>
  <si>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</si>
  <si>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</si>
  <si>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</si>
  <si>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</si>
  <si>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</si>
  <si>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</si>
  <si>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</si>
  <si>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</si>
  <si>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</si>
  <si>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</si>
  <si>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</si>
  <si>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</si>
  <si>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</si>
  <si>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</si>
  <si>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</si>
  <si>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</si>
  <si>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</si>
  <si>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</si>
  <si>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</si>
  <si>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</si>
  <si>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</si>
  <si>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</si>
  <si>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</si>
  <si>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</si>
  <si>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</si>
  <si>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</si>
  <si>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</si>
  <si>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</si>
  <si>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</si>
  <si>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</si>
  <si>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</si>
  <si>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</si>
  <si>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</si>
  <si>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</si>
  <si>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xml:space="preserve">①有形固定資産減価償却率は、前年度の投資的事業により新規資産の取得が増加したため、前年度と比較すると低い水準となり、類似団体比較としても良好な水準となっている。
②管路経年比率は、当該年度の管理更新事業を多く進めたことにより、前年度と比較してやや低い水準となっている。
ただし、昭和50年～60年代にかけて拡張事業で整備した管が順次、法定耐用年数に越えてきているため、今後は上昇していく見込みである。
</t>
    </r>
    <r>
      <rPr>
        <sz val="11"/>
        <rFont val="ＭＳ ゴシック"/>
        <family val="3"/>
        <charset val="128"/>
      </rPr>
      <t xml:space="preserve">
③管路更新率は、計画的な更新事業を進めることはできたが、管路新設工事が多かったことにより、前年度と比較すると低い水準となった。今後も計画的に管路更新を進めていきたい。</t>
    </r>
    <rPh sb="14" eb="16">
      <t>ゼンネン</t>
    </rPh>
    <rPh sb="91" eb="93">
      <t>トウガイ</t>
    </rPh>
    <rPh sb="93" eb="95">
      <t>ネンド</t>
    </rPh>
    <rPh sb="96" eb="98">
      <t>カンリ</t>
    </rPh>
    <rPh sb="98" eb="100">
      <t>コウシン</t>
    </rPh>
    <rPh sb="100" eb="102">
      <t>ジギョウ</t>
    </rPh>
    <rPh sb="103" eb="104">
      <t>オオ</t>
    </rPh>
    <rPh sb="105" eb="106">
      <t>スス</t>
    </rPh>
    <rPh sb="114" eb="117">
      <t>ゼンネンド</t>
    </rPh>
    <rPh sb="118" eb="120">
      <t>ヒカク</t>
    </rPh>
    <rPh sb="124" eb="125">
      <t>ヒク</t>
    </rPh>
    <rPh sb="126" eb="128">
      <t>スイジュン</t>
    </rPh>
    <rPh sb="211" eb="214">
      <t>ケイカクテキ</t>
    </rPh>
    <rPh sb="215" eb="217">
      <t>コウシン</t>
    </rPh>
    <rPh sb="217" eb="219">
      <t>ジギョウ</t>
    </rPh>
    <rPh sb="220" eb="221">
      <t>スス</t>
    </rPh>
    <rPh sb="231" eb="233">
      <t>カンロ</t>
    </rPh>
    <rPh sb="233" eb="235">
      <t>シンセツ</t>
    </rPh>
    <rPh sb="235" eb="237">
      <t>コウジ</t>
    </rPh>
    <rPh sb="238" eb="239">
      <t>オオ</t>
    </rPh>
    <rPh sb="266" eb="268">
      <t>コンゴ</t>
    </rPh>
    <rPh sb="269" eb="272">
      <t>ケイカクテキ</t>
    </rPh>
    <rPh sb="273" eb="275">
      <t>カンロ</t>
    </rPh>
    <rPh sb="275" eb="277">
      <t>コウシン</t>
    </rPh>
    <rPh sb="278" eb="279">
      <t>スス</t>
    </rPh>
    <phoneticPr fontId="4"/>
  </si>
  <si>
    <t>①経常収支比率は、物価高騰の影響と減価償却費の増加により、前年度と比較すると低い水準になっているが、類似団体比較となると良好な水準となっている。特定企業による安定的な収益が確保されていることに加えて、企業債利息と減価償却費が低く抑えられていることが理由と考えられる。
③流動比率、④企業債残高対給水収益比率は、前年度の投資的事業が大幅に増加したことに伴い、その財源として借り入れた企業債も大幅に増額したことから、それぞれ数値が増減している。
⑤料金回収率は、類似団体比較では高い水準となっており100％を上回っているが、ここ数年の物価高騰の影響と減価償却費の増加により減少で推移している。
⑥給水原価は、物価高騰の影響と減価償却費の増加により、ここ数年上昇傾向となっているが、企業債利息と減価償却費が低く抑えられているため、類似団体比較としては低い原価となっている。
⑦施設利用率は、特定企業による安定的な需要があるため、ここ数年ほぼ同水準で推移しており、類似団体比較では高い水準となっている。
⑧有収率は、継続的な漏水調査等により前年度と比較して高い水準となり、類似団体比較としても良好な数値となっている。</t>
    <rPh sb="124" eb="126">
      <t>リユウ</t>
    </rPh>
    <rPh sb="127" eb="128">
      <t>カンガ</t>
    </rPh>
    <rPh sb="156" eb="159">
      <t>ゼンネンド</t>
    </rPh>
    <rPh sb="176" eb="177">
      <t>トモナ</t>
    </rPh>
    <rPh sb="186" eb="187">
      <t>カ</t>
    </rPh>
    <rPh sb="188" eb="189">
      <t>イ</t>
    </rPh>
    <rPh sb="195" eb="197">
      <t>オオハバ</t>
    </rPh>
    <rPh sb="198" eb="200">
      <t>ゾウガク</t>
    </rPh>
    <rPh sb="231" eb="233">
      <t>ルイジ</t>
    </rPh>
    <rPh sb="233" eb="235">
      <t>ダンタイ</t>
    </rPh>
    <rPh sb="235" eb="237">
      <t>ヒカク</t>
    </rPh>
    <rPh sb="239" eb="240">
      <t>タカ</t>
    </rPh>
    <rPh sb="241" eb="243">
      <t>スイジュン</t>
    </rPh>
    <rPh sb="264" eb="266">
      <t>スウネン</t>
    </rPh>
    <rPh sb="286" eb="288">
      <t>ゲンショウ</t>
    </rPh>
    <rPh sb="289" eb="291">
      <t>スイイ</t>
    </rPh>
    <rPh sb="327" eb="329">
      <t>スウネン</t>
    </rPh>
    <rPh sb="329" eb="331">
      <t>ジョウショウ</t>
    </rPh>
    <rPh sb="331" eb="333">
      <t>ケイコウ</t>
    </rPh>
    <rPh sb="403" eb="405">
      <t>アンテイ</t>
    </rPh>
    <rPh sb="405" eb="406">
      <t>テキ</t>
    </rPh>
    <rPh sb="417" eb="419">
      <t>スウネン</t>
    </rPh>
    <rPh sb="421" eb="424">
      <t>ドウスイジュン</t>
    </rPh>
    <rPh sb="425" eb="427">
      <t>スイイ</t>
    </rPh>
    <rPh sb="459" eb="462">
      <t>ケイゾクテキ</t>
    </rPh>
    <rPh sb="463" eb="465">
      <t>ロウスイ</t>
    </rPh>
    <rPh sb="465" eb="467">
      <t>チョウサ</t>
    </rPh>
    <rPh sb="467" eb="468">
      <t>トウ</t>
    </rPh>
    <rPh sb="479" eb="480">
      <t>タカ</t>
    </rPh>
    <phoneticPr fontId="4"/>
  </si>
  <si>
    <t>経営の状況としては、類似団体と比較して健全な状況である。
ただし、長期財政計画を作成し、今後の収支を見込んだ際、物価高騰や更新事業の実施による減価償却費の増加、起債の借入れなどにより、経営状況が現在より悪化していく見込みとなった。将来に向け、施設の再整備や更新事業を行っていく必要があるため、計画的な更新と料金改定等の検討による財源の確保を行い、安定的な経営に努めていきたい。
今後も、「佐々町水道事業ビジョン」「佐々町水道事業経営戦略」をもとに施設・経営の両面の健全化を図りながら、安全で安心できる水の供給が実施できるように努めたい。</t>
    <rPh sb="56" eb="58">
      <t>ブッカ</t>
    </rPh>
    <rPh sb="58" eb="60">
      <t>コウトウ</t>
    </rPh>
    <rPh sb="61" eb="63">
      <t>コウシン</t>
    </rPh>
    <rPh sb="63" eb="65">
      <t>ジギョウ</t>
    </rPh>
    <rPh sb="66" eb="68">
      <t>ジッシ</t>
    </rPh>
    <rPh sb="71" eb="73">
      <t>ゲンカ</t>
    </rPh>
    <rPh sb="73" eb="75">
      <t>ショウキャク</t>
    </rPh>
    <rPh sb="75" eb="76">
      <t>ヒ</t>
    </rPh>
    <rPh sb="77" eb="79">
      <t>ゾウカ</t>
    </rPh>
    <rPh sb="80" eb="82">
      <t>キサイ</t>
    </rPh>
    <rPh sb="83" eb="85">
      <t>カリイ</t>
    </rPh>
    <rPh sb="115" eb="117">
      <t>ショウライ</t>
    </rPh>
    <rPh sb="118" eb="119">
      <t>ム</t>
    </rPh>
    <rPh sb="128" eb="130">
      <t>コウシン</t>
    </rPh>
    <rPh sb="153" eb="155">
      <t>リョウキン</t>
    </rPh>
    <rPh sb="155" eb="157">
      <t>カイテイ</t>
    </rPh>
    <rPh sb="157" eb="158">
      <t>トウ</t>
    </rPh>
    <rPh sb="159" eb="161">
      <t>ケントウ</t>
    </rPh>
    <rPh sb="199" eb="201">
      <t>ジギョウ</t>
    </rPh>
    <rPh sb="207" eb="210">
      <t>サザチョウ</t>
    </rPh>
    <rPh sb="210" eb="212">
      <t>スイドウ</t>
    </rPh>
    <rPh sb="212" eb="214">
      <t>ジギョウ</t>
    </rPh>
    <rPh sb="214" eb="218">
      <t>ケイエイセンリャク</t>
    </rPh>
    <rPh sb="232" eb="235">
      <t>ケンゼンカ</t>
    </rPh>
    <rPh sb="236" eb="2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</si>
</sst>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2.67</c:v>
                </c:pt>
                <c:pt idx="1">
                  <c:v>1.0900000000000001</c:v>
                </c:pt>
                <c:pt idx="2">
                  <c:v>0.61</c:v>
                </c:pt>
                <c:pt idx="3">
                  <c:v>1.83</c:v>
                </c:pt>
                <c:pt idx="4">
                  <c:v>1.1499999999999999</c:v>
                </c:pt>
              </c:numCache>
            </c:numRef>
          </c:val>
          <c:extLst>
            <c:ext xmlns:c16="http://schemas.microsoft.com/office/drawing/2014/chart" uri="{C3380CC4-5D6E-409C-BE32-E72D297353CC}">
              <c16:uniqueId val="{00000000-930A-4061-905C-9CE872C46DF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930A-4061-905C-9CE872C46DF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74.09</c:v>
                </c:pt>
                <c:pt idx="1">
                  <c:v>70.709999999999994</c:v>
                </c:pt>
                <c:pt idx="2">
                  <c:v>71.44</c:v>
                </c:pt>
                <c:pt idx="3">
                  <c:v>73.3</c:v>
                </c:pt>
                <c:pt idx="4">
                  <c:v>68.349999999999994</c:v>
                </c:pt>
              </c:numCache>
            </c:numRef>
          </c:val>
          <c:extLst>
            <c:ext xmlns:c16="http://schemas.microsoft.com/office/drawing/2014/chart" uri="{C3380CC4-5D6E-409C-BE32-E72D297353CC}">
              <c16:uniqueId val="{00000000-844E-4AD3-9176-2C73FB25F8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844E-4AD3-9176-2C73FB25F8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85.69</c:v>
                </c:pt>
                <c:pt idx="1">
                  <c:v>87.52</c:v>
                </c:pt>
                <c:pt idx="2">
                  <c:v>88.03</c:v>
                </c:pt>
                <c:pt idx="3">
                  <c:v>85.48</c:v>
                </c:pt>
                <c:pt idx="4">
                  <c:v>89.96</c:v>
                </c:pt>
              </c:numCache>
            </c:numRef>
          </c:val>
          <c:extLst>
            <c:ext xmlns:c16="http://schemas.microsoft.com/office/drawing/2014/chart" uri="{C3380CC4-5D6E-409C-BE32-E72D297353CC}">
              <c16:uniqueId val="{00000000-0318-4679-B918-EBB20B0565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0318-4679-B918-EBB20B0565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142.61000000000001</c:v>
                </c:pt>
                <c:pt idx="1">
                  <c:v>138.35</c:v>
                </c:pt>
                <c:pt idx="2">
                  <c:v>136.02000000000001</c:v>
                </c:pt>
                <c:pt idx="3">
                  <c:v>126.89</c:v>
                </c:pt>
                <c:pt idx="4">
                  <c:v>122.68</c:v>
                </c:pt>
              </c:numCache>
            </c:numRef>
          </c:val>
          <c:extLst>
            <c:ext xmlns:c16="http://schemas.microsoft.com/office/drawing/2014/chart" uri="{C3380CC4-5D6E-409C-BE32-E72D297353CC}">
              <c16:uniqueId val="{00000000-85C5-4F4C-A709-238626FBC4A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85C5-4F4C-A709-238626FBC4A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51.38</c:v>
                </c:pt>
                <c:pt idx="1">
                  <c:v>51.87</c:v>
                </c:pt>
                <c:pt idx="2">
                  <c:v>52.58</c:v>
                </c:pt>
                <c:pt idx="3">
                  <c:v>45.37</c:v>
                </c:pt>
                <c:pt idx="4">
                  <c:v>44.05</c:v>
                </c:pt>
              </c:numCache>
            </c:numRef>
          </c:val>
          <c:extLst>
            <c:ext xmlns:c16="http://schemas.microsoft.com/office/drawing/2014/chart" uri="{C3380CC4-5D6E-409C-BE32-E72D297353CC}">
              <c16:uniqueId val="{00000000-6E9C-4939-9F9E-200A67962A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6E9C-4939-9F9E-200A67962A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14.3</c:v>
                </c:pt>
                <c:pt idx="1">
                  <c:v>14.22</c:v>
                </c:pt>
                <c:pt idx="2">
                  <c:v>16.21</c:v>
                </c:pt>
                <c:pt idx="3">
                  <c:v>19.22</c:v>
                </c:pt>
                <c:pt idx="4">
                  <c:v>18.21</c:v>
                </c:pt>
              </c:numCache>
            </c:numRef>
          </c:val>
          <c:extLst>
            <c:ext xmlns:c16="http://schemas.microsoft.com/office/drawing/2014/chart" uri="{C3380CC4-5D6E-409C-BE32-E72D297353CC}">
              <c16:uniqueId val="{00000000-2982-446C-B36D-84DB418498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2982-446C-B36D-84DB418498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7D-4F89-8B64-70714B2E1C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817D-4F89-8B64-70714B2E1C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1659.88</c:v>
                </c:pt>
                <c:pt idx="1">
                  <c:v>1362.66</c:v>
                </c:pt>
                <c:pt idx="2">
                  <c:v>1204.68</c:v>
                </c:pt>
                <c:pt idx="3">
                  <c:v>878.66</c:v>
                </c:pt>
                <c:pt idx="4">
                  <c:v>731.83</c:v>
                </c:pt>
              </c:numCache>
            </c:numRef>
          </c:val>
          <c:extLst>
            <c:ext xmlns:c16="http://schemas.microsoft.com/office/drawing/2014/chart" uri="{C3380CC4-5D6E-409C-BE32-E72D297353CC}">
              <c16:uniqueId val="{00000000-9526-4825-B755-03F2A2D6796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9526-4825-B755-03F2A2D6796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125.45</c:v>
                </c:pt>
                <c:pt idx="1">
                  <c:v>160.68</c:v>
                </c:pt>
                <c:pt idx="2">
                  <c:v>176.01</c:v>
                </c:pt>
                <c:pt idx="3">
                  <c:v>290.82</c:v>
                </c:pt>
                <c:pt idx="4">
                  <c:v>341.39</c:v>
                </c:pt>
              </c:numCache>
            </c:numRef>
          </c:val>
          <c:extLst>
            <c:ext xmlns:c16="http://schemas.microsoft.com/office/drawing/2014/chart" uri="{C3380CC4-5D6E-409C-BE32-E72D297353CC}">
              <c16:uniqueId val="{00000000-C2F4-4186-8C12-150BE3F522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C2F4-4186-8C12-150BE3F522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142.22999999999999</c:v>
                </c:pt>
                <c:pt idx="1">
                  <c:v>137.52000000000001</c:v>
                </c:pt>
                <c:pt idx="2">
                  <c:v>135.66</c:v>
                </c:pt>
                <c:pt idx="3">
                  <c:v>126.99</c:v>
                </c:pt>
                <c:pt idx="4">
                  <c:v>122.06</c:v>
                </c:pt>
              </c:numCache>
            </c:numRef>
          </c:val>
          <c:extLst>
            <c:ext xmlns:c16="http://schemas.microsoft.com/office/drawing/2014/chart" uri="{C3380CC4-5D6E-409C-BE32-E72D297353CC}">
              <c16:uniqueId val="{00000000-1611-4B42-8E3B-4127F98E36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1611-4B42-8E3B-4127F98E36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111.27</c:v>
                </c:pt>
                <c:pt idx="1">
                  <c:v>114.95</c:v>
                </c:pt>
                <c:pt idx="2">
                  <c:v>116.76</c:v>
                </c:pt>
                <c:pt idx="3">
                  <c:v>124.76</c:v>
                </c:pt>
                <c:pt idx="4">
                  <c:v>129.94</c:v>
                </c:pt>
              </c:numCache>
            </c:numRef>
          </c:val>
          <c:extLst>
            <c:ext xmlns:c16="http://schemas.microsoft.com/office/drawing/2014/chart" uri="{C3380CC4-5D6E-409C-BE32-E72D297353CC}">
              <c16:uniqueId val="{00000000-CA71-482E-B922-37A341DCF97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CA71-482E-B922-37A341DCF97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64" zoomScaleNormal="100" workbookViewId="0">
      <selection activeCell="BP88" sqref="BP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佐々町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13988</v>
      </c>
      <c r="AM8" s="44"/>
      <c r="AN8" s="44"/>
      <c r="AO8" s="44"/>
      <c r="AP8" s="44"/>
      <c r="AQ8" s="44"/>
      <c r="AR8" s="44"/>
      <c r="AS8" s="44"/>
      <c r="AT8" s="45">
        <f>データ!$S$6</f>
        <v>32.26</v>
      </c>
      <c r="AU8" s="46"/>
      <c r="AV8" s="46"/>
      <c r="AW8" s="46"/>
      <c r="AX8" s="46"/>
      <c r="AY8" s="46"/>
      <c r="AZ8" s="46"/>
      <c r="BA8" s="46"/>
      <c r="BB8" s="47">
        <f>データ!$T$6</f>
        <v>433.6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73.239999999999995</v>
      </c>
      <c r="J10" s="46"/>
      <c r="K10" s="46"/>
      <c r="L10" s="46"/>
      <c r="M10" s="46"/>
      <c r="N10" s="46"/>
      <c r="O10" s="80"/>
      <c r="P10" s="47">
        <f>データ!$P$6</f>
        <v>99.88</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13850</v>
      </c>
      <c r="AM10" s="44"/>
      <c r="AN10" s="44"/>
      <c r="AO10" s="44"/>
      <c r="AP10" s="44"/>
      <c r="AQ10" s="44"/>
      <c r="AR10" s="44"/>
      <c r="AS10" s="44"/>
      <c r="AT10" s="45">
        <f>データ!$V$6</f>
        <v>11.83</v>
      </c>
      <c r="AU10" s="46"/>
      <c r="AV10" s="46"/>
      <c r="AW10" s="46"/>
      <c r="AX10" s="46"/>
      <c r="AY10" s="46"/>
      <c r="AZ10" s="46"/>
      <c r="BA10" s="46"/>
      <c r="BB10" s="47">
        <f>データ!$W$6</f>
        <v>1170.75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TRm/atyf7rLrPSr7XKI6BPVJH5rmaliE3ez8q2VCojv/X+T7sPGxAYGTsEQLhdGMPzvrakWC8pBpzpDbRbZbg==" saltValue="Fx/IaTpRPV5Sts9hVHlO1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423912</v>
      </c>
      <c r="D6" s="20">
        <f t="shared" si="3"/>
        <v>46</v>
      </c>
      <c r="E6" s="20">
        <f t="shared" si="3"/>
        <v>1</v>
      </c>
      <c r="F6" s="20">
        <f t="shared" si="3"/>
        <v>0</v>
      </c>
      <c r="G6" s="20">
        <f t="shared" si="3"/>
        <v>1</v>
      </c>
      <c r="H6" s="20" t="str">
        <f t="shared" si="3"/>
        <v>長崎県　佐々町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73.239999999999995</v>
      </c>
      <c r="P6" s="21">
        <f t="shared" si="3"/>
        <v>99.88</v>
      </c>
      <c r="Q6" s="21">
        <f t="shared" si="3"/>
        <v>3190</v>
      </c>
      <c r="R6" s="21">
        <f t="shared" si="3"/>
        <v>13988</v>
      </c>
      <c r="S6" s="21">
        <f t="shared" si="3"/>
        <v>32.26</v>
      </c>
      <c r="T6" s="21">
        <f t="shared" si="3"/>
        <v>433.6</v>
      </c>
      <c r="U6" s="21">
        <f t="shared" si="3"/>
        <v>13850</v>
      </c>
      <c r="V6" s="21">
        <f t="shared" si="3"/>
        <v>11.83</v>
      </c>
      <c r="W6" s="21">
        <f t="shared" si="3"/>
        <v>1170.75</v>
      </c>
      <c r="X6" s="22">
        <f>IF(X7="",NA(),X7)</f>
        <v>142.61000000000001</v>
      </c>
      <c r="Y6" s="22">
        <f t="shared" ref="Y6:AG6" si="4">IF(Y7="",NA(),Y7)</f>
        <v>138.35</v>
      </c>
      <c r="Z6" s="22">
        <f t="shared" si="4"/>
        <v>136.02000000000001</v>
      </c>
      <c r="AA6" s="22">
        <f t="shared" si="4"/>
        <v>126.89</v>
      </c>
      <c r="AB6" s="22">
        <f t="shared" si="4"/>
        <v>122.68</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1659.88</v>
      </c>
      <c r="AU6" s="22">
        <f t="shared" ref="AU6:BC6" si="6">IF(AU7="",NA(),AU7)</f>
        <v>1362.66</v>
      </c>
      <c r="AV6" s="22">
        <f t="shared" si="6"/>
        <v>1204.68</v>
      </c>
      <c r="AW6" s="22">
        <f t="shared" si="6"/>
        <v>878.66</v>
      </c>
      <c r="AX6" s="22">
        <f t="shared" si="6"/>
        <v>731.83</v>
      </c>
      <c r="AY6" s="22">
        <f t="shared" si="6"/>
        <v>362.93</v>
      </c>
      <c r="AZ6" s="22">
        <f t="shared" si="6"/>
        <v>371.81</v>
      </c>
      <c r="BA6" s="22">
        <f t="shared" si="6"/>
        <v>384.23</v>
      </c>
      <c r="BB6" s="22">
        <f t="shared" si="6"/>
        <v>364.3</v>
      </c>
      <c r="BC6" s="22">
        <f t="shared" si="6"/>
        <v>378.87</v>
      </c>
      <c r="BD6" s="21" t="str">
        <f>IF(BD7="","",IF(BD7="-","【-】","【"&amp;SUBSTITUTE(TEXT(BD7,"#,##0.00"),"-","△")&amp;"】"))</f>
        <v>【243.36】</v>
      </c>
      <c r="BE6" s="22">
        <f>IF(BE7="",NA(),BE7)</f>
        <v>125.45</v>
      </c>
      <c r="BF6" s="22">
        <f t="shared" ref="BF6:BN6" si="7">IF(BF7="",NA(),BF7)</f>
        <v>160.68</v>
      </c>
      <c r="BG6" s="22">
        <f t="shared" si="7"/>
        <v>176.01</v>
      </c>
      <c r="BH6" s="22">
        <f t="shared" si="7"/>
        <v>290.82</v>
      </c>
      <c r="BI6" s="22">
        <f t="shared" si="7"/>
        <v>341.39</v>
      </c>
      <c r="BJ6" s="22">
        <f t="shared" si="7"/>
        <v>439.05</v>
      </c>
      <c r="BK6" s="22">
        <f t="shared" si="7"/>
        <v>465.85</v>
      </c>
      <c r="BL6" s="22">
        <f t="shared" si="7"/>
        <v>439.43</v>
      </c>
      <c r="BM6" s="22">
        <f t="shared" si="7"/>
        <v>438.41</v>
      </c>
      <c r="BN6" s="22">
        <f t="shared" si="7"/>
        <v>430.23</v>
      </c>
      <c r="BO6" s="21" t="str">
        <f>IF(BO7="","",IF(BO7="-","【-】","【"&amp;SUBSTITUTE(TEXT(BO7,"#,##0.00"),"-","△")&amp;"】"))</f>
        <v>【265.93】</v>
      </c>
      <c r="BP6" s="22">
        <f>IF(BP7="",NA(),BP7)</f>
        <v>142.22999999999999</v>
      </c>
      <c r="BQ6" s="22">
        <f t="shared" ref="BQ6:BY6" si="8">IF(BQ7="",NA(),BQ7)</f>
        <v>137.52000000000001</v>
      </c>
      <c r="BR6" s="22">
        <f t="shared" si="8"/>
        <v>135.66</v>
      </c>
      <c r="BS6" s="22">
        <f t="shared" si="8"/>
        <v>126.99</v>
      </c>
      <c r="BT6" s="22">
        <f t="shared" si="8"/>
        <v>122.06</v>
      </c>
      <c r="BU6" s="22">
        <f t="shared" si="8"/>
        <v>95.26</v>
      </c>
      <c r="BV6" s="22">
        <f t="shared" si="8"/>
        <v>92.39</v>
      </c>
      <c r="BW6" s="22">
        <f t="shared" si="8"/>
        <v>94.41</v>
      </c>
      <c r="BX6" s="22">
        <f t="shared" si="8"/>
        <v>90.96</v>
      </c>
      <c r="BY6" s="22">
        <f t="shared" si="8"/>
        <v>90.66</v>
      </c>
      <c r="BZ6" s="21" t="str">
        <f>IF(BZ7="","",IF(BZ7="-","【-】","【"&amp;SUBSTITUTE(TEXT(BZ7,"#,##0.00"),"-","△")&amp;"】"))</f>
        <v>【97.82】</v>
      </c>
      <c r="CA6" s="22">
        <f>IF(CA7="",NA(),CA7)</f>
        <v>111.27</v>
      </c>
      <c r="CB6" s="22">
        <f t="shared" ref="CB6:CJ6" si="9">IF(CB7="",NA(),CB7)</f>
        <v>114.95</v>
      </c>
      <c r="CC6" s="22">
        <f t="shared" si="9"/>
        <v>116.76</v>
      </c>
      <c r="CD6" s="22">
        <f t="shared" si="9"/>
        <v>124.76</v>
      </c>
      <c r="CE6" s="22">
        <f t="shared" si="9"/>
        <v>129.94</v>
      </c>
      <c r="CF6" s="22">
        <f t="shared" si="9"/>
        <v>192.82</v>
      </c>
      <c r="CG6" s="22">
        <f t="shared" si="9"/>
        <v>192.98</v>
      </c>
      <c r="CH6" s="22">
        <f t="shared" si="9"/>
        <v>192.13</v>
      </c>
      <c r="CI6" s="22">
        <f t="shared" si="9"/>
        <v>197.04</v>
      </c>
      <c r="CJ6" s="22">
        <f t="shared" si="9"/>
        <v>199.33</v>
      </c>
      <c r="CK6" s="21" t="str">
        <f>IF(CK7="","",IF(CK7="-","【-】","【"&amp;SUBSTITUTE(TEXT(CK7,"#,##0.00"),"-","△")&amp;"】"))</f>
        <v>【177.56】</v>
      </c>
      <c r="CL6" s="22">
        <f>IF(CL7="",NA(),CL7)</f>
        <v>74.09</v>
      </c>
      <c r="CM6" s="22">
        <f t="shared" ref="CM6:CU6" si="10">IF(CM7="",NA(),CM7)</f>
        <v>70.709999999999994</v>
      </c>
      <c r="CN6" s="22">
        <f t="shared" si="10"/>
        <v>71.44</v>
      </c>
      <c r="CO6" s="22">
        <f t="shared" si="10"/>
        <v>73.3</v>
      </c>
      <c r="CP6" s="22">
        <f t="shared" si="10"/>
        <v>68.349999999999994</v>
      </c>
      <c r="CQ6" s="22">
        <f t="shared" si="10"/>
        <v>54.05</v>
      </c>
      <c r="CR6" s="22">
        <f t="shared" si="10"/>
        <v>54.43</v>
      </c>
      <c r="CS6" s="22">
        <f t="shared" si="10"/>
        <v>53.87</v>
      </c>
      <c r="CT6" s="22">
        <f t="shared" si="10"/>
        <v>54.49</v>
      </c>
      <c r="CU6" s="22">
        <f t="shared" si="10"/>
        <v>54.8</v>
      </c>
      <c r="CV6" s="21" t="str">
        <f>IF(CV7="","",IF(CV7="-","【-】","【"&amp;SUBSTITUTE(TEXT(CV7,"#,##0.00"),"-","△")&amp;"】"))</f>
        <v>【59.81】</v>
      </c>
      <c r="CW6" s="22">
        <f>IF(CW7="",NA(),CW7)</f>
        <v>85.69</v>
      </c>
      <c r="CX6" s="22">
        <f t="shared" ref="CX6:DF6" si="11">IF(CX7="",NA(),CX7)</f>
        <v>87.52</v>
      </c>
      <c r="CY6" s="22">
        <f t="shared" si="11"/>
        <v>88.03</v>
      </c>
      <c r="CZ6" s="22">
        <f t="shared" si="11"/>
        <v>85.48</v>
      </c>
      <c r="DA6" s="22">
        <f t="shared" si="11"/>
        <v>89.96</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51.38</v>
      </c>
      <c r="DI6" s="22">
        <f t="shared" ref="DI6:DQ6" si="12">IF(DI7="",NA(),DI7)</f>
        <v>51.87</v>
      </c>
      <c r="DJ6" s="22">
        <f t="shared" si="12"/>
        <v>52.58</v>
      </c>
      <c r="DK6" s="22">
        <f t="shared" si="12"/>
        <v>45.37</v>
      </c>
      <c r="DL6" s="22">
        <f t="shared" si="12"/>
        <v>44.05</v>
      </c>
      <c r="DM6" s="22">
        <f t="shared" si="12"/>
        <v>49.12</v>
      </c>
      <c r="DN6" s="22">
        <f t="shared" si="12"/>
        <v>49.39</v>
      </c>
      <c r="DO6" s="22">
        <f t="shared" si="12"/>
        <v>50.75</v>
      </c>
      <c r="DP6" s="22">
        <f t="shared" si="12"/>
        <v>51.72</v>
      </c>
      <c r="DQ6" s="22">
        <f t="shared" si="12"/>
        <v>52.27</v>
      </c>
      <c r="DR6" s="21" t="str">
        <f>IF(DR7="","",IF(DR7="-","【-】","【"&amp;SUBSTITUTE(TEXT(DR7,"#,##0.00"),"-","△")&amp;"】"))</f>
        <v>【52.02】</v>
      </c>
      <c r="DS6" s="22">
        <f>IF(DS7="",NA(),DS7)</f>
        <v>14.3</v>
      </c>
      <c r="DT6" s="22">
        <f t="shared" ref="DT6:EB6" si="13">IF(DT7="",NA(),DT7)</f>
        <v>14.22</v>
      </c>
      <c r="DU6" s="22">
        <f t="shared" si="13"/>
        <v>16.21</v>
      </c>
      <c r="DV6" s="22">
        <f t="shared" si="13"/>
        <v>19.22</v>
      </c>
      <c r="DW6" s="22">
        <f t="shared" si="13"/>
        <v>18.21</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2.67</v>
      </c>
      <c r="EE6" s="22">
        <f t="shared" ref="EE6:EM6" si="14">IF(EE7="",NA(),EE7)</f>
        <v>1.0900000000000001</v>
      </c>
      <c r="EF6" s="22">
        <f t="shared" si="14"/>
        <v>0.61</v>
      </c>
      <c r="EG6" s="22">
        <f t="shared" si="14"/>
        <v>1.83</v>
      </c>
      <c r="EH6" s="22">
        <f t="shared" si="14"/>
        <v>1.1499999999999999</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423912</v>
      </c>
      <c r="D7" s="24">
        <v>46</v>
      </c>
      <c r="E7" s="24">
        <v>1</v>
      </c>
      <c r="F7" s="24">
        <v>0</v>
      </c>
      <c r="G7" s="24">
        <v>1</v>
      </c>
      <c r="H7" s="24" t="s">
        <v>93</v>
      </c>
      <c r="I7" s="24" t="s">
        <v>94</v>
      </c>
      <c r="J7" s="24" t="s">
        <v>95</v>
      </c>
      <c r="K7" s="24" t="s">
        <v>96</v>
      </c>
      <c r="L7" s="24" t="s">
        <v>97</v>
      </c>
      <c r="M7" s="24" t="s">
        <v>98</v>
      </c>
      <c r="N7" s="25" t="s">
        <v>99</v>
      </c>
      <c r="O7" s="25">
        <v>73.239999999999995</v>
      </c>
      <c r="P7" s="25">
        <v>99.88</v>
      </c>
      <c r="Q7" s="25">
        <v>3190</v>
      </c>
      <c r="R7" s="25">
        <v>13988</v>
      </c>
      <c r="S7" s="25">
        <v>32.26</v>
      </c>
      <c r="T7" s="25">
        <v>433.6</v>
      </c>
      <c r="U7" s="25">
        <v>13850</v>
      </c>
      <c r="V7" s="25">
        <v>11.83</v>
      </c>
      <c r="W7" s="25">
        <v>1170.75</v>
      </c>
      <c r="X7" s="25">
        <v>142.61000000000001</v>
      </c>
      <c r="Y7" s="25">
        <v>138.35</v>
      </c>
      <c r="Z7" s="25">
        <v>136.02000000000001</v>
      </c>
      <c r="AA7" s="25">
        <v>126.89</v>
      </c>
      <c r="AB7" s="25">
        <v>122.68</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1659.88</v>
      </c>
      <c r="AU7" s="25">
        <v>1362.66</v>
      </c>
      <c r="AV7" s="25">
        <v>1204.68</v>
      </c>
      <c r="AW7" s="25">
        <v>878.66</v>
      </c>
      <c r="AX7" s="25">
        <v>731.83</v>
      </c>
      <c r="AY7" s="25">
        <v>362.93</v>
      </c>
      <c r="AZ7" s="25">
        <v>371.81</v>
      </c>
      <c r="BA7" s="25">
        <v>384.23</v>
      </c>
      <c r="BB7" s="25">
        <v>364.3</v>
      </c>
      <c r="BC7" s="25">
        <v>378.87</v>
      </c>
      <c r="BD7" s="25">
        <v>243.36</v>
      </c>
      <c r="BE7" s="25">
        <v>125.45</v>
      </c>
      <c r="BF7" s="25">
        <v>160.68</v>
      </c>
      <c r="BG7" s="25">
        <v>176.01</v>
      </c>
      <c r="BH7" s="25">
        <v>290.82</v>
      </c>
      <c r="BI7" s="25">
        <v>341.39</v>
      </c>
      <c r="BJ7" s="25">
        <v>439.05</v>
      </c>
      <c r="BK7" s="25">
        <v>465.85</v>
      </c>
      <c r="BL7" s="25">
        <v>439.43</v>
      </c>
      <c r="BM7" s="25">
        <v>438.41</v>
      </c>
      <c r="BN7" s="25">
        <v>430.23</v>
      </c>
      <c r="BO7" s="25">
        <v>265.93</v>
      </c>
      <c r="BP7" s="25">
        <v>142.22999999999999</v>
      </c>
      <c r="BQ7" s="25">
        <v>137.52000000000001</v>
      </c>
      <c r="BR7" s="25">
        <v>135.66</v>
      </c>
      <c r="BS7" s="25">
        <v>126.99</v>
      </c>
      <c r="BT7" s="25">
        <v>122.06</v>
      </c>
      <c r="BU7" s="25">
        <v>95.26</v>
      </c>
      <c r="BV7" s="25">
        <v>92.39</v>
      </c>
      <c r="BW7" s="25">
        <v>94.41</v>
      </c>
      <c r="BX7" s="25">
        <v>90.96</v>
      </c>
      <c r="BY7" s="25">
        <v>90.66</v>
      </c>
      <c r="BZ7" s="25">
        <v>97.82</v>
      </c>
      <c r="CA7" s="25">
        <v>111.27</v>
      </c>
      <c r="CB7" s="25">
        <v>114.95</v>
      </c>
      <c r="CC7" s="25">
        <v>116.76</v>
      </c>
      <c r="CD7" s="25">
        <v>124.76</v>
      </c>
      <c r="CE7" s="25">
        <v>129.94</v>
      </c>
      <c r="CF7" s="25">
        <v>192.82</v>
      </c>
      <c r="CG7" s="25">
        <v>192.98</v>
      </c>
      <c r="CH7" s="25">
        <v>192.13</v>
      </c>
      <c r="CI7" s="25">
        <v>197.04</v>
      </c>
      <c r="CJ7" s="25">
        <v>199.33</v>
      </c>
      <c r="CK7" s="25">
        <v>177.56</v>
      </c>
      <c r="CL7" s="25">
        <v>74.09</v>
      </c>
      <c r="CM7" s="25">
        <v>70.709999999999994</v>
      </c>
      <c r="CN7" s="25">
        <v>71.44</v>
      </c>
      <c r="CO7" s="25">
        <v>73.3</v>
      </c>
      <c r="CP7" s="25">
        <v>68.349999999999994</v>
      </c>
      <c r="CQ7" s="25">
        <v>54.05</v>
      </c>
      <c r="CR7" s="25">
        <v>54.43</v>
      </c>
      <c r="CS7" s="25">
        <v>53.87</v>
      </c>
      <c r="CT7" s="25">
        <v>54.49</v>
      </c>
      <c r="CU7" s="25">
        <v>54.8</v>
      </c>
      <c r="CV7" s="25">
        <v>59.81</v>
      </c>
      <c r="CW7" s="25">
        <v>85.69</v>
      </c>
      <c r="CX7" s="25">
        <v>87.52</v>
      </c>
      <c r="CY7" s="25">
        <v>88.03</v>
      </c>
      <c r="CZ7" s="25">
        <v>85.48</v>
      </c>
      <c r="DA7" s="25">
        <v>89.96</v>
      </c>
      <c r="DB7" s="25">
        <v>80.510000000000005</v>
      </c>
      <c r="DC7" s="25">
        <v>79.44</v>
      </c>
      <c r="DD7" s="25">
        <v>79.489999999999995</v>
      </c>
      <c r="DE7" s="25">
        <v>78.8</v>
      </c>
      <c r="DF7" s="25">
        <v>77.98</v>
      </c>
      <c r="DG7" s="25">
        <v>89.42</v>
      </c>
      <c r="DH7" s="25">
        <v>51.38</v>
      </c>
      <c r="DI7" s="25">
        <v>51.87</v>
      </c>
      <c r="DJ7" s="25">
        <v>52.58</v>
      </c>
      <c r="DK7" s="25">
        <v>45.37</v>
      </c>
      <c r="DL7" s="25">
        <v>44.05</v>
      </c>
      <c r="DM7" s="25">
        <v>49.12</v>
      </c>
      <c r="DN7" s="25">
        <v>49.39</v>
      </c>
      <c r="DO7" s="25">
        <v>50.75</v>
      </c>
      <c r="DP7" s="25">
        <v>51.72</v>
      </c>
      <c r="DQ7" s="25">
        <v>52.27</v>
      </c>
      <c r="DR7" s="25">
        <v>52.02</v>
      </c>
      <c r="DS7" s="25">
        <v>14.3</v>
      </c>
      <c r="DT7" s="25">
        <v>14.22</v>
      </c>
      <c r="DU7" s="25">
        <v>16.21</v>
      </c>
      <c r="DV7" s="25">
        <v>19.22</v>
      </c>
      <c r="DW7" s="25">
        <v>18.21</v>
      </c>
      <c r="DX7" s="25">
        <v>16.760000000000002</v>
      </c>
      <c r="DY7" s="25">
        <v>18.57</v>
      </c>
      <c r="DZ7" s="25">
        <v>21.14</v>
      </c>
      <c r="EA7" s="25">
        <v>22.12</v>
      </c>
      <c r="EB7" s="25">
        <v>25.67</v>
      </c>
      <c r="EC7" s="25">
        <v>25.37</v>
      </c>
      <c r="ED7" s="25">
        <v>2.67</v>
      </c>
      <c r="EE7" s="25">
        <v>1.0900000000000001</v>
      </c>
      <c r="EF7" s="25">
        <v>0.61</v>
      </c>
      <c r="EG7" s="25">
        <v>1.83</v>
      </c>
      <c r="EH7" s="25">
        <v>1.1499999999999999</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2025-01-24T06:55:28Z</dcterms:created>
  <dcterms:modified xsi:type="dcterms:W3CDTF">2025-01-30T01:33:38Z</dcterms:modified>
  <cp:category/>
</cp:coreProperties>
</file>