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-suidoC\作業用\01事業管理課\01管理係\○下水３条データ\☆支出データ\04事業管理課（旧町）\R6決算（事業管理課（旧町））\03照会回答\00財政課\済\7.1.22【財政課：127(月)〆】【長崎県市町村課：128〆】公営企業に係る経営比較分析表（令和5年度決算）の分析等について\04県修正\提出\"/>
    </mc:Choice>
  </mc:AlternateContent>
  <workbookProtection workbookAlgorithmName="SHA-512" workbookHashValue="LLwFp2KEpbYYQCGIlFbpL5MMo2S3ywunPYxNyqpE73Gtzl2iT0UpKWbSYNwL7mzUtkBa4vAsZIb9jE7ogmEykQ==" workbookSaltValue="plhtaaa3MlBW53S6AMahwA==" workbookSpinCount="100000" lockStructure="1"/>
  <bookViews>
    <workbookView xWindow="-120" yWindow="-120" windowWidth="29040" windowHeight="1584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AL8" i="4" s="1"/>
  <c r="R6" i="5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AL10" i="4"/>
  <c r="AD10" i="4"/>
  <c r="I8" i="4"/>
  <c r="B8" i="4"/>
</calcChain>
</file>

<file path=xl/sharedStrings.xml><?xml version="1.0" encoding="utf-8"?>
<sst xmlns="http://schemas.openxmlformats.org/spreadsheetml/2006/main" count="236" uniqueCount="119">
  <si>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</si>
  <si>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</si>
  <si>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</si>
  <si>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</si>
  <si>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</si>
  <si>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</si>
  <si>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</si>
  <si>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</si>
  <si>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</si>
  <si>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</si>
  <si>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</si>
  <si>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</si>
  <si>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</si>
  <si>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</si>
  <si>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</si>
  <si>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</si>
  <si>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</si>
  <si>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</si>
  <si>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</si>
  <si>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</si>
  <si>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</si>
  <si>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</si>
  <si>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</si>
  <si>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</si>
  <si>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</si>
  <si>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</si>
  <si>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</si>
  <si>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</si>
  <si>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</si>
  <si>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</si>
  <si>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</si>
  <si>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</si>
  <si>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</si>
  <si>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</si>
  <si>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</si>
  <si>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</si>
  <si>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</si>
  <si>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</si>
  <si>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</si>
  <si>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</si>
  <si>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</si>
  <si>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</si>
  <si>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</si>
  <si>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</si>
  <si>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</si>
  <si>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</si>
  <si>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</si>
  <si>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</si>
  <si>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</si>
  <si>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</si>
  <si>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</si>
  <si>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</si>
  <si>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</si>
  <si>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</si>
  <si>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</si>
  <si>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</si>
  <si>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</si>
  <si>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</si>
  <si>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</si>
  <si>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</si>
  <si>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</si>
  <si>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</si>
  <si>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</si>
  <si>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</si>
  <si>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</si>
  <si>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</si>
  <si>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</si>
  <si>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</si>
  <si>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</si>
  <si>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</si>
  <si>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</si>
  <si>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</si>
  <si>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</si>
  <si>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</si>
  <si>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</si>
  <si>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</si>
  <si>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</si>
  <si>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</si>
  <si>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</si>
  <si>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</si>
  <si>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</si>
  <si>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</si>
  <si>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</si>
  <si>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</si>
  <si>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</si>
  <si>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</si>
  <si>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</si>
  <si>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</si>
  <si>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</si>
  <si>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</si>
  <si>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</si>
  <si>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</si>
  <si>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</si>
  <si>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</si>
  <si>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</si>
  <si>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</si>
  <si>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</si>
  <si>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</si>
  <si>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長崎市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</si>
  <si>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</si>
  <si>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</si>
  <si>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</si>
  <si>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</si>
  <si>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</si>
  <si>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</si>
  <si>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</si>
  <si>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</si>
  <si>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</si>
  <si>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</si>
  <si>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</si>
  <si>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</si>
  <si>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</si>
  <si>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</si>
  <si>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</si>
  <si>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</si>
  <si>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</si>
  <si>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　人口減少により、使用料の増は見込めないことから、一部施設を除き、公共下水道へ統合していくこととしている。
　また、令和６年４月１日から地方公営企業法の規定の全部を適用し、下水道事業との一体的な事業運営により、経営の効率化を図っている。
</t>
    <rPh sb="76" eb="78">
      <t>キテイ</t>
    </rPh>
    <rPh sb="105" eb="107">
      <t>ケイエイ</t>
    </rPh>
    <rPh sb="108" eb="111">
      <t>コウリツカ</t>
    </rPh>
    <rPh sb="112" eb="113">
      <t>ハカ</t>
    </rPh>
    <phoneticPr fontId="4"/>
  </si>
  <si>
    <t>　本市の農業集落排水施設は、平成9年度から平成18年度にかけて供用が開始された施設で、今後各施設の老朽化が進んでいく。
　適切な維持管理及びその効率化に努めるとともに、公共下水道への統合を進め、事故の未然防止や維持管理費用の抑制を図っていく必要がある。</t>
    <phoneticPr fontId="4"/>
  </si>
  <si>
    <t>　令和６年４月１日から地方公営企業法の規定の全部を適用し、令和６年３月３１日をもって打ち切り決算を行ったことにより、未収金及び未払金を下水道事業会計に引き継いでいる。この特殊事情により、令和５年度の指標に影響が出ている。
　「①収益的収支比率」は、収支が赤字であることから、60～70％台で推移しており、収支不足分については一般会計からの繰入金で補填されている。なお、令和５年度の指標が上昇しているのは、前述の特殊事情によるものである。
　「④企業債残高対事業規模比率」については、企業債残高が減少していることから、前年度より減少している。
　「⑤経費回収率」は、類似団体平均値を下回る30～40%台で推移している。これは、使用料が公共下水道と同水準とする一方で、小規模な処理施設が分散しているため、維持管理費に多額の費用を要しているためである。なお、令和５年度の指標が上昇しているのは、前述の特殊事情によるものである。
　「⑥汚水処理原価」は、類似団体平均値を上回っており、一部施設を除き、公共下水道への統合を進めていくこととしている。
　「⑦施設利用率」は、類似団体平均値を下回っており、一部施設を除き、公共下水道への統合を進めていくこととしている。
　「⑧水洗化率」は、類似団体平均値を上回っているが、使用料収入の確保のためにも、引き続き水洗化勧奨を行うこととしている。</t>
    <rPh sb="19" eb="21">
      <t>キテイ</t>
    </rPh>
    <rPh sb="61" eb="62">
      <t>オヨ</t>
    </rPh>
    <rPh sb="67" eb="70">
      <t>ゲスイドウ</t>
    </rPh>
    <rPh sb="70" eb="74">
      <t>ジギョウカイケイ</t>
    </rPh>
    <rPh sb="75" eb="76">
      <t>ヒ</t>
    </rPh>
    <rPh sb="77" eb="78">
      <t>ツ</t>
    </rPh>
    <rPh sb="85" eb="89">
      <t>トクシュジジョウ</t>
    </rPh>
    <rPh sb="93" eb="95">
      <t>レイワ</t>
    </rPh>
    <rPh sb="96" eb="98">
      <t>ネンド</t>
    </rPh>
    <rPh sb="184" eb="186">
      <t>レイワ</t>
    </rPh>
    <rPh sb="187" eb="189">
      <t>ネンド</t>
    </rPh>
    <rPh sb="190" eb="192">
      <t>シヒョウ</t>
    </rPh>
    <rPh sb="193" eb="195">
      <t>ジョウショウ</t>
    </rPh>
    <rPh sb="202" eb="204">
      <t>ゼンジュツ</t>
    </rPh>
    <rPh sb="205" eb="209">
      <t>トクシュジジョウ</t>
    </rPh>
    <rPh sb="359" eb="361">
      <t>ヒヨウ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</si>
</sst>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5" fillId="0" borderId="6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Fill="1" applyAlignment="1" applyProtection="1">
      <alignment horizontal="left" vertical="top" wrapText="1"/>
      <protection locked="0"/>
    </xf>
    <xf numFmtId="0" fontId="15" fillId="0" borderId="7" xfId="0" applyFont="1" applyFill="1" applyBorder="1" applyAlignment="1" applyProtection="1">
      <alignment horizontal="left" vertical="top" wrapText="1"/>
      <protection locked="0"/>
    </xf>
    <xf numFmtId="0" fontId="15" fillId="0" borderId="8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9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5-4DDD-86F5-536C9F4C2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0.25</c:v>
                </c:pt>
                <c:pt idx="2">
                  <c:v>0.05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5-4DDD-86F5-536C9F4C2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43.17</c:v>
                </c:pt>
                <c:pt idx="1">
                  <c:v>43.99</c:v>
                </c:pt>
                <c:pt idx="2">
                  <c:v>41.67</c:v>
                </c:pt>
                <c:pt idx="3">
                  <c:v>41.08</c:v>
                </c:pt>
                <c:pt idx="4">
                  <c:v>41.12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8-4480-A9D3-B934CEDCD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50.14</c:v>
                </c:pt>
                <c:pt idx="1">
                  <c:v>54.83</c:v>
                </c:pt>
                <c:pt idx="2">
                  <c:v>66.53</c:v>
                </c:pt>
                <c:pt idx="3">
                  <c:v>52.35</c:v>
                </c:pt>
                <c:pt idx="4">
                  <c:v>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8-4480-A9D3-B934CEDCD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86.07</c:v>
                </c:pt>
                <c:pt idx="1">
                  <c:v>87.57</c:v>
                </c:pt>
                <c:pt idx="2">
                  <c:v>87.6</c:v>
                </c:pt>
                <c:pt idx="3">
                  <c:v>87.87</c:v>
                </c:pt>
                <c:pt idx="4">
                  <c:v>88.37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D-4661-8344-77A5FA890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84.98</c:v>
                </c:pt>
                <c:pt idx="1">
                  <c:v>84.7</c:v>
                </c:pt>
                <c:pt idx="2">
                  <c:v>84.67</c:v>
                </c:pt>
                <c:pt idx="3">
                  <c:v>84.39</c:v>
                </c:pt>
                <c:pt idx="4">
                  <c:v>83.96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D-4661-8344-77A5FA890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68.27</c:v>
                </c:pt>
                <c:pt idx="1">
                  <c:v>68.95</c:v>
                </c:pt>
                <c:pt idx="2">
                  <c:v>67.31</c:v>
                </c:pt>
                <c:pt idx="3">
                  <c:v>67.88</c:v>
                </c:pt>
                <c:pt idx="4">
                  <c:v>74.13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6-49B0-9B7B-7715BA183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6-49B0-9B7B-7715BA183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5-4C51-9E66-DB0F5C1E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5-4C51-9E66-DB0F5C1E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C-4327-B316-E7FFD3C25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C-4327-B316-E7FFD3C25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7-4FF9-BAB3-34424CC9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7-4FF9-BAB3-34424CC9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0-443E-BBAD-220CA1255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0-443E-BBAD-220CA1255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945.54</c:v>
                </c:pt>
                <c:pt idx="1">
                  <c:v>827.6</c:v>
                </c:pt>
                <c:pt idx="2">
                  <c:v>743.37</c:v>
                </c:pt>
                <c:pt idx="3">
                  <c:v>640.42999999999995</c:v>
                </c:pt>
                <c:pt idx="4">
                  <c:v>572.6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C-4885-A761-3C4281C2B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826.83</c:v>
                </c:pt>
                <c:pt idx="1">
                  <c:v>867.83</c:v>
                </c:pt>
                <c:pt idx="2">
                  <c:v>791.76</c:v>
                </c:pt>
                <c:pt idx="3">
                  <c:v>900.82</c:v>
                </c:pt>
                <c:pt idx="4">
                  <c:v>839.21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C-4885-A761-3C4281C2B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40.450000000000003</c:v>
                </c:pt>
                <c:pt idx="1">
                  <c:v>41.26</c:v>
                </c:pt>
                <c:pt idx="2">
                  <c:v>38.69</c:v>
                </c:pt>
                <c:pt idx="3">
                  <c:v>39.520000000000003</c:v>
                </c:pt>
                <c:pt idx="4">
                  <c:v>47.2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E-4605-AA6C-581D45ADA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57.31</c:v>
                </c:pt>
                <c:pt idx="1">
                  <c:v>57.08</c:v>
                </c:pt>
                <c:pt idx="2">
                  <c:v>56.26</c:v>
                </c:pt>
                <c:pt idx="3">
                  <c:v>52.94</c:v>
                </c:pt>
                <c:pt idx="4">
                  <c:v>52.05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E-4605-AA6C-581D45ADA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509.77</c:v>
                </c:pt>
                <c:pt idx="1">
                  <c:v>502.06</c:v>
                </c:pt>
                <c:pt idx="2">
                  <c:v>536.21</c:v>
                </c:pt>
                <c:pt idx="3">
                  <c:v>525.65</c:v>
                </c:pt>
                <c:pt idx="4">
                  <c:v>432.94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B-4881-A24B-28B5E7028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273.52</c:v>
                </c:pt>
                <c:pt idx="1">
                  <c:v>274.99</c:v>
                </c:pt>
                <c:pt idx="2">
                  <c:v>282.08999999999997</c:v>
                </c:pt>
                <c:pt idx="3">
                  <c:v>303.27999999999997</c:v>
                </c:pt>
                <c:pt idx="4">
                  <c:v>301.86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B-4881-A24B-28B5E7028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X13" zoomScale="85" zoomScaleNormal="85" workbookViewId="0">
      <selection activeCell="CD39" sqref="CC39:CD39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長崎県　長崎市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法非適用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農業集落排水</v>
      </c>
      <c r="Q8" s="39"/>
      <c r="R8" s="39"/>
      <c r="S8" s="39"/>
      <c r="T8" s="39"/>
      <c r="U8" s="39"/>
      <c r="V8" s="39"/>
      <c r="W8" s="39" t="str">
        <f>データ!L6</f>
        <v>F2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395843</v>
      </c>
      <c r="AM8" s="41"/>
      <c r="AN8" s="41"/>
      <c r="AO8" s="41"/>
      <c r="AP8" s="41"/>
      <c r="AQ8" s="41"/>
      <c r="AR8" s="41"/>
      <c r="AS8" s="41"/>
      <c r="AT8" s="34">
        <f>データ!T6</f>
        <v>405.69</v>
      </c>
      <c r="AU8" s="34"/>
      <c r="AV8" s="34"/>
      <c r="AW8" s="34"/>
      <c r="AX8" s="34"/>
      <c r="AY8" s="34"/>
      <c r="AZ8" s="34"/>
      <c r="BA8" s="34"/>
      <c r="BB8" s="34">
        <f>データ!U6</f>
        <v>975.73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 t="str">
        <f>データ!O6</f>
        <v>該当数値なし</v>
      </c>
      <c r="J10" s="34"/>
      <c r="K10" s="34"/>
      <c r="L10" s="34"/>
      <c r="M10" s="34"/>
      <c r="N10" s="34"/>
      <c r="O10" s="34"/>
      <c r="P10" s="34">
        <f>データ!P6</f>
        <v>1.0900000000000001</v>
      </c>
      <c r="Q10" s="34"/>
      <c r="R10" s="34"/>
      <c r="S10" s="34"/>
      <c r="T10" s="34"/>
      <c r="U10" s="34"/>
      <c r="V10" s="34"/>
      <c r="W10" s="34">
        <f>データ!Q6</f>
        <v>89.26</v>
      </c>
      <c r="X10" s="34"/>
      <c r="Y10" s="34"/>
      <c r="Z10" s="34"/>
      <c r="AA10" s="34"/>
      <c r="AB10" s="34"/>
      <c r="AC10" s="34"/>
      <c r="AD10" s="41">
        <f>データ!R6</f>
        <v>3300</v>
      </c>
      <c r="AE10" s="41"/>
      <c r="AF10" s="41"/>
      <c r="AG10" s="41"/>
      <c r="AH10" s="41"/>
      <c r="AI10" s="41"/>
      <c r="AJ10" s="41"/>
      <c r="AK10" s="2"/>
      <c r="AL10" s="41">
        <f>データ!V6</f>
        <v>4300</v>
      </c>
      <c r="AM10" s="41"/>
      <c r="AN10" s="41"/>
      <c r="AO10" s="41"/>
      <c r="AP10" s="41"/>
      <c r="AQ10" s="41"/>
      <c r="AR10" s="41"/>
      <c r="AS10" s="41"/>
      <c r="AT10" s="34">
        <f>データ!W6</f>
        <v>1.63</v>
      </c>
      <c r="AU10" s="34"/>
      <c r="AV10" s="34"/>
      <c r="AW10" s="34"/>
      <c r="AX10" s="34"/>
      <c r="AY10" s="34"/>
      <c r="AZ10" s="34"/>
      <c r="BA10" s="34"/>
      <c r="BB10" s="34">
        <f>データ!X6</f>
        <v>2638.04</v>
      </c>
      <c r="BC10" s="34"/>
      <c r="BD10" s="34"/>
      <c r="BE10" s="34"/>
      <c r="BF10" s="34"/>
      <c r="BG10" s="34"/>
      <c r="BH10" s="34"/>
      <c r="BI10" s="34"/>
      <c r="BJ10" s="2"/>
      <c r="BK10" s="2"/>
      <c r="BL10" s="72" t="s">
        <v>22</v>
      </c>
      <c r="BM10" s="73"/>
      <c r="BN10" s="74" t="s">
        <v>23</v>
      </c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26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6" t="s">
        <v>118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6" t="s">
        <v>117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6" t="s">
        <v>116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 x14ac:dyDescent="0.2">
      <c r="C83" s="76" t="s">
        <v>30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【785.10】</v>
      </c>
      <c r="I86" s="12" t="str">
        <f>データ!CA6</f>
        <v>【56.93】</v>
      </c>
      <c r="J86" s="12" t="str">
        <f>データ!CL6</f>
        <v>【271.15】</v>
      </c>
      <c r="K86" s="12" t="str">
        <f>データ!CW6</f>
        <v>【49.87】</v>
      </c>
      <c r="L86" s="12" t="str">
        <f>データ!DH6</f>
        <v>【87.54】</v>
      </c>
      <c r="M86" s="12" t="s">
        <v>44</v>
      </c>
      <c r="N86" s="12" t="s">
        <v>44</v>
      </c>
      <c r="O86" s="12" t="str">
        <f>データ!EO6</f>
        <v>【0.02】</v>
      </c>
    </row>
  </sheetData>
  <sheetProtection algorithmName="SHA-512" hashValue="khJsfPpgbIJDCnVc6O0wMq0qS8OuugfoH9ucXfsznMm/g57N4gcU22IdPJ7imI5O9p1Q+LohyztcRdePS0ZHhQ==" saltValue="dZYncX0OnPAjHDDHy2Jwf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8" t="s">
        <v>54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55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56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5" x14ac:dyDescent="0.2">
      <c r="A4" s="14" t="s">
        <v>57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58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59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60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61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63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64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65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66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67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68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5" x14ac:dyDescent="0.2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2">
      <c r="A6" s="14" t="s">
        <v>97</v>
      </c>
      <c r="B6" s="19">
        <f>B7</f>
        <v>2023</v>
      </c>
      <c r="C6" s="19">
        <f t="shared" ref="C6:X6" si="3">C7</f>
        <v>422011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長崎県　長崎市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1.0900000000000001</v>
      </c>
      <c r="Q6" s="20">
        <f t="shared" si="3"/>
        <v>89.26</v>
      </c>
      <c r="R6" s="20">
        <f t="shared" si="3"/>
        <v>3300</v>
      </c>
      <c r="S6" s="20">
        <f t="shared" si="3"/>
        <v>395843</v>
      </c>
      <c r="T6" s="20">
        <f t="shared" si="3"/>
        <v>405.69</v>
      </c>
      <c r="U6" s="20">
        <f t="shared" si="3"/>
        <v>975.73</v>
      </c>
      <c r="V6" s="20">
        <f t="shared" si="3"/>
        <v>4300</v>
      </c>
      <c r="W6" s="20">
        <f t="shared" si="3"/>
        <v>1.63</v>
      </c>
      <c r="X6" s="20">
        <f t="shared" si="3"/>
        <v>2638.04</v>
      </c>
      <c r="Y6" s="21">
        <f>IF(Y7="",NA(),Y7)</f>
        <v>68.27</v>
      </c>
      <c r="Z6" s="21">
        <f t="shared" ref="Z6:AH6" si="4">IF(Z7="",NA(),Z7)</f>
        <v>68.95</v>
      </c>
      <c r="AA6" s="21">
        <f t="shared" si="4"/>
        <v>67.31</v>
      </c>
      <c r="AB6" s="21">
        <f t="shared" si="4"/>
        <v>67.88</v>
      </c>
      <c r="AC6" s="21">
        <f t="shared" si="4"/>
        <v>74.13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945.54</v>
      </c>
      <c r="BG6" s="21">
        <f t="shared" ref="BG6:BO6" si="7">IF(BG7="",NA(),BG7)</f>
        <v>827.6</v>
      </c>
      <c r="BH6" s="21">
        <f t="shared" si="7"/>
        <v>743.37</v>
      </c>
      <c r="BI6" s="21">
        <f t="shared" si="7"/>
        <v>640.42999999999995</v>
      </c>
      <c r="BJ6" s="21">
        <f t="shared" si="7"/>
        <v>572.6</v>
      </c>
      <c r="BK6" s="21">
        <f t="shared" si="7"/>
        <v>826.83</v>
      </c>
      <c r="BL6" s="21">
        <f t="shared" si="7"/>
        <v>867.83</v>
      </c>
      <c r="BM6" s="21">
        <f t="shared" si="7"/>
        <v>791.76</v>
      </c>
      <c r="BN6" s="21">
        <f t="shared" si="7"/>
        <v>900.82</v>
      </c>
      <c r="BO6" s="21">
        <f t="shared" si="7"/>
        <v>839.21</v>
      </c>
      <c r="BP6" s="20" t="str">
        <f>IF(BP7="","",IF(BP7="-","【-】","【"&amp;SUBSTITUTE(TEXT(BP7,"#,##0.00"),"-","△")&amp;"】"))</f>
        <v>【785.10】</v>
      </c>
      <c r="BQ6" s="21">
        <f>IF(BQ7="",NA(),BQ7)</f>
        <v>40.450000000000003</v>
      </c>
      <c r="BR6" s="21">
        <f t="shared" ref="BR6:BZ6" si="8">IF(BR7="",NA(),BR7)</f>
        <v>41.26</v>
      </c>
      <c r="BS6" s="21">
        <f t="shared" si="8"/>
        <v>38.69</v>
      </c>
      <c r="BT6" s="21">
        <f t="shared" si="8"/>
        <v>39.520000000000003</v>
      </c>
      <c r="BU6" s="21">
        <f t="shared" si="8"/>
        <v>47.2</v>
      </c>
      <c r="BV6" s="21">
        <f t="shared" si="8"/>
        <v>57.31</v>
      </c>
      <c r="BW6" s="21">
        <f t="shared" si="8"/>
        <v>57.08</v>
      </c>
      <c r="BX6" s="21">
        <f t="shared" si="8"/>
        <v>56.26</v>
      </c>
      <c r="BY6" s="21">
        <f t="shared" si="8"/>
        <v>52.94</v>
      </c>
      <c r="BZ6" s="21">
        <f t="shared" si="8"/>
        <v>52.05</v>
      </c>
      <c r="CA6" s="20" t="str">
        <f>IF(CA7="","",IF(CA7="-","【-】","【"&amp;SUBSTITUTE(TEXT(CA7,"#,##0.00"),"-","△")&amp;"】"))</f>
        <v>【56.93】</v>
      </c>
      <c r="CB6" s="21">
        <f>IF(CB7="",NA(),CB7)</f>
        <v>509.77</v>
      </c>
      <c r="CC6" s="21">
        <f t="shared" ref="CC6:CK6" si="9">IF(CC7="",NA(),CC7)</f>
        <v>502.06</v>
      </c>
      <c r="CD6" s="21">
        <f t="shared" si="9"/>
        <v>536.21</v>
      </c>
      <c r="CE6" s="21">
        <f t="shared" si="9"/>
        <v>525.65</v>
      </c>
      <c r="CF6" s="21">
        <f t="shared" si="9"/>
        <v>432.94</v>
      </c>
      <c r="CG6" s="21">
        <f t="shared" si="9"/>
        <v>273.52</v>
      </c>
      <c r="CH6" s="21">
        <f t="shared" si="9"/>
        <v>274.99</v>
      </c>
      <c r="CI6" s="21">
        <f t="shared" si="9"/>
        <v>282.08999999999997</v>
      </c>
      <c r="CJ6" s="21">
        <f t="shared" si="9"/>
        <v>303.27999999999997</v>
      </c>
      <c r="CK6" s="21">
        <f t="shared" si="9"/>
        <v>301.86</v>
      </c>
      <c r="CL6" s="20" t="str">
        <f>IF(CL7="","",IF(CL7="-","【-】","【"&amp;SUBSTITUTE(TEXT(CL7,"#,##0.00"),"-","△")&amp;"】"))</f>
        <v>【271.15】</v>
      </c>
      <c r="CM6" s="21">
        <f>IF(CM7="",NA(),CM7)</f>
        <v>43.17</v>
      </c>
      <c r="CN6" s="21">
        <f t="shared" ref="CN6:CV6" si="10">IF(CN7="",NA(),CN7)</f>
        <v>43.99</v>
      </c>
      <c r="CO6" s="21">
        <f t="shared" si="10"/>
        <v>41.67</v>
      </c>
      <c r="CP6" s="21">
        <f t="shared" si="10"/>
        <v>41.08</v>
      </c>
      <c r="CQ6" s="21">
        <f t="shared" si="10"/>
        <v>41.12</v>
      </c>
      <c r="CR6" s="21">
        <f t="shared" si="10"/>
        <v>50.14</v>
      </c>
      <c r="CS6" s="21">
        <f t="shared" si="10"/>
        <v>54.83</v>
      </c>
      <c r="CT6" s="21">
        <f t="shared" si="10"/>
        <v>66.53</v>
      </c>
      <c r="CU6" s="21">
        <f t="shared" si="10"/>
        <v>52.35</v>
      </c>
      <c r="CV6" s="21">
        <f t="shared" si="10"/>
        <v>46.25</v>
      </c>
      <c r="CW6" s="20" t="str">
        <f>IF(CW7="","",IF(CW7="-","【-】","【"&amp;SUBSTITUTE(TEXT(CW7,"#,##0.00"),"-","△")&amp;"】"))</f>
        <v>【49.87】</v>
      </c>
      <c r="CX6" s="21">
        <f>IF(CX7="",NA(),CX7)</f>
        <v>86.07</v>
      </c>
      <c r="CY6" s="21">
        <f t="shared" ref="CY6:DG6" si="11">IF(CY7="",NA(),CY7)</f>
        <v>87.57</v>
      </c>
      <c r="CZ6" s="21">
        <f t="shared" si="11"/>
        <v>87.6</v>
      </c>
      <c r="DA6" s="21">
        <f t="shared" si="11"/>
        <v>87.87</v>
      </c>
      <c r="DB6" s="21">
        <f t="shared" si="11"/>
        <v>88.37</v>
      </c>
      <c r="DC6" s="21">
        <f t="shared" si="11"/>
        <v>84.98</v>
      </c>
      <c r="DD6" s="21">
        <f t="shared" si="11"/>
        <v>84.7</v>
      </c>
      <c r="DE6" s="21">
        <f t="shared" si="11"/>
        <v>84.67</v>
      </c>
      <c r="DF6" s="21">
        <f t="shared" si="11"/>
        <v>84.39</v>
      </c>
      <c r="DG6" s="21">
        <f t="shared" si="11"/>
        <v>83.96</v>
      </c>
      <c r="DH6" s="20" t="str">
        <f>IF(DH7="","",IF(DH7="-","【-】","【"&amp;SUBSTITUTE(TEXT(DH7,"#,##0.00"),"-","△")&amp;"】"))</f>
        <v>【87.54】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0.02</v>
      </c>
      <c r="EK6" s="21">
        <f t="shared" si="14"/>
        <v>0.25</v>
      </c>
      <c r="EL6" s="21">
        <f t="shared" si="14"/>
        <v>0.05</v>
      </c>
      <c r="EM6" s="21">
        <f t="shared" si="14"/>
        <v>0.03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5" s="22" customFormat="1" x14ac:dyDescent="0.2">
      <c r="A7" s="14"/>
      <c r="B7" s="23">
        <v>2023</v>
      </c>
      <c r="C7" s="23">
        <v>422011</v>
      </c>
      <c r="D7" s="23">
        <v>47</v>
      </c>
      <c r="E7" s="23">
        <v>17</v>
      </c>
      <c r="F7" s="23">
        <v>5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1.0900000000000001</v>
      </c>
      <c r="Q7" s="24">
        <v>89.26</v>
      </c>
      <c r="R7" s="24">
        <v>3300</v>
      </c>
      <c r="S7" s="24">
        <v>395843</v>
      </c>
      <c r="T7" s="24">
        <v>405.69</v>
      </c>
      <c r="U7" s="24">
        <v>975.73</v>
      </c>
      <c r="V7" s="24">
        <v>4300</v>
      </c>
      <c r="W7" s="24">
        <v>1.63</v>
      </c>
      <c r="X7" s="24">
        <v>2638.04</v>
      </c>
      <c r="Y7" s="24">
        <v>68.27</v>
      </c>
      <c r="Z7" s="24">
        <v>68.95</v>
      </c>
      <c r="AA7" s="24">
        <v>67.31</v>
      </c>
      <c r="AB7" s="24">
        <v>67.88</v>
      </c>
      <c r="AC7" s="24">
        <v>74.13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945.54</v>
      </c>
      <c r="BG7" s="24">
        <v>827.6</v>
      </c>
      <c r="BH7" s="24">
        <v>743.37</v>
      </c>
      <c r="BI7" s="24">
        <v>640.42999999999995</v>
      </c>
      <c r="BJ7" s="24">
        <v>572.6</v>
      </c>
      <c r="BK7" s="24">
        <v>826.83</v>
      </c>
      <c r="BL7" s="24">
        <v>867.83</v>
      </c>
      <c r="BM7" s="24">
        <v>791.76</v>
      </c>
      <c r="BN7" s="24">
        <v>900.82</v>
      </c>
      <c r="BO7" s="24">
        <v>839.21</v>
      </c>
      <c r="BP7" s="24">
        <v>785.1</v>
      </c>
      <c r="BQ7" s="24">
        <v>40.450000000000003</v>
      </c>
      <c r="BR7" s="24">
        <v>41.26</v>
      </c>
      <c r="BS7" s="24">
        <v>38.69</v>
      </c>
      <c r="BT7" s="24">
        <v>39.520000000000003</v>
      </c>
      <c r="BU7" s="24">
        <v>47.2</v>
      </c>
      <c r="BV7" s="24">
        <v>57.31</v>
      </c>
      <c r="BW7" s="24">
        <v>57.08</v>
      </c>
      <c r="BX7" s="24">
        <v>56.26</v>
      </c>
      <c r="BY7" s="24">
        <v>52.94</v>
      </c>
      <c r="BZ7" s="24">
        <v>52.05</v>
      </c>
      <c r="CA7" s="24">
        <v>56.93</v>
      </c>
      <c r="CB7" s="24">
        <v>509.77</v>
      </c>
      <c r="CC7" s="24">
        <v>502.06</v>
      </c>
      <c r="CD7" s="24">
        <v>536.21</v>
      </c>
      <c r="CE7" s="24">
        <v>525.65</v>
      </c>
      <c r="CF7" s="24">
        <v>432.94</v>
      </c>
      <c r="CG7" s="24">
        <v>273.52</v>
      </c>
      <c r="CH7" s="24">
        <v>274.99</v>
      </c>
      <c r="CI7" s="24">
        <v>282.08999999999997</v>
      </c>
      <c r="CJ7" s="24">
        <v>303.27999999999997</v>
      </c>
      <c r="CK7" s="24">
        <v>301.86</v>
      </c>
      <c r="CL7" s="24">
        <v>271.14999999999998</v>
      </c>
      <c r="CM7" s="24">
        <v>43.17</v>
      </c>
      <c r="CN7" s="24">
        <v>43.99</v>
      </c>
      <c r="CO7" s="24">
        <v>41.67</v>
      </c>
      <c r="CP7" s="24">
        <v>41.08</v>
      </c>
      <c r="CQ7" s="24">
        <v>41.12</v>
      </c>
      <c r="CR7" s="24">
        <v>50.14</v>
      </c>
      <c r="CS7" s="24">
        <v>54.83</v>
      </c>
      <c r="CT7" s="24">
        <v>66.53</v>
      </c>
      <c r="CU7" s="24">
        <v>52.35</v>
      </c>
      <c r="CV7" s="24">
        <v>46.25</v>
      </c>
      <c r="CW7" s="24">
        <v>49.87</v>
      </c>
      <c r="CX7" s="24">
        <v>86.07</v>
      </c>
      <c r="CY7" s="24">
        <v>87.57</v>
      </c>
      <c r="CZ7" s="24">
        <v>87.6</v>
      </c>
      <c r="DA7" s="24">
        <v>87.87</v>
      </c>
      <c r="DB7" s="24">
        <v>88.37</v>
      </c>
      <c r="DC7" s="24">
        <v>84.98</v>
      </c>
      <c r="DD7" s="24">
        <v>84.7</v>
      </c>
      <c r="DE7" s="24">
        <v>84.67</v>
      </c>
      <c r="DF7" s="24">
        <v>84.39</v>
      </c>
      <c r="DG7" s="24">
        <v>83.96</v>
      </c>
      <c r="DH7" s="24">
        <v>87.54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0.02</v>
      </c>
      <c r="EK7" s="24">
        <v>0.25</v>
      </c>
      <c r="EL7" s="24">
        <v>0.05</v>
      </c>
      <c r="EM7" s="24">
        <v>0.03</v>
      </c>
      <c r="EN7" s="24">
        <v>0.03</v>
      </c>
      <c r="EO7" s="24">
        <v>0.02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48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111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2">
      <c r="B13" t="s">
        <v>113</v>
      </c>
      <c r="C13" t="s">
        <v>114</v>
      </c>
      <c r="D13" t="s">
        <v>114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羽辺 美咲</cp:lastModifiedBy>
  <cp:lastPrinted>2025-02-28T05:17:51Z</cp:lastPrinted>
  <dcterms:created xsi:type="dcterms:W3CDTF">2025-01-24T07:36:39Z</dcterms:created>
  <dcterms:modified xsi:type="dcterms:W3CDTF">2025-02-28T05:52:38Z</dcterms:modified>
  <cp:category/>
</cp:coreProperties>
</file>