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92.5\財務部\財政課\課内共有\10庶務関係\03照会・回答\令和6年度\03 庁外\☆処理済み\083□07.1.21【〆1.28（県市町村課）】公営企業経営比較分析表\04 疑義回答\"/>
    </mc:Choice>
  </mc:AlternateContent>
  <workbookProtection workbookAlgorithmName="SHA-512" workbookHashValue="iCGzRDZ42G0W/V1McrLk8wS59WjOmSckqHLfTCTfe7oX+KpEA3A7ZYniUGnILLkCLFqLccD1mccIkTk1zako3w==" workbookSaltValue="hzRYsls6/Gm+heis30kznw==" workbookSpinCount="100000" lockStructure="1"/>
  <bookViews>
    <workbookView xWindow="0" yWindow="0" windowWidth="23040" windowHeight="92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B10" i="4"/>
  <c r="AD8" i="4"/>
  <c r="I8" i="4"/>
  <c r="B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<sst xmlns="http://schemas.openxmlformats.org/spreadsheetml/2006/main" count="231" uniqueCount="115">
  <si>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</si>
  <si>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</si>
  <si>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</si>
  <si>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</si>
  <si>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</si>
  <si>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</si>
  <si>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</si>
  <si>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</si>
  <si>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</si>
  <si>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</si>
  <si>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</si>
  <si>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</si>
  <si>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</si>
  <si>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</si>
  <si>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</si>
  <si>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</si>
  <si>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</si>
  <si>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</si>
  <si>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</si>
  <si>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</si>
  <si>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</si>
  <si>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</si>
  <si>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</si>
  <si>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</si>
  <si>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</si>
  <si>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</si>
  <si>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</si>
  <si>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</si>
  <si>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</si>
  <si>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</si>
  <si>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</si>
  <si>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</si>
  <si>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</si>
  <si>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</si>
  <si>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</si>
  <si>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</si>
  <si>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</si>
  <si>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</si>
  <si>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</si>
  <si>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</si>
  <si>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</si>
  <si>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</si>
  <si>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</si>
  <si>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</si>
  <si>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</si>
  <si>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</si>
  <si>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</si>
  <si>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</si>
  <si>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</si>
  <si>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</si>
  <si>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</si>
  <si>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</si>
  <si>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</si>
  <si>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</si>
  <si>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</si>
  <si>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</si>
  <si>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</si>
  <si>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</si>
  <si>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</si>
  <si>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</si>
  <si>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</si>
  <si>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</si>
  <si>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</si>
  <si>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</si>
  <si>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</si>
  <si>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</si>
  <si>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</si>
  <si>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</si>
  <si>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</si>
  <si>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</si>
  <si>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</si>
  <si>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</si>
  <si>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</si>
  <si>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</si>
  <si>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</si>
  <si>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</si>
  <si>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</si>
  <si>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</si>
  <si>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</si>
  <si>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</si>
  <si>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</si>
  <si>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</si>
  <si>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</si>
  <si>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</si>
  <si>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</si>
  <si>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</si>
  <si>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</si>
  <si>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</si>
  <si>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</si>
  <si>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</si>
  <si>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</si>
  <si>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</si>
  <si>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</si>
  <si>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</si>
  <si>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</si>
  <si>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</si>
  <si>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</si>
  <si>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</si>
  <si>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</si>
  <si>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</si>
  <si>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</si>
  <si>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</si>
  <si>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</si>
  <si>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</si>
  <si>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</si>
  <si>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</si>
  <si>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</si>
  <si>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</si>
  <si>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</si>
  <si>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</si>
  <si>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</si>
  <si>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</si>
  <si>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①　経常収支比率、②累積欠損比率、③流動比率
　経常収支比率は昨年度より改善しており、流動比率は100％以上かつ類似団体平均値を上回っている。一時借入金もなく、累積欠損金も生じていないため。短期的な支払能力に問題はなく健全な状態といえる。
④企業債残高対事業規模比率
　下水道を整備し普及を図るため多額の企業債を活用していることから企業債残高は増加しており、類似団体平均値は事業規模の約8倍の企業債を保有した状態であるのに対し、本市は事業規模の約14倍を保有している。
⑤経費回収率、⑥汚水処理原価
　経費回収率は100％を下回っており、汚水処理に係る費用を使用料だけではなく、一般会計繰入金で賄っている状況である。汚水処理原価は類似団体平均値より安価で推移している。本市は普及拡大の途中であるため、類似団体より汚水処理費が安価であると考えられる。
⑦施設利用率
　降雨量の多寡による地下水位の変動が、晴天時の流入水量の増減に影響を与えている可能性もあるが、施設利用率は前年度より約</t>
    </r>
    <r>
      <rPr>
        <sz val="10"/>
        <rFont val="ＭＳ ゴシック"/>
        <family val="3"/>
        <charset val="128"/>
      </rPr>
      <t>1.8％</t>
    </r>
    <r>
      <rPr>
        <sz val="10"/>
        <color theme="1"/>
        <rFont val="ＭＳ ゴシック"/>
        <family val="3"/>
        <charset val="128"/>
      </rPr>
      <t xml:space="preserve">増加しており、普及拡大の途中であることを考慮すれば適正な範囲で推移している。
⑧水洗化率
　本市は、現在も下水道の普及拡大に向けて整備を進めている。供用開始から間もない区域があるため、水洗化率は上昇傾向にあるものの、類似団体平均値と比べると低い状況であり、今後も水洗化率の向上等に取り組んでいく。
</t>
    </r>
    <r>
      <rPr>
        <sz val="10"/>
        <color rgb="FF00B0F0"/>
        <rFont val="ＭＳ ゴシック"/>
        <family val="3"/>
        <charset val="128"/>
      </rPr>
      <t/>
    </r>
    <phoneticPr fontId="4"/>
  </si>
  <si>
    <t>① 有形固定資産減価償却率
　本市は供用開始から60年以上経過しているため、有形固定資産減価償却率は他都市よりも老朽化が現れた状況になっている。
② 管渠老朽化率、③ 管渠改善率
　管渠老朽化率は、標準耐用年数（50年）を超過した管渠の増加により年々上昇している。管渠改善率は、類似団体平均値をやや上回っている。全てを更新すると莫大な費用が必要となるうえ非効率であるため、ストックマネジメント計画に基づき計画的かつ効率的な改築更新等を実施している。</t>
    <phoneticPr fontId="4"/>
  </si>
  <si>
    <t xml:space="preserve"> 経常収支においては一定保たれているものの、汚水処理に係る費用を使用料だけではなく、一般会計繰入金で賄っている状況である。
 本市では、未だに多くの下水道未普及地域を抱えているため、未普及地域の早期解消を図るとともに、供用開始から60年以上経過し老朽化した下水道施設の改築・更新なども同時に進めていく必要がある。
 今後更新需要は増加する見込みであり、人口減少や労務単価の増の影響により経営環境はより厳しいものとなっていくことが予測されるため、ストックマネジメント計画に基づく計画的・効率的な改築・更新の実施や普及率及び水洗化率の向上による適正な使用料収入の確保に取り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</si>
</sst>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
      <sz val="10"/>
      <color rgb="FF00B0F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0.39</c:v>
                </c:pt>
                <c:pt idx="1">
                  <c:v>0.21</c:v>
                </c:pt>
                <c:pt idx="2">
                  <c:v>0.09</c:v>
                </c:pt>
                <c:pt idx="3">
                  <c:v>0.25</c:v>
                </c:pt>
                <c:pt idx="4">
                  <c:v>0.16</c:v>
                </c:pt>
              </c:numCache>
            </c:numRef>
          </c:val>
          <c:extLst>
            <c:ext xmlns:c16="http://schemas.microsoft.com/office/drawing/2014/chart" uri="{C3380CC4-5D6E-409C-BE32-E72D297353CC}">
              <c16:uniqueId val="{00000000-5B1E-40D7-A67C-EC40AC9724C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0.33</c:v>
                </c:pt>
                <c:pt idx="2">
                  <c:v>0.22</c:v>
                </c:pt>
                <c:pt idx="3">
                  <c:v>0.23</c:v>
                </c:pt>
                <c:pt idx="4">
                  <c:v>0.18</c:v>
                </c:pt>
              </c:numCache>
            </c:numRef>
          </c:val>
          <c:smooth val="0"/>
          <c:extLst>
            <c:ext xmlns:c16="http://schemas.microsoft.com/office/drawing/2014/chart" uri="{C3380CC4-5D6E-409C-BE32-E72D297353CC}">
              <c16:uniqueId val="{00000001-5B1E-40D7-A67C-EC40AC9724C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54.75</c:v>
                </c:pt>
                <c:pt idx="1">
                  <c:v>55.11</c:v>
                </c:pt>
                <c:pt idx="2">
                  <c:v>53.28</c:v>
                </c:pt>
                <c:pt idx="3">
                  <c:v>49.47</c:v>
                </c:pt>
                <c:pt idx="4">
                  <c:v>51.27</c:v>
                </c:pt>
              </c:numCache>
            </c:numRef>
          </c:val>
          <c:extLst>
            <c:ext xmlns:c16="http://schemas.microsoft.com/office/drawing/2014/chart" uri="{C3380CC4-5D6E-409C-BE32-E72D297353CC}">
              <c16:uniqueId val="{00000000-DD35-447D-B043-5ABFE985D95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66.78</c:v>
                </c:pt>
                <c:pt idx="1">
                  <c:v>67</c:v>
                </c:pt>
                <c:pt idx="2">
                  <c:v>66.650000000000006</c:v>
                </c:pt>
                <c:pt idx="3">
                  <c:v>64.45</c:v>
                </c:pt>
                <c:pt idx="4">
                  <c:v>65.11</c:v>
                </c:pt>
              </c:numCache>
            </c:numRef>
          </c:val>
          <c:smooth val="0"/>
          <c:extLst>
            <c:ext xmlns:c16="http://schemas.microsoft.com/office/drawing/2014/chart" uri="{C3380CC4-5D6E-409C-BE32-E72D297353CC}">
              <c16:uniqueId val="{00000001-DD35-447D-B043-5ABFE985D95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91.74</c:v>
                </c:pt>
                <c:pt idx="1">
                  <c:v>91.98</c:v>
                </c:pt>
                <c:pt idx="2">
                  <c:v>92.35</c:v>
                </c:pt>
                <c:pt idx="3">
                  <c:v>92.72</c:v>
                </c:pt>
                <c:pt idx="4">
                  <c:v>92.78</c:v>
                </c:pt>
              </c:numCache>
            </c:numRef>
          </c:val>
          <c:extLst>
            <c:ext xmlns:c16="http://schemas.microsoft.com/office/drawing/2014/chart" uri="{C3380CC4-5D6E-409C-BE32-E72D297353CC}">
              <c16:uniqueId val="{00000000-5001-4083-B764-A439120643A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94.06</c:v>
                </c:pt>
                <c:pt idx="1">
                  <c:v>94.41</c:v>
                </c:pt>
                <c:pt idx="2">
                  <c:v>94.43</c:v>
                </c:pt>
                <c:pt idx="3">
                  <c:v>94.58</c:v>
                </c:pt>
                <c:pt idx="4">
                  <c:v>94.69</c:v>
                </c:pt>
              </c:numCache>
            </c:numRef>
          </c:val>
          <c:smooth val="0"/>
          <c:extLst>
            <c:ext xmlns:c16="http://schemas.microsoft.com/office/drawing/2014/chart" uri="{C3380CC4-5D6E-409C-BE32-E72D297353CC}">
              <c16:uniqueId val="{00000001-5001-4083-B764-A439120643A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104.39</c:v>
                </c:pt>
                <c:pt idx="1">
                  <c:v>102.98</c:v>
                </c:pt>
                <c:pt idx="2">
                  <c:v>103.12</c:v>
                </c:pt>
                <c:pt idx="3">
                  <c:v>102.29</c:v>
                </c:pt>
                <c:pt idx="4">
                  <c:v>104.65</c:v>
                </c:pt>
              </c:numCache>
            </c:numRef>
          </c:val>
          <c:extLst>
            <c:ext xmlns:c16="http://schemas.microsoft.com/office/drawing/2014/chart" uri="{C3380CC4-5D6E-409C-BE32-E72D297353CC}">
              <c16:uniqueId val="{00000000-2569-4F9B-8B48-AE490A86832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111.12</c:v>
                </c:pt>
                <c:pt idx="1">
                  <c:v>109.58</c:v>
                </c:pt>
                <c:pt idx="2">
                  <c:v>109.32</c:v>
                </c:pt>
                <c:pt idx="3">
                  <c:v>108.33</c:v>
                </c:pt>
                <c:pt idx="4">
                  <c:v>107.76</c:v>
                </c:pt>
              </c:numCache>
            </c:numRef>
          </c:val>
          <c:smooth val="0"/>
          <c:extLst>
            <c:ext xmlns:c16="http://schemas.microsoft.com/office/drawing/2014/chart" uri="{C3380CC4-5D6E-409C-BE32-E72D297353CC}">
              <c16:uniqueId val="{00000001-2569-4F9B-8B48-AE490A86832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40.369999999999997</c:v>
                </c:pt>
                <c:pt idx="1">
                  <c:v>41.34</c:v>
                </c:pt>
                <c:pt idx="2">
                  <c:v>42.3</c:v>
                </c:pt>
                <c:pt idx="3">
                  <c:v>42.82</c:v>
                </c:pt>
                <c:pt idx="4">
                  <c:v>44.22</c:v>
                </c:pt>
              </c:numCache>
            </c:numRef>
          </c:val>
          <c:extLst>
            <c:ext xmlns:c16="http://schemas.microsoft.com/office/drawing/2014/chart" uri="{C3380CC4-5D6E-409C-BE32-E72D297353CC}">
              <c16:uniqueId val="{00000000-F366-46FB-9959-8B80F1F5A17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34.33</c:v>
                </c:pt>
                <c:pt idx="1">
                  <c:v>34.15</c:v>
                </c:pt>
                <c:pt idx="2">
                  <c:v>35.53</c:v>
                </c:pt>
                <c:pt idx="3">
                  <c:v>37.51</c:v>
                </c:pt>
                <c:pt idx="4">
                  <c:v>38.869999999999997</c:v>
                </c:pt>
              </c:numCache>
            </c:numRef>
          </c:val>
          <c:smooth val="0"/>
          <c:extLst>
            <c:ext xmlns:c16="http://schemas.microsoft.com/office/drawing/2014/chart" uri="{C3380CC4-5D6E-409C-BE32-E72D297353CC}">
              <c16:uniqueId val="{00000001-F366-46FB-9959-8B80F1F5A17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12.96</c:v>
                </c:pt>
                <c:pt idx="1">
                  <c:v>14.09</c:v>
                </c:pt>
                <c:pt idx="2">
                  <c:v>15.77</c:v>
                </c:pt>
                <c:pt idx="3">
                  <c:v>17.489999999999998</c:v>
                </c:pt>
                <c:pt idx="4">
                  <c:v>18.28</c:v>
                </c:pt>
              </c:numCache>
            </c:numRef>
          </c:val>
          <c:extLst>
            <c:ext xmlns:c16="http://schemas.microsoft.com/office/drawing/2014/chart" uri="{C3380CC4-5D6E-409C-BE32-E72D297353CC}">
              <c16:uniqueId val="{00000000-4356-41D5-9549-C6EA32D365D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5.1100000000000003</c:v>
                </c:pt>
                <c:pt idx="1">
                  <c:v>5.18</c:v>
                </c:pt>
                <c:pt idx="2">
                  <c:v>6.01</c:v>
                </c:pt>
                <c:pt idx="3">
                  <c:v>6.84</c:v>
                </c:pt>
                <c:pt idx="4">
                  <c:v>7.69</c:v>
                </c:pt>
              </c:numCache>
            </c:numRef>
          </c:val>
          <c:smooth val="0"/>
          <c:extLst>
            <c:ext xmlns:c16="http://schemas.microsoft.com/office/drawing/2014/chart" uri="{C3380CC4-5D6E-409C-BE32-E72D297353CC}">
              <c16:uniqueId val="{00000001-4356-41D5-9549-C6EA32D365D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8C-42CA-8CCD-3D31DFAF8D8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2.0699999999999998</c:v>
                </c:pt>
                <c:pt idx="1">
                  <c:v>5.97</c:v>
                </c:pt>
                <c:pt idx="2">
                  <c:v>1.54</c:v>
                </c:pt>
                <c:pt idx="3">
                  <c:v>1.28</c:v>
                </c:pt>
                <c:pt idx="4">
                  <c:v>1.02</c:v>
                </c:pt>
              </c:numCache>
            </c:numRef>
          </c:val>
          <c:smooth val="0"/>
          <c:extLst>
            <c:ext xmlns:c16="http://schemas.microsoft.com/office/drawing/2014/chart" uri="{C3380CC4-5D6E-409C-BE32-E72D297353CC}">
              <c16:uniqueId val="{00000001-CC8C-42CA-8CCD-3D31DFAF8D8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145.38</c:v>
                </c:pt>
                <c:pt idx="1">
                  <c:v>161.34</c:v>
                </c:pt>
                <c:pt idx="2">
                  <c:v>149.58000000000001</c:v>
                </c:pt>
                <c:pt idx="3">
                  <c:v>146.22999999999999</c:v>
                </c:pt>
                <c:pt idx="4">
                  <c:v>140.24</c:v>
                </c:pt>
              </c:numCache>
            </c:numRef>
          </c:val>
          <c:extLst>
            <c:ext xmlns:c16="http://schemas.microsoft.com/office/drawing/2014/chart" uri="{C3380CC4-5D6E-409C-BE32-E72D297353CC}">
              <c16:uniqueId val="{00000000-D611-4B09-981E-AC89700C171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61.57</c:v>
                </c:pt>
                <c:pt idx="1">
                  <c:v>60.82</c:v>
                </c:pt>
                <c:pt idx="2">
                  <c:v>63.48</c:v>
                </c:pt>
                <c:pt idx="3">
                  <c:v>65.510000000000005</c:v>
                </c:pt>
                <c:pt idx="4">
                  <c:v>72.78</c:v>
                </c:pt>
              </c:numCache>
            </c:numRef>
          </c:val>
          <c:smooth val="0"/>
          <c:extLst>
            <c:ext xmlns:c16="http://schemas.microsoft.com/office/drawing/2014/chart" uri="{C3380CC4-5D6E-409C-BE32-E72D297353CC}">
              <c16:uniqueId val="{00000001-D611-4B09-981E-AC89700C171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1315.51</c:v>
                </c:pt>
                <c:pt idx="1">
                  <c:v>1444.25</c:v>
                </c:pt>
                <c:pt idx="2">
                  <c:v>1457.57</c:v>
                </c:pt>
                <c:pt idx="3">
                  <c:v>1440.06</c:v>
                </c:pt>
                <c:pt idx="4">
                  <c:v>1462.91</c:v>
                </c:pt>
              </c:numCache>
            </c:numRef>
          </c:val>
          <c:extLst>
            <c:ext xmlns:c16="http://schemas.microsoft.com/office/drawing/2014/chart" uri="{C3380CC4-5D6E-409C-BE32-E72D297353CC}">
              <c16:uniqueId val="{00000000-CDA5-404E-B843-BA0A674853D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867.39</c:v>
                </c:pt>
                <c:pt idx="1">
                  <c:v>920.83</c:v>
                </c:pt>
                <c:pt idx="2">
                  <c:v>874.02</c:v>
                </c:pt>
                <c:pt idx="3">
                  <c:v>827.43</c:v>
                </c:pt>
                <c:pt idx="4">
                  <c:v>790.32</c:v>
                </c:pt>
              </c:numCache>
            </c:numRef>
          </c:val>
          <c:smooth val="0"/>
          <c:extLst>
            <c:ext xmlns:c16="http://schemas.microsoft.com/office/drawing/2014/chart" uri="{C3380CC4-5D6E-409C-BE32-E72D297353CC}">
              <c16:uniqueId val="{00000001-CDA5-404E-B843-BA0A674853D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99.22</c:v>
                </c:pt>
                <c:pt idx="1">
                  <c:v>96.15</c:v>
                </c:pt>
                <c:pt idx="2">
                  <c:v>96.23</c:v>
                </c:pt>
                <c:pt idx="3">
                  <c:v>95.41</c:v>
                </c:pt>
                <c:pt idx="4">
                  <c:v>98.14</c:v>
                </c:pt>
              </c:numCache>
            </c:numRef>
          </c:val>
          <c:extLst>
            <c:ext xmlns:c16="http://schemas.microsoft.com/office/drawing/2014/chart" uri="{C3380CC4-5D6E-409C-BE32-E72D297353CC}">
              <c16:uniqueId val="{00000000-5CF4-4F6D-B996-CCA734791E7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100.91</c:v>
                </c:pt>
                <c:pt idx="1">
                  <c:v>99.82</c:v>
                </c:pt>
                <c:pt idx="2">
                  <c:v>100.32</c:v>
                </c:pt>
                <c:pt idx="3">
                  <c:v>99.71</c:v>
                </c:pt>
                <c:pt idx="4">
                  <c:v>98.7</c:v>
                </c:pt>
              </c:numCache>
            </c:numRef>
          </c:val>
          <c:smooth val="0"/>
          <c:extLst>
            <c:ext xmlns:c16="http://schemas.microsoft.com/office/drawing/2014/chart" uri="{C3380CC4-5D6E-409C-BE32-E72D297353CC}">
              <c16:uniqueId val="{00000001-5CF4-4F6D-B996-CCA734791E7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148.77000000000001</c:v>
                </c:pt>
                <c:pt idx="1">
                  <c:v>150.38</c:v>
                </c:pt>
                <c:pt idx="2">
                  <c:v>151.19999999999999</c:v>
                </c:pt>
                <c:pt idx="3">
                  <c:v>153.35</c:v>
                </c:pt>
                <c:pt idx="4">
                  <c:v>150</c:v>
                </c:pt>
              </c:numCache>
            </c:numRef>
          </c:val>
          <c:extLst>
            <c:ext xmlns:c16="http://schemas.microsoft.com/office/drawing/2014/chart" uri="{C3380CC4-5D6E-409C-BE32-E72D297353CC}">
              <c16:uniqueId val="{00000000-D628-4F40-8CEA-05CB0482CEA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158.04</c:v>
                </c:pt>
                <c:pt idx="1">
                  <c:v>156.77000000000001</c:v>
                </c:pt>
                <c:pt idx="2">
                  <c:v>157.63999999999999</c:v>
                </c:pt>
                <c:pt idx="3">
                  <c:v>159.59</c:v>
                </c:pt>
                <c:pt idx="4">
                  <c:v>160.65</c:v>
                </c:pt>
              </c:numCache>
            </c:numRef>
          </c:val>
          <c:smooth val="0"/>
          <c:extLst>
            <c:ext xmlns:c16="http://schemas.microsoft.com/office/drawing/2014/chart" uri="{C3380CC4-5D6E-409C-BE32-E72D297353CC}">
              <c16:uniqueId val="{00000001-D628-4F40-8CEA-05CB0482CEA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I70" sqref="BI70"/>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長崎県　佐世保市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Ad</v>
      </c>
      <c r="X8" s="65"/>
      <c r="Y8" s="65"/>
      <c r="Z8" s="65"/>
      <c r="AA8" s="65"/>
      <c r="AB8" s="65"/>
      <c r="AC8" s="65"/>
      <c r="AD8" s="66" t="str">
        <f>データ!$M$6</f>
        <v>自治体職員</v>
      </c>
      <c r="AE8" s="66"/>
      <c r="AF8" s="66"/>
      <c r="AG8" s="66"/>
      <c r="AH8" s="66"/>
      <c r="AI8" s="66"/>
      <c r="AJ8" s="66"/>
      <c r="AK8" s="3"/>
      <c r="AL8" s="54">
        <f>データ!S6</f>
        <v>236906</v>
      </c>
      <c r="AM8" s="54"/>
      <c r="AN8" s="54"/>
      <c r="AO8" s="54"/>
      <c r="AP8" s="54"/>
      <c r="AQ8" s="54"/>
      <c r="AR8" s="54"/>
      <c r="AS8" s="54"/>
      <c r="AT8" s="53">
        <f>データ!T6</f>
        <v>426.01</v>
      </c>
      <c r="AU8" s="53"/>
      <c r="AV8" s="53"/>
      <c r="AW8" s="53"/>
      <c r="AX8" s="53"/>
      <c r="AY8" s="53"/>
      <c r="AZ8" s="53"/>
      <c r="BA8" s="53"/>
      <c r="BB8" s="53">
        <f>データ!U6</f>
        <v>556.1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56.48</v>
      </c>
      <c r="J10" s="53"/>
      <c r="K10" s="53"/>
      <c r="L10" s="53"/>
      <c r="M10" s="53"/>
      <c r="N10" s="53"/>
      <c r="O10" s="53"/>
      <c r="P10" s="53">
        <f>データ!P6</f>
        <v>61.14</v>
      </c>
      <c r="Q10" s="53"/>
      <c r="R10" s="53"/>
      <c r="S10" s="53"/>
      <c r="T10" s="53"/>
      <c r="U10" s="53"/>
      <c r="V10" s="53"/>
      <c r="W10" s="53">
        <f>データ!Q6</f>
        <v>92.56</v>
      </c>
      <c r="X10" s="53"/>
      <c r="Y10" s="53"/>
      <c r="Z10" s="53"/>
      <c r="AA10" s="53"/>
      <c r="AB10" s="53"/>
      <c r="AC10" s="53"/>
      <c r="AD10" s="54">
        <f>データ!R6</f>
        <v>2461</v>
      </c>
      <c r="AE10" s="54"/>
      <c r="AF10" s="54"/>
      <c r="AG10" s="54"/>
      <c r="AH10" s="54"/>
      <c r="AI10" s="54"/>
      <c r="AJ10" s="54"/>
      <c r="AK10" s="2"/>
      <c r="AL10" s="54">
        <f>データ!V6</f>
        <v>143374</v>
      </c>
      <c r="AM10" s="54"/>
      <c r="AN10" s="54"/>
      <c r="AO10" s="54"/>
      <c r="AP10" s="54"/>
      <c r="AQ10" s="54"/>
      <c r="AR10" s="54"/>
      <c r="AS10" s="54"/>
      <c r="AT10" s="53">
        <f>データ!W6</f>
        <v>33.729999999999997</v>
      </c>
      <c r="AU10" s="53"/>
      <c r="AV10" s="53"/>
      <c r="AW10" s="53"/>
      <c r="AX10" s="53"/>
      <c r="AY10" s="53"/>
      <c r="AZ10" s="53"/>
      <c r="BA10" s="53"/>
      <c r="BB10" s="53">
        <f>データ!X6</f>
        <v>4250.6400000000003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112</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8/Fnb+FM0M8d49ktzkw3CQkCGMY/a696bnu2ecvnr+kVUWs1EJo7armsV1URUnhMh2na3ItBmfS5SRMwb9lxtg==" saltValue="0Q2qlVnoY0B41Qb0yKdDZ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422029</v>
      </c>
      <c r="D6" s="19">
        <f t="shared" si="3"/>
        <v>46</v>
      </c>
      <c r="E6" s="19">
        <f t="shared" si="3"/>
        <v>17</v>
      </c>
      <c r="F6" s="19">
        <f t="shared" si="3"/>
        <v>1</v>
      </c>
      <c r="G6" s="19">
        <f t="shared" si="3"/>
        <v>0</v>
      </c>
      <c r="H6" s="19" t="str">
        <f t="shared" si="3"/>
        <v>長崎県　佐世保市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56.48</v>
      </c>
      <c r="P6" s="20">
        <f t="shared" si="3"/>
        <v>61.14</v>
      </c>
      <c r="Q6" s="20">
        <f t="shared" si="3"/>
        <v>92.56</v>
      </c>
      <c r="R6" s="20">
        <f t="shared" si="3"/>
        <v>2461</v>
      </c>
      <c r="S6" s="20">
        <f t="shared" si="3"/>
        <v>236906</v>
      </c>
      <c r="T6" s="20">
        <f t="shared" si="3"/>
        <v>426.01</v>
      </c>
      <c r="U6" s="20">
        <f t="shared" si="3"/>
        <v>556.1</v>
      </c>
      <c r="V6" s="20">
        <f t="shared" si="3"/>
        <v>143374</v>
      </c>
      <c r="W6" s="20">
        <f t="shared" si="3"/>
        <v>33.729999999999997</v>
      </c>
      <c r="X6" s="20">
        <f t="shared" si="3"/>
        <v>4250.6400000000003</v>
      </c>
      <c r="Y6" s="21">
        <f>IF(Y7="",NA(),Y7)</f>
        <v>104.39</v>
      </c>
      <c r="Z6" s="21">
        <f t="shared" ref="Z6:AH6" si="4">IF(Z7="",NA(),Z7)</f>
        <v>102.98</v>
      </c>
      <c r="AA6" s="21">
        <f t="shared" si="4"/>
        <v>103.12</v>
      </c>
      <c r="AB6" s="21">
        <f t="shared" si="4"/>
        <v>102.29</v>
      </c>
      <c r="AC6" s="21">
        <f t="shared" si="4"/>
        <v>104.65</v>
      </c>
      <c r="AD6" s="21">
        <f t="shared" si="4"/>
        <v>111.12</v>
      </c>
      <c r="AE6" s="21">
        <f t="shared" si="4"/>
        <v>109.58</v>
      </c>
      <c r="AF6" s="21">
        <f t="shared" si="4"/>
        <v>109.32</v>
      </c>
      <c r="AG6" s="21">
        <f t="shared" si="4"/>
        <v>108.33</v>
      </c>
      <c r="AH6" s="21">
        <f t="shared" si="4"/>
        <v>107.76</v>
      </c>
      <c r="AI6" s="20" t="str">
        <f>IF(AI7="","",IF(AI7="-","【-】","【"&amp;SUBSTITUTE(TEXT(AI7,"#,##0.00"),"-","△")&amp;"】"))</f>
        <v>【105.91】</v>
      </c>
      <c r="AJ6" s="20">
        <f>IF(AJ7="",NA(),AJ7)</f>
        <v>0</v>
      </c>
      <c r="AK6" s="20">
        <f t="shared" ref="AK6:AS6" si="5">IF(AK7="",NA(),AK7)</f>
        <v>0</v>
      </c>
      <c r="AL6" s="20">
        <f t="shared" si="5"/>
        <v>0</v>
      </c>
      <c r="AM6" s="20">
        <f t="shared" si="5"/>
        <v>0</v>
      </c>
      <c r="AN6" s="20">
        <f t="shared" si="5"/>
        <v>0</v>
      </c>
      <c r="AO6" s="21">
        <f t="shared" si="5"/>
        <v>2.0699999999999998</v>
      </c>
      <c r="AP6" s="21">
        <f t="shared" si="5"/>
        <v>5.97</v>
      </c>
      <c r="AQ6" s="21">
        <f t="shared" si="5"/>
        <v>1.54</v>
      </c>
      <c r="AR6" s="21">
        <f t="shared" si="5"/>
        <v>1.28</v>
      </c>
      <c r="AS6" s="21">
        <f t="shared" si="5"/>
        <v>1.02</v>
      </c>
      <c r="AT6" s="20" t="str">
        <f>IF(AT7="","",IF(AT7="-","【-】","【"&amp;SUBSTITUTE(TEXT(AT7,"#,##0.00"),"-","△")&amp;"】"))</f>
        <v>【3.03】</v>
      </c>
      <c r="AU6" s="21">
        <f>IF(AU7="",NA(),AU7)</f>
        <v>145.38</v>
      </c>
      <c r="AV6" s="21">
        <f t="shared" ref="AV6:BD6" si="6">IF(AV7="",NA(),AV7)</f>
        <v>161.34</v>
      </c>
      <c r="AW6" s="21">
        <f t="shared" si="6"/>
        <v>149.58000000000001</v>
      </c>
      <c r="AX6" s="21">
        <f t="shared" si="6"/>
        <v>146.22999999999999</v>
      </c>
      <c r="AY6" s="21">
        <f t="shared" si="6"/>
        <v>140.24</v>
      </c>
      <c r="AZ6" s="21">
        <f t="shared" si="6"/>
        <v>61.57</v>
      </c>
      <c r="BA6" s="21">
        <f t="shared" si="6"/>
        <v>60.82</v>
      </c>
      <c r="BB6" s="21">
        <f t="shared" si="6"/>
        <v>63.48</v>
      </c>
      <c r="BC6" s="21">
        <f t="shared" si="6"/>
        <v>65.510000000000005</v>
      </c>
      <c r="BD6" s="21">
        <f t="shared" si="6"/>
        <v>72.78</v>
      </c>
      <c r="BE6" s="20" t="str">
        <f>IF(BE7="","",IF(BE7="-","【-】","【"&amp;SUBSTITUTE(TEXT(BE7,"#,##0.00"),"-","△")&amp;"】"))</f>
        <v>【78.43】</v>
      </c>
      <c r="BF6" s="21">
        <f>IF(BF7="",NA(),BF7)</f>
        <v>1315.51</v>
      </c>
      <c r="BG6" s="21">
        <f t="shared" ref="BG6:BO6" si="7">IF(BG7="",NA(),BG7)</f>
        <v>1444.25</v>
      </c>
      <c r="BH6" s="21">
        <f t="shared" si="7"/>
        <v>1457.57</v>
      </c>
      <c r="BI6" s="21">
        <f t="shared" si="7"/>
        <v>1440.06</v>
      </c>
      <c r="BJ6" s="21">
        <f t="shared" si="7"/>
        <v>1462.91</v>
      </c>
      <c r="BK6" s="21">
        <f t="shared" si="7"/>
        <v>867.39</v>
      </c>
      <c r="BL6" s="21">
        <f t="shared" si="7"/>
        <v>920.83</v>
      </c>
      <c r="BM6" s="21">
        <f t="shared" si="7"/>
        <v>874.02</v>
      </c>
      <c r="BN6" s="21">
        <f t="shared" si="7"/>
        <v>827.43</v>
      </c>
      <c r="BO6" s="21">
        <f t="shared" si="7"/>
        <v>790.32</v>
      </c>
      <c r="BP6" s="20" t="str">
        <f>IF(BP7="","",IF(BP7="-","【-】","【"&amp;SUBSTITUTE(TEXT(BP7,"#,##0.00"),"-","△")&amp;"】"))</f>
        <v>【630.82】</v>
      </c>
      <c r="BQ6" s="21">
        <f>IF(BQ7="",NA(),BQ7)</f>
        <v>99.22</v>
      </c>
      <c r="BR6" s="21">
        <f t="shared" ref="BR6:BZ6" si="8">IF(BR7="",NA(),BR7)</f>
        <v>96.15</v>
      </c>
      <c r="BS6" s="21">
        <f t="shared" si="8"/>
        <v>96.23</v>
      </c>
      <c r="BT6" s="21">
        <f t="shared" si="8"/>
        <v>95.41</v>
      </c>
      <c r="BU6" s="21">
        <f t="shared" si="8"/>
        <v>98.14</v>
      </c>
      <c r="BV6" s="21">
        <f t="shared" si="8"/>
        <v>100.91</v>
      </c>
      <c r="BW6" s="21">
        <f t="shared" si="8"/>
        <v>99.82</v>
      </c>
      <c r="BX6" s="21">
        <f t="shared" si="8"/>
        <v>100.32</v>
      </c>
      <c r="BY6" s="21">
        <f t="shared" si="8"/>
        <v>99.71</v>
      </c>
      <c r="BZ6" s="21">
        <f t="shared" si="8"/>
        <v>98.7</v>
      </c>
      <c r="CA6" s="20" t="str">
        <f>IF(CA7="","",IF(CA7="-","【-】","【"&amp;SUBSTITUTE(TEXT(CA7,"#,##0.00"),"-","△")&amp;"】"))</f>
        <v>【97.81】</v>
      </c>
      <c r="CB6" s="21">
        <f>IF(CB7="",NA(),CB7)</f>
        <v>148.77000000000001</v>
      </c>
      <c r="CC6" s="21">
        <f t="shared" ref="CC6:CK6" si="9">IF(CC7="",NA(),CC7)</f>
        <v>150.38</v>
      </c>
      <c r="CD6" s="21">
        <f t="shared" si="9"/>
        <v>151.19999999999999</v>
      </c>
      <c r="CE6" s="21">
        <f t="shared" si="9"/>
        <v>153.35</v>
      </c>
      <c r="CF6" s="21">
        <f t="shared" si="9"/>
        <v>150</v>
      </c>
      <c r="CG6" s="21">
        <f t="shared" si="9"/>
        <v>158.04</v>
      </c>
      <c r="CH6" s="21">
        <f t="shared" si="9"/>
        <v>156.77000000000001</v>
      </c>
      <c r="CI6" s="21">
        <f t="shared" si="9"/>
        <v>157.63999999999999</v>
      </c>
      <c r="CJ6" s="21">
        <f t="shared" si="9"/>
        <v>159.59</v>
      </c>
      <c r="CK6" s="21">
        <f t="shared" si="9"/>
        <v>160.65</v>
      </c>
      <c r="CL6" s="20" t="str">
        <f>IF(CL7="","",IF(CL7="-","【-】","【"&amp;SUBSTITUTE(TEXT(CL7,"#,##0.00"),"-","△")&amp;"】"))</f>
        <v>【138.75】</v>
      </c>
      <c r="CM6" s="21">
        <f>IF(CM7="",NA(),CM7)</f>
        <v>54.75</v>
      </c>
      <c r="CN6" s="21">
        <f t="shared" ref="CN6:CV6" si="10">IF(CN7="",NA(),CN7)</f>
        <v>55.11</v>
      </c>
      <c r="CO6" s="21">
        <f t="shared" si="10"/>
        <v>53.28</v>
      </c>
      <c r="CP6" s="21">
        <f t="shared" si="10"/>
        <v>49.47</v>
      </c>
      <c r="CQ6" s="21">
        <f t="shared" si="10"/>
        <v>51.27</v>
      </c>
      <c r="CR6" s="21">
        <f t="shared" si="10"/>
        <v>66.78</v>
      </c>
      <c r="CS6" s="21">
        <f t="shared" si="10"/>
        <v>67</v>
      </c>
      <c r="CT6" s="21">
        <f t="shared" si="10"/>
        <v>66.650000000000006</v>
      </c>
      <c r="CU6" s="21">
        <f t="shared" si="10"/>
        <v>64.45</v>
      </c>
      <c r="CV6" s="21">
        <f t="shared" si="10"/>
        <v>65.11</v>
      </c>
      <c r="CW6" s="20" t="str">
        <f>IF(CW7="","",IF(CW7="-","【-】","【"&amp;SUBSTITUTE(TEXT(CW7,"#,##0.00"),"-","△")&amp;"】"))</f>
        <v>【58.94】</v>
      </c>
      <c r="CX6" s="21">
        <f>IF(CX7="",NA(),CX7)</f>
        <v>91.74</v>
      </c>
      <c r="CY6" s="21">
        <f t="shared" ref="CY6:DG6" si="11">IF(CY7="",NA(),CY7)</f>
        <v>91.98</v>
      </c>
      <c r="CZ6" s="21">
        <f t="shared" si="11"/>
        <v>92.35</v>
      </c>
      <c r="DA6" s="21">
        <f t="shared" si="11"/>
        <v>92.72</v>
      </c>
      <c r="DB6" s="21">
        <f t="shared" si="11"/>
        <v>92.78</v>
      </c>
      <c r="DC6" s="21">
        <f t="shared" si="11"/>
        <v>94.06</v>
      </c>
      <c r="DD6" s="21">
        <f t="shared" si="11"/>
        <v>94.41</v>
      </c>
      <c r="DE6" s="21">
        <f t="shared" si="11"/>
        <v>94.43</v>
      </c>
      <c r="DF6" s="21">
        <f t="shared" si="11"/>
        <v>94.58</v>
      </c>
      <c r="DG6" s="21">
        <f t="shared" si="11"/>
        <v>94.69</v>
      </c>
      <c r="DH6" s="20" t="str">
        <f>IF(DH7="","",IF(DH7="-","【-】","【"&amp;SUBSTITUTE(TEXT(DH7,"#,##0.00"),"-","△")&amp;"】"))</f>
        <v>【95.91】</v>
      </c>
      <c r="DI6" s="21">
        <f>IF(DI7="",NA(),DI7)</f>
        <v>40.369999999999997</v>
      </c>
      <c r="DJ6" s="21">
        <f t="shared" ref="DJ6:DR6" si="12">IF(DJ7="",NA(),DJ7)</f>
        <v>41.34</v>
      </c>
      <c r="DK6" s="21">
        <f t="shared" si="12"/>
        <v>42.3</v>
      </c>
      <c r="DL6" s="21">
        <f t="shared" si="12"/>
        <v>42.82</v>
      </c>
      <c r="DM6" s="21">
        <f t="shared" si="12"/>
        <v>44.22</v>
      </c>
      <c r="DN6" s="21">
        <f t="shared" si="12"/>
        <v>34.33</v>
      </c>
      <c r="DO6" s="21">
        <f t="shared" si="12"/>
        <v>34.15</v>
      </c>
      <c r="DP6" s="21">
        <f t="shared" si="12"/>
        <v>35.53</v>
      </c>
      <c r="DQ6" s="21">
        <f t="shared" si="12"/>
        <v>37.51</v>
      </c>
      <c r="DR6" s="21">
        <f t="shared" si="12"/>
        <v>38.869999999999997</v>
      </c>
      <c r="DS6" s="20" t="str">
        <f>IF(DS7="","",IF(DS7="-","【-】","【"&amp;SUBSTITUTE(TEXT(DS7,"#,##0.00"),"-","△")&amp;"】"))</f>
        <v>【41.09】</v>
      </c>
      <c r="DT6" s="21">
        <f>IF(DT7="",NA(),DT7)</f>
        <v>12.96</v>
      </c>
      <c r="DU6" s="21">
        <f t="shared" ref="DU6:EC6" si="13">IF(DU7="",NA(),DU7)</f>
        <v>14.09</v>
      </c>
      <c r="DV6" s="21">
        <f t="shared" si="13"/>
        <v>15.77</v>
      </c>
      <c r="DW6" s="21">
        <f t="shared" si="13"/>
        <v>17.489999999999998</v>
      </c>
      <c r="DX6" s="21">
        <f t="shared" si="13"/>
        <v>18.28</v>
      </c>
      <c r="DY6" s="21">
        <f t="shared" si="13"/>
        <v>5.1100000000000003</v>
      </c>
      <c r="DZ6" s="21">
        <f t="shared" si="13"/>
        <v>5.18</v>
      </c>
      <c r="EA6" s="21">
        <f t="shared" si="13"/>
        <v>6.01</v>
      </c>
      <c r="EB6" s="21">
        <f t="shared" si="13"/>
        <v>6.84</v>
      </c>
      <c r="EC6" s="21">
        <f t="shared" si="13"/>
        <v>7.69</v>
      </c>
      <c r="ED6" s="20" t="str">
        <f>IF(ED7="","",IF(ED7="-","【-】","【"&amp;SUBSTITUTE(TEXT(ED7,"#,##0.00"),"-","△")&amp;"】"))</f>
        <v>【8.68】</v>
      </c>
      <c r="EE6" s="21">
        <f>IF(EE7="",NA(),EE7)</f>
        <v>0.39</v>
      </c>
      <c r="EF6" s="21">
        <f t="shared" ref="EF6:EN6" si="14">IF(EF7="",NA(),EF7)</f>
        <v>0.21</v>
      </c>
      <c r="EG6" s="21">
        <f t="shared" si="14"/>
        <v>0.09</v>
      </c>
      <c r="EH6" s="21">
        <f t="shared" si="14"/>
        <v>0.25</v>
      </c>
      <c r="EI6" s="21">
        <f t="shared" si="14"/>
        <v>0.16</v>
      </c>
      <c r="EJ6" s="21">
        <f t="shared" si="14"/>
        <v>0.21</v>
      </c>
      <c r="EK6" s="21">
        <f t="shared" si="14"/>
        <v>0.33</v>
      </c>
      <c r="EL6" s="21">
        <f t="shared" si="14"/>
        <v>0.22</v>
      </c>
      <c r="EM6" s="21">
        <f t="shared" si="14"/>
        <v>0.23</v>
      </c>
      <c r="EN6" s="21">
        <f t="shared" si="14"/>
        <v>0.18</v>
      </c>
      <c r="EO6" s="20" t="str">
        <f>IF(EO7="","",IF(EO7="-","【-】","【"&amp;SUBSTITUTE(TEXT(EO7,"#,##0.00"),"-","△")&amp;"】"))</f>
        <v>【0.22】</v>
      </c>
    </row>
    <row r="7" spans="1:148" s="22" customFormat="1" x14ac:dyDescent="0.2">
      <c r="A7" s="14"/>
      <c r="B7" s="23">
        <v>2023</v>
      </c>
      <c r="C7" s="23">
        <v>422029</v>
      </c>
      <c r="D7" s="23">
        <v>46</v>
      </c>
      <c r="E7" s="23">
        <v>17</v>
      </c>
      <c r="F7" s="23">
        <v>1</v>
      </c>
      <c r="G7" s="23">
        <v>0</v>
      </c>
      <c r="H7" s="23" t="s">
        <v>96</v>
      </c>
      <c r="I7" s="23" t="s">
        <v>97</v>
      </c>
      <c r="J7" s="23" t="s">
        <v>98</v>
      </c>
      <c r="K7" s="23" t="s">
        <v>99</v>
      </c>
      <c r="L7" s="23" t="s">
        <v>100</v>
      </c>
      <c r="M7" s="23" t="s">
        <v>101</v>
      </c>
      <c r="N7" s="24" t="s">
        <v>102</v>
      </c>
      <c r="O7" s="24">
        <v>56.48</v>
      </c>
      <c r="P7" s="24">
        <v>61.14</v>
      </c>
      <c r="Q7" s="24">
        <v>92.56</v>
      </c>
      <c r="R7" s="24">
        <v>2461</v>
      </c>
      <c r="S7" s="24">
        <v>236906</v>
      </c>
      <c r="T7" s="24">
        <v>426.01</v>
      </c>
      <c r="U7" s="24">
        <v>556.1</v>
      </c>
      <c r="V7" s="24">
        <v>143374</v>
      </c>
      <c r="W7" s="24">
        <v>33.729999999999997</v>
      </c>
      <c r="X7" s="24">
        <v>4250.6400000000003</v>
      </c>
      <c r="Y7" s="24">
        <v>104.39</v>
      </c>
      <c r="Z7" s="24">
        <v>102.98</v>
      </c>
      <c r="AA7" s="24">
        <v>103.12</v>
      </c>
      <c r="AB7" s="24">
        <v>102.29</v>
      </c>
      <c r="AC7" s="24">
        <v>104.65</v>
      </c>
      <c r="AD7" s="24">
        <v>111.12</v>
      </c>
      <c r="AE7" s="24">
        <v>109.58</v>
      </c>
      <c r="AF7" s="24">
        <v>109.32</v>
      </c>
      <c r="AG7" s="24">
        <v>108.33</v>
      </c>
      <c r="AH7" s="24">
        <v>107.76</v>
      </c>
      <c r="AI7" s="24">
        <v>105.91</v>
      </c>
      <c r="AJ7" s="24">
        <v>0</v>
      </c>
      <c r="AK7" s="24">
        <v>0</v>
      </c>
      <c r="AL7" s="24">
        <v>0</v>
      </c>
      <c r="AM7" s="24">
        <v>0</v>
      </c>
      <c r="AN7" s="24">
        <v>0</v>
      </c>
      <c r="AO7" s="24">
        <v>2.0699999999999998</v>
      </c>
      <c r="AP7" s="24">
        <v>5.97</v>
      </c>
      <c r="AQ7" s="24">
        <v>1.54</v>
      </c>
      <c r="AR7" s="24">
        <v>1.28</v>
      </c>
      <c r="AS7" s="24">
        <v>1.02</v>
      </c>
      <c r="AT7" s="24">
        <v>3.03</v>
      </c>
      <c r="AU7" s="24">
        <v>145.38</v>
      </c>
      <c r="AV7" s="24">
        <v>161.34</v>
      </c>
      <c r="AW7" s="24">
        <v>149.58000000000001</v>
      </c>
      <c r="AX7" s="24">
        <v>146.22999999999999</v>
      </c>
      <c r="AY7" s="24">
        <v>140.24</v>
      </c>
      <c r="AZ7" s="24">
        <v>61.57</v>
      </c>
      <c r="BA7" s="24">
        <v>60.82</v>
      </c>
      <c r="BB7" s="24">
        <v>63.48</v>
      </c>
      <c r="BC7" s="24">
        <v>65.510000000000005</v>
      </c>
      <c r="BD7" s="24">
        <v>72.78</v>
      </c>
      <c r="BE7" s="24">
        <v>78.430000000000007</v>
      </c>
      <c r="BF7" s="24">
        <v>1315.51</v>
      </c>
      <c r="BG7" s="24">
        <v>1444.25</v>
      </c>
      <c r="BH7" s="24">
        <v>1457.57</v>
      </c>
      <c r="BI7" s="24">
        <v>1440.06</v>
      </c>
      <c r="BJ7" s="24">
        <v>1462.91</v>
      </c>
      <c r="BK7" s="24">
        <v>867.39</v>
      </c>
      <c r="BL7" s="24">
        <v>920.83</v>
      </c>
      <c r="BM7" s="24">
        <v>874.02</v>
      </c>
      <c r="BN7" s="24">
        <v>827.43</v>
      </c>
      <c r="BO7" s="24">
        <v>790.32</v>
      </c>
      <c r="BP7" s="24">
        <v>630.82000000000005</v>
      </c>
      <c r="BQ7" s="24">
        <v>99.22</v>
      </c>
      <c r="BR7" s="24">
        <v>96.15</v>
      </c>
      <c r="BS7" s="24">
        <v>96.23</v>
      </c>
      <c r="BT7" s="24">
        <v>95.41</v>
      </c>
      <c r="BU7" s="24">
        <v>98.14</v>
      </c>
      <c r="BV7" s="24">
        <v>100.91</v>
      </c>
      <c r="BW7" s="24">
        <v>99.82</v>
      </c>
      <c r="BX7" s="24">
        <v>100.32</v>
      </c>
      <c r="BY7" s="24">
        <v>99.71</v>
      </c>
      <c r="BZ7" s="24">
        <v>98.7</v>
      </c>
      <c r="CA7" s="24">
        <v>97.81</v>
      </c>
      <c r="CB7" s="24">
        <v>148.77000000000001</v>
      </c>
      <c r="CC7" s="24">
        <v>150.38</v>
      </c>
      <c r="CD7" s="24">
        <v>151.19999999999999</v>
      </c>
      <c r="CE7" s="24">
        <v>153.35</v>
      </c>
      <c r="CF7" s="24">
        <v>150</v>
      </c>
      <c r="CG7" s="24">
        <v>158.04</v>
      </c>
      <c r="CH7" s="24">
        <v>156.77000000000001</v>
      </c>
      <c r="CI7" s="24">
        <v>157.63999999999999</v>
      </c>
      <c r="CJ7" s="24">
        <v>159.59</v>
      </c>
      <c r="CK7" s="24">
        <v>160.65</v>
      </c>
      <c r="CL7" s="24">
        <v>138.75</v>
      </c>
      <c r="CM7" s="24">
        <v>54.75</v>
      </c>
      <c r="CN7" s="24">
        <v>55.11</v>
      </c>
      <c r="CO7" s="24">
        <v>53.28</v>
      </c>
      <c r="CP7" s="24">
        <v>49.47</v>
      </c>
      <c r="CQ7" s="24">
        <v>51.27</v>
      </c>
      <c r="CR7" s="24">
        <v>66.78</v>
      </c>
      <c r="CS7" s="24">
        <v>67</v>
      </c>
      <c r="CT7" s="24">
        <v>66.650000000000006</v>
      </c>
      <c r="CU7" s="24">
        <v>64.45</v>
      </c>
      <c r="CV7" s="24">
        <v>65.11</v>
      </c>
      <c r="CW7" s="24">
        <v>58.94</v>
      </c>
      <c r="CX7" s="24">
        <v>91.74</v>
      </c>
      <c r="CY7" s="24">
        <v>91.98</v>
      </c>
      <c r="CZ7" s="24">
        <v>92.35</v>
      </c>
      <c r="DA7" s="24">
        <v>92.72</v>
      </c>
      <c r="DB7" s="24">
        <v>92.78</v>
      </c>
      <c r="DC7" s="24">
        <v>94.06</v>
      </c>
      <c r="DD7" s="24">
        <v>94.41</v>
      </c>
      <c r="DE7" s="24">
        <v>94.43</v>
      </c>
      <c r="DF7" s="24">
        <v>94.58</v>
      </c>
      <c r="DG7" s="24">
        <v>94.69</v>
      </c>
      <c r="DH7" s="24">
        <v>95.91</v>
      </c>
      <c r="DI7" s="24">
        <v>40.369999999999997</v>
      </c>
      <c r="DJ7" s="24">
        <v>41.34</v>
      </c>
      <c r="DK7" s="24">
        <v>42.3</v>
      </c>
      <c r="DL7" s="24">
        <v>42.82</v>
      </c>
      <c r="DM7" s="24">
        <v>44.22</v>
      </c>
      <c r="DN7" s="24">
        <v>34.33</v>
      </c>
      <c r="DO7" s="24">
        <v>34.15</v>
      </c>
      <c r="DP7" s="24">
        <v>35.53</v>
      </c>
      <c r="DQ7" s="24">
        <v>37.51</v>
      </c>
      <c r="DR7" s="24">
        <v>38.869999999999997</v>
      </c>
      <c r="DS7" s="24">
        <v>41.09</v>
      </c>
      <c r="DT7" s="24">
        <v>12.96</v>
      </c>
      <c r="DU7" s="24">
        <v>14.09</v>
      </c>
      <c r="DV7" s="24">
        <v>15.77</v>
      </c>
      <c r="DW7" s="24">
        <v>17.489999999999998</v>
      </c>
      <c r="DX7" s="24">
        <v>18.28</v>
      </c>
      <c r="DY7" s="24">
        <v>5.1100000000000003</v>
      </c>
      <c r="DZ7" s="24">
        <v>5.18</v>
      </c>
      <c r="EA7" s="24">
        <v>6.01</v>
      </c>
      <c r="EB7" s="24">
        <v>6.84</v>
      </c>
      <c r="EC7" s="24">
        <v>7.69</v>
      </c>
      <c r="ED7" s="24">
        <v>8.68</v>
      </c>
      <c r="EE7" s="24">
        <v>0.39</v>
      </c>
      <c r="EF7" s="24">
        <v>0.21</v>
      </c>
      <c r="EG7" s="24">
        <v>0.09</v>
      </c>
      <c r="EH7" s="24">
        <v>0.25</v>
      </c>
      <c r="EI7" s="24">
        <v>0.16</v>
      </c>
      <c r="EJ7" s="24">
        <v>0.21</v>
      </c>
      <c r="EK7" s="24">
        <v>0.33</v>
      </c>
      <c r="EL7" s="24">
        <v>0.22</v>
      </c>
      <c r="EM7" s="24">
        <v>0.23</v>
      </c>
      <c r="EN7" s="24">
        <v>0.18</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下條光希</cp:lastModifiedBy>
  <dcterms:created xsi:type="dcterms:W3CDTF">2025-01-24T07:07:04Z</dcterms:created>
  <dcterms:modified xsi:type="dcterms:W3CDTF">2025-03-05T00:59:18Z</dcterms:modified>
  <cp:category/>
</cp:coreProperties>
</file>