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suidounas\上下水道局\①経営管理課\2024\A1_各課共通\03_財務管理\01_財務総括\17958_財務依頼・照会（下半期）\R7.1.23 【長崎県市町村課：1／28〆】公営企業に係る経営比較分析表（令和5年度決算）の分析等について\R7.1.28 （修正通知）【長崎県市町村課：1／28〆】公営企業に係る経営比較分析表（令和5年度決算）の分析等について\【回答】04_諫早市\08_下水道事業（修正版）\"/>
    </mc:Choice>
  </mc:AlternateContent>
  <xr:revisionPtr revIDLastSave="0" documentId="13_ncr:1_{841094AC-3868-4F2F-8887-FEE51A70094C}" xr6:coauthVersionLast="36" xr6:coauthVersionMax="36" xr10:uidLastSave="{00000000-0000-0000-0000-000000000000}"/>
  <workbookProtection workbookAlgorithmName="SHA-512" workbookHashValue="SwX4UINz26goAqWsUguTiyoJ3FnYnqaupwMVpEyPMFdhRuq0HJJaHT+4C0w2AbhoQfLuzpQQcMBym/mJnFF/aw==" workbookSaltValue="gi2zeNGOr5ED3nr3D9cYbg=="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Q6" i="5"/>
  <c r="W10" i="4" s="1"/>
  <c r="P6" i="5"/>
  <c r="P10" i="4" s="1"/>
  <c r="O6" i="5"/>
  <c r="I10" i="4" s="1"/>
  <c r="N6" i="5"/>
  <c r="B10" i="4" s="1"/>
  <c r="M6" i="5"/>
  <c r="L6" i="5"/>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H85" i="4"/>
  <c r="G85" i="4"/>
  <c r="F85" i="4"/>
  <c r="AD10" i="4"/>
  <c r="AT8" i="4"/>
  <c r="AD8" i="4"/>
  <c r="W8" i="4"/>
  <c r="I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<sst xmlns="http://schemas.openxmlformats.org/spreadsheetml/2006/main" count="231" uniqueCount="115">
  <si>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</si>
  <si>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</si>
  <si>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</si>
  <si>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</si>
  <si>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</si>
  <si>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</si>
  <si>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</si>
  <si>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</si>
  <si>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</si>
  <si>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</si>
  <si>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</si>
  <si>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</si>
  <si>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</si>
  <si>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</si>
  <si>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</si>
  <si>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</si>
  <si>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</si>
  <si>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</si>
  <si>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</si>
  <si>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</si>
  <si>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</si>
  <si>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</si>
  <si>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</si>
  <si>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</si>
  <si>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</si>
  <si>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</si>
  <si>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</si>
  <si>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</si>
  <si>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</si>
  <si>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</si>
  <si>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</si>
  <si>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</si>
  <si>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</si>
  <si>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</si>
  <si>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</si>
  <si>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</si>
  <si>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</si>
  <si>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</si>
  <si>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</si>
  <si>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</si>
  <si>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</si>
  <si>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</si>
  <si>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</si>
  <si>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</si>
  <si>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</si>
  <si>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</si>
  <si>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</si>
  <si>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</si>
  <si>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</si>
  <si>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</si>
  <si>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</si>
  <si>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</si>
  <si>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</si>
  <si>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</si>
  <si>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</si>
  <si>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</si>
  <si>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</si>
  <si>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</si>
  <si>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</si>
  <si>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</si>
  <si>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</si>
  <si>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</si>
  <si>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</si>
  <si>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</si>
  <si>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</si>
  <si>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</si>
  <si>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</si>
  <si>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</si>
  <si>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</si>
  <si>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</si>
  <si>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</si>
  <si>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</si>
  <si>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</si>
  <si>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</si>
  <si>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</si>
  <si>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</si>
  <si>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</si>
  <si>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</si>
  <si>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</si>
  <si>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</si>
  <si>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</si>
  <si>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</si>
  <si>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</si>
  <si>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</si>
  <si>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</si>
  <si>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</si>
  <si>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</si>
  <si>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</si>
  <si>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</si>
  <si>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</si>
  <si>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</si>
  <si>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</si>
  <si>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</si>
  <si>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</si>
  <si>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</si>
  <si>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</si>
  <si>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</si>
  <si>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</si>
  <si>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</si>
  <si>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</si>
  <si>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</si>
  <si>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</si>
  <si>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</si>
  <si>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</si>
  <si>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</si>
  <si>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</si>
  <si>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</si>
  <si>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</si>
  <si>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</si>
  <si>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</si>
  <si>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</si>
  <si>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</si>
  <si>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①経常収支比率は100％を超えているものの、②累積欠損金比率、③流動比率及び⑤経費回収率については、事業区域内における人口密度が低いことなどから、厳しい経営状況が続いている。
　④企業債残高対事業規模比率は、減少傾向とはなっているものの高い水準が続いている。企業債償還を着実に行うため、事業の効率化を図っていく必要がある。
　⑦施設利用率については、40％台中盤の状況が続いていることから、今後施設の統廃合等、効率的な処理を行うよう計画していく。
　⑧水洗化率については、住民に対して事業の目的などを説明し、接続の促進に努めていきたい。</t>
    <phoneticPr fontId="4"/>
  </si>
  <si>
    <t>　平成6年度末に供用開始を行ったことから、管路については老朽化に至っていない状況であるが、処理場の経年劣化に対応していくため、公共下水道への接続を主軸とした施設の統廃合を含めたストックマネジメント等の更新計画を策定し、計画的に整備を進めていく必要がある。</t>
    <phoneticPr fontId="4"/>
  </si>
  <si>
    <t>　各指標から、経営は引き続き厳しい状況が続いている。本市では、公共下水道、特定環境保全公共下水道及び農業・漁業集落排水事業を一つの事業とし、4事業を通して安定経営に努めることとしている。今後見込まれる施設の老朽化対策や多額の企業債償還などに対応するため一層の経営の効率化を進めるとともに、公共下水道への接続を主軸とした施設の統廃合について計画的に整備を進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</si>
</sst>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34-40AB-AF7A-CFFA8359623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6234-40AB-AF7A-CFFA8359623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44.58</c:v>
                </c:pt>
                <c:pt idx="1">
                  <c:v>45.81</c:v>
                </c:pt>
                <c:pt idx="2">
                  <c:v>44.01</c:v>
                </c:pt>
                <c:pt idx="3">
                  <c:v>42.79</c:v>
                </c:pt>
                <c:pt idx="4">
                  <c:v>43.2</c:v>
                </c:pt>
              </c:numCache>
            </c:numRef>
          </c:val>
          <c:extLst>
            <c:ext xmlns:c16="http://schemas.microsoft.com/office/drawing/2014/chart" uri="{C3380CC4-5D6E-409C-BE32-E72D297353CC}">
              <c16:uniqueId val="{00000000-02D9-4DCF-8A15-13CF49C8DF8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02D9-4DCF-8A15-13CF49C8DF8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85.96</c:v>
                </c:pt>
                <c:pt idx="1">
                  <c:v>87.3</c:v>
                </c:pt>
                <c:pt idx="2">
                  <c:v>85.41</c:v>
                </c:pt>
                <c:pt idx="3">
                  <c:v>87.76</c:v>
                </c:pt>
                <c:pt idx="4">
                  <c:v>89.68</c:v>
                </c:pt>
              </c:numCache>
            </c:numRef>
          </c:val>
          <c:extLst>
            <c:ext xmlns:c16="http://schemas.microsoft.com/office/drawing/2014/chart" uri="{C3380CC4-5D6E-409C-BE32-E72D297353CC}">
              <c16:uniqueId val="{00000000-FE08-42AD-83EE-CB9872005E7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FE08-42AD-83EE-CB9872005E7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98.94</c:v>
                </c:pt>
                <c:pt idx="1">
                  <c:v>99.73</c:v>
                </c:pt>
                <c:pt idx="2">
                  <c:v>103.68</c:v>
                </c:pt>
                <c:pt idx="3">
                  <c:v>102.04</c:v>
                </c:pt>
                <c:pt idx="4">
                  <c:v>103.71</c:v>
                </c:pt>
              </c:numCache>
            </c:numRef>
          </c:val>
          <c:extLst>
            <c:ext xmlns:c16="http://schemas.microsoft.com/office/drawing/2014/chart" uri="{C3380CC4-5D6E-409C-BE32-E72D297353CC}">
              <c16:uniqueId val="{00000000-6963-4AE8-B169-93958EE6D74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c:v>
                </c:pt>
                <c:pt idx="1">
                  <c:v>106.37</c:v>
                </c:pt>
                <c:pt idx="2">
                  <c:v>106.07</c:v>
                </c:pt>
                <c:pt idx="3">
                  <c:v>105.5</c:v>
                </c:pt>
                <c:pt idx="4">
                  <c:v>106.35</c:v>
                </c:pt>
              </c:numCache>
            </c:numRef>
          </c:val>
          <c:smooth val="0"/>
          <c:extLst>
            <c:ext xmlns:c16="http://schemas.microsoft.com/office/drawing/2014/chart" uri="{C3380CC4-5D6E-409C-BE32-E72D297353CC}">
              <c16:uniqueId val="{00000001-6963-4AE8-B169-93958EE6D74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26.05</c:v>
                </c:pt>
                <c:pt idx="1">
                  <c:v>27.58</c:v>
                </c:pt>
                <c:pt idx="2">
                  <c:v>29.3</c:v>
                </c:pt>
                <c:pt idx="3">
                  <c:v>31.43</c:v>
                </c:pt>
                <c:pt idx="4">
                  <c:v>33.49</c:v>
                </c:pt>
              </c:numCache>
            </c:numRef>
          </c:val>
          <c:extLst>
            <c:ext xmlns:c16="http://schemas.microsoft.com/office/drawing/2014/chart" uri="{C3380CC4-5D6E-409C-BE32-E72D297353CC}">
              <c16:uniqueId val="{00000000-8168-4028-AC08-029D4EDF02B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23.06</c:v>
                </c:pt>
                <c:pt idx="1">
                  <c:v>20.34</c:v>
                </c:pt>
                <c:pt idx="2">
                  <c:v>21.85</c:v>
                </c:pt>
                <c:pt idx="3">
                  <c:v>25.19</c:v>
                </c:pt>
                <c:pt idx="4">
                  <c:v>25.46</c:v>
                </c:pt>
              </c:numCache>
            </c:numRef>
          </c:val>
          <c:smooth val="0"/>
          <c:extLst>
            <c:ext xmlns:c16="http://schemas.microsoft.com/office/drawing/2014/chart" uri="{C3380CC4-5D6E-409C-BE32-E72D297353CC}">
              <c16:uniqueId val="{00000001-8168-4028-AC08-029D4EDF02B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0B-4604-9F28-CBE0CFFFC87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600B-4604-9F28-CBE0CFFFC87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369.52</c:v>
                </c:pt>
                <c:pt idx="1">
                  <c:v>364.74</c:v>
                </c:pt>
                <c:pt idx="2">
                  <c:v>347.16</c:v>
                </c:pt>
                <c:pt idx="3">
                  <c:v>342.76</c:v>
                </c:pt>
                <c:pt idx="4">
                  <c:v>327.33999999999997</c:v>
                </c:pt>
              </c:numCache>
            </c:numRef>
          </c:val>
          <c:extLst>
            <c:ext xmlns:c16="http://schemas.microsoft.com/office/drawing/2014/chart" uri="{C3380CC4-5D6E-409C-BE32-E72D297353CC}">
              <c16:uniqueId val="{00000000-DF49-4E51-8BC9-02CA15B4BFB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193.99</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DF49-4E51-8BC9-02CA15B4BFB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-125.58</c:v>
                </c:pt>
                <c:pt idx="1">
                  <c:v>-123.44</c:v>
                </c:pt>
                <c:pt idx="2">
                  <c:v>-181.38</c:v>
                </c:pt>
                <c:pt idx="3">
                  <c:v>-196.9</c:v>
                </c:pt>
                <c:pt idx="4">
                  <c:v>-202.98</c:v>
                </c:pt>
              </c:numCache>
            </c:numRef>
          </c:val>
          <c:extLst>
            <c:ext xmlns:c16="http://schemas.microsoft.com/office/drawing/2014/chart" uri="{C3380CC4-5D6E-409C-BE32-E72D297353CC}">
              <c16:uniqueId val="{00000000-1E20-4AB6-8D79-1F87E229007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26.99</c:v>
                </c:pt>
                <c:pt idx="1">
                  <c:v>29.13</c:v>
                </c:pt>
                <c:pt idx="2">
                  <c:v>35.69</c:v>
                </c:pt>
                <c:pt idx="3">
                  <c:v>38.4</c:v>
                </c:pt>
                <c:pt idx="4">
                  <c:v>44.04</c:v>
                </c:pt>
              </c:numCache>
            </c:numRef>
          </c:val>
          <c:smooth val="0"/>
          <c:extLst>
            <c:ext xmlns:c16="http://schemas.microsoft.com/office/drawing/2014/chart" uri="{C3380CC4-5D6E-409C-BE32-E72D297353CC}">
              <c16:uniqueId val="{00000001-1E20-4AB6-8D79-1F87E229007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3091.51</c:v>
                </c:pt>
                <c:pt idx="1">
                  <c:v>2922.57</c:v>
                </c:pt>
                <c:pt idx="2">
                  <c:v>2737.51</c:v>
                </c:pt>
                <c:pt idx="3">
                  <c:v>2528.83</c:v>
                </c:pt>
                <c:pt idx="4">
                  <c:v>2282.89</c:v>
                </c:pt>
              </c:numCache>
            </c:numRef>
          </c:val>
          <c:extLst>
            <c:ext xmlns:c16="http://schemas.microsoft.com/office/drawing/2014/chart" uri="{C3380CC4-5D6E-409C-BE32-E72D297353CC}">
              <c16:uniqueId val="{00000000-B63D-41A2-97D7-18529B47319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B63D-41A2-97D7-18529B47319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75.59</c:v>
                </c:pt>
                <c:pt idx="1">
                  <c:v>68.31</c:v>
                </c:pt>
                <c:pt idx="2">
                  <c:v>79.959999999999994</c:v>
                </c:pt>
                <c:pt idx="3">
                  <c:v>70.28</c:v>
                </c:pt>
                <c:pt idx="4">
                  <c:v>78.959999999999994</c:v>
                </c:pt>
              </c:numCache>
            </c:numRef>
          </c:val>
          <c:extLst>
            <c:ext xmlns:c16="http://schemas.microsoft.com/office/drawing/2014/chart" uri="{C3380CC4-5D6E-409C-BE32-E72D297353CC}">
              <c16:uniqueId val="{00000000-23A8-4FC5-B533-AACAC2EC186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23A8-4FC5-B533-AACAC2EC186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222.56</c:v>
                </c:pt>
                <c:pt idx="1">
                  <c:v>246.08</c:v>
                </c:pt>
                <c:pt idx="2">
                  <c:v>210.33</c:v>
                </c:pt>
                <c:pt idx="3">
                  <c:v>236.78</c:v>
                </c:pt>
                <c:pt idx="4">
                  <c:v>209.89</c:v>
                </c:pt>
              </c:numCache>
            </c:numRef>
          </c:val>
          <c:extLst>
            <c:ext xmlns:c16="http://schemas.microsoft.com/office/drawing/2014/chart" uri="{C3380CC4-5D6E-409C-BE32-E72D297353CC}">
              <c16:uniqueId val="{00000000-E476-4952-B1F0-9AEEC0F3689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E476-4952-B1F0-9AEEC0F3689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長崎県　諫早市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自治体職員</v>
      </c>
      <c r="AE8" s="66"/>
      <c r="AF8" s="66"/>
      <c r="AG8" s="66"/>
      <c r="AH8" s="66"/>
      <c r="AI8" s="66"/>
      <c r="AJ8" s="66"/>
      <c r="AK8" s="3"/>
      <c r="AL8" s="54">
        <f>データ!S6</f>
        <v>133938</v>
      </c>
      <c r="AM8" s="54"/>
      <c r="AN8" s="54"/>
      <c r="AO8" s="54"/>
      <c r="AP8" s="54"/>
      <c r="AQ8" s="54"/>
      <c r="AR8" s="54"/>
      <c r="AS8" s="54"/>
      <c r="AT8" s="53">
        <f>データ!T6</f>
        <v>341.79</v>
      </c>
      <c r="AU8" s="53"/>
      <c r="AV8" s="53"/>
      <c r="AW8" s="53"/>
      <c r="AX8" s="53"/>
      <c r="AY8" s="53"/>
      <c r="AZ8" s="53"/>
      <c r="BA8" s="53"/>
      <c r="BB8" s="53">
        <f>データ!U6</f>
        <v>391.87</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60</v>
      </c>
      <c r="J10" s="53"/>
      <c r="K10" s="53"/>
      <c r="L10" s="53"/>
      <c r="M10" s="53"/>
      <c r="N10" s="53"/>
      <c r="O10" s="53"/>
      <c r="P10" s="53">
        <f>データ!P6</f>
        <v>10.39</v>
      </c>
      <c r="Q10" s="53"/>
      <c r="R10" s="53"/>
      <c r="S10" s="53"/>
      <c r="T10" s="53"/>
      <c r="U10" s="53"/>
      <c r="V10" s="53"/>
      <c r="W10" s="53">
        <f>データ!Q6</f>
        <v>97.67</v>
      </c>
      <c r="X10" s="53"/>
      <c r="Y10" s="53"/>
      <c r="Z10" s="53"/>
      <c r="AA10" s="53"/>
      <c r="AB10" s="53"/>
      <c r="AC10" s="53"/>
      <c r="AD10" s="54">
        <f>データ!R6</f>
        <v>3320</v>
      </c>
      <c r="AE10" s="54"/>
      <c r="AF10" s="54"/>
      <c r="AG10" s="54"/>
      <c r="AH10" s="54"/>
      <c r="AI10" s="54"/>
      <c r="AJ10" s="54"/>
      <c r="AK10" s="2"/>
      <c r="AL10" s="54">
        <f>データ!V6</f>
        <v>13892</v>
      </c>
      <c r="AM10" s="54"/>
      <c r="AN10" s="54"/>
      <c r="AO10" s="54"/>
      <c r="AP10" s="54"/>
      <c r="AQ10" s="54"/>
      <c r="AR10" s="54"/>
      <c r="AS10" s="54"/>
      <c r="AT10" s="53">
        <f>データ!W6</f>
        <v>5.58</v>
      </c>
      <c r="AU10" s="53"/>
      <c r="AV10" s="53"/>
      <c r="AW10" s="53"/>
      <c r="AX10" s="53"/>
      <c r="AY10" s="53"/>
      <c r="AZ10" s="53"/>
      <c r="BA10" s="53"/>
      <c r="BB10" s="53">
        <f>データ!X6</f>
        <v>2489.61</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Ev0MQZ+u5J8h3QcAjtUw8q7hVsd1rLuBTFc3i86ce4tC4Q1RJfxt2mxUj8RpHk1VWDbsMbyWt3FXHVgOYo2odw==" saltValue="ZTheNsL2+vcdfwUYmxy/t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422045</v>
      </c>
      <c r="D6" s="19">
        <f t="shared" si="3"/>
        <v>46</v>
      </c>
      <c r="E6" s="19">
        <f t="shared" si="3"/>
        <v>17</v>
      </c>
      <c r="F6" s="19">
        <f t="shared" si="3"/>
        <v>5</v>
      </c>
      <c r="G6" s="19">
        <f t="shared" si="3"/>
        <v>0</v>
      </c>
      <c r="H6" s="19" t="str">
        <f t="shared" si="3"/>
        <v>長崎県　諫早市</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60</v>
      </c>
      <c r="P6" s="20">
        <f t="shared" si="3"/>
        <v>10.39</v>
      </c>
      <c r="Q6" s="20">
        <f t="shared" si="3"/>
        <v>97.67</v>
      </c>
      <c r="R6" s="20">
        <f t="shared" si="3"/>
        <v>3320</v>
      </c>
      <c r="S6" s="20">
        <f t="shared" si="3"/>
        <v>133938</v>
      </c>
      <c r="T6" s="20">
        <f t="shared" si="3"/>
        <v>341.79</v>
      </c>
      <c r="U6" s="20">
        <f t="shared" si="3"/>
        <v>391.87</v>
      </c>
      <c r="V6" s="20">
        <f t="shared" si="3"/>
        <v>13892</v>
      </c>
      <c r="W6" s="20">
        <f t="shared" si="3"/>
        <v>5.58</v>
      </c>
      <c r="X6" s="20">
        <f t="shared" si="3"/>
        <v>2489.61</v>
      </c>
      <c r="Y6" s="21">
        <f>IF(Y7="",NA(),Y7)</f>
        <v>98.94</v>
      </c>
      <c r="Z6" s="21">
        <f t="shared" ref="Z6:AH6" si="4">IF(Z7="",NA(),Z7)</f>
        <v>99.73</v>
      </c>
      <c r="AA6" s="21">
        <f t="shared" si="4"/>
        <v>103.68</v>
      </c>
      <c r="AB6" s="21">
        <f t="shared" si="4"/>
        <v>102.04</v>
      </c>
      <c r="AC6" s="21">
        <f t="shared" si="4"/>
        <v>103.71</v>
      </c>
      <c r="AD6" s="21">
        <f t="shared" si="4"/>
        <v>103.6</v>
      </c>
      <c r="AE6" s="21">
        <f t="shared" si="4"/>
        <v>106.37</v>
      </c>
      <c r="AF6" s="21">
        <f t="shared" si="4"/>
        <v>106.07</v>
      </c>
      <c r="AG6" s="21">
        <f t="shared" si="4"/>
        <v>105.5</v>
      </c>
      <c r="AH6" s="21">
        <f t="shared" si="4"/>
        <v>106.35</v>
      </c>
      <c r="AI6" s="20" t="str">
        <f>IF(AI7="","",IF(AI7="-","【-】","【"&amp;SUBSTITUTE(TEXT(AI7,"#,##0.00"),"-","△")&amp;"】"))</f>
        <v>【104.44】</v>
      </c>
      <c r="AJ6" s="21">
        <f>IF(AJ7="",NA(),AJ7)</f>
        <v>369.52</v>
      </c>
      <c r="AK6" s="21">
        <f t="shared" ref="AK6:AS6" si="5">IF(AK7="",NA(),AK7)</f>
        <v>364.74</v>
      </c>
      <c r="AL6" s="21">
        <f t="shared" si="5"/>
        <v>347.16</v>
      </c>
      <c r="AM6" s="21">
        <f t="shared" si="5"/>
        <v>342.76</v>
      </c>
      <c r="AN6" s="21">
        <f t="shared" si="5"/>
        <v>327.33999999999997</v>
      </c>
      <c r="AO6" s="21">
        <f t="shared" si="5"/>
        <v>193.99</v>
      </c>
      <c r="AP6" s="21">
        <f t="shared" si="5"/>
        <v>139.02000000000001</v>
      </c>
      <c r="AQ6" s="21">
        <f t="shared" si="5"/>
        <v>132.04</v>
      </c>
      <c r="AR6" s="21">
        <f t="shared" si="5"/>
        <v>145.43</v>
      </c>
      <c r="AS6" s="21">
        <f t="shared" si="5"/>
        <v>129.88999999999999</v>
      </c>
      <c r="AT6" s="20" t="str">
        <f>IF(AT7="","",IF(AT7="-","【-】","【"&amp;SUBSTITUTE(TEXT(AT7,"#,##0.00"),"-","△")&amp;"】"))</f>
        <v>【124.06】</v>
      </c>
      <c r="AU6" s="21">
        <f>IF(AU7="",NA(),AU7)</f>
        <v>-125.58</v>
      </c>
      <c r="AV6" s="21">
        <f t="shared" ref="AV6:BD6" si="6">IF(AV7="",NA(),AV7)</f>
        <v>-123.44</v>
      </c>
      <c r="AW6" s="21">
        <f t="shared" si="6"/>
        <v>-181.38</v>
      </c>
      <c r="AX6" s="21">
        <f t="shared" si="6"/>
        <v>-196.9</v>
      </c>
      <c r="AY6" s="21">
        <f t="shared" si="6"/>
        <v>-202.98</v>
      </c>
      <c r="AZ6" s="21">
        <f t="shared" si="6"/>
        <v>26.99</v>
      </c>
      <c r="BA6" s="21">
        <f t="shared" si="6"/>
        <v>29.13</v>
      </c>
      <c r="BB6" s="21">
        <f t="shared" si="6"/>
        <v>35.69</v>
      </c>
      <c r="BC6" s="21">
        <f t="shared" si="6"/>
        <v>38.4</v>
      </c>
      <c r="BD6" s="21">
        <f t="shared" si="6"/>
        <v>44.04</v>
      </c>
      <c r="BE6" s="20" t="str">
        <f>IF(BE7="","",IF(BE7="-","【-】","【"&amp;SUBSTITUTE(TEXT(BE7,"#,##0.00"),"-","△")&amp;"】"))</f>
        <v>【42.02】</v>
      </c>
      <c r="BF6" s="21">
        <f>IF(BF7="",NA(),BF7)</f>
        <v>3091.51</v>
      </c>
      <c r="BG6" s="21">
        <f t="shared" ref="BG6:BO6" si="7">IF(BG7="",NA(),BG7)</f>
        <v>2922.57</v>
      </c>
      <c r="BH6" s="21">
        <f t="shared" si="7"/>
        <v>2737.51</v>
      </c>
      <c r="BI6" s="21">
        <f t="shared" si="7"/>
        <v>2528.83</v>
      </c>
      <c r="BJ6" s="21">
        <f t="shared" si="7"/>
        <v>2282.89</v>
      </c>
      <c r="BK6" s="21">
        <f t="shared" si="7"/>
        <v>826.83</v>
      </c>
      <c r="BL6" s="21">
        <f t="shared" si="7"/>
        <v>867.83</v>
      </c>
      <c r="BM6" s="21">
        <f t="shared" si="7"/>
        <v>791.76</v>
      </c>
      <c r="BN6" s="21">
        <f t="shared" si="7"/>
        <v>900.82</v>
      </c>
      <c r="BO6" s="21">
        <f t="shared" si="7"/>
        <v>839.21</v>
      </c>
      <c r="BP6" s="20" t="str">
        <f>IF(BP7="","",IF(BP7="-","【-】","【"&amp;SUBSTITUTE(TEXT(BP7,"#,##0.00"),"-","△")&amp;"】"))</f>
        <v>【785.10】</v>
      </c>
      <c r="BQ6" s="21">
        <f>IF(BQ7="",NA(),BQ7)</f>
        <v>75.59</v>
      </c>
      <c r="BR6" s="21">
        <f t="shared" ref="BR6:BZ6" si="8">IF(BR7="",NA(),BR7)</f>
        <v>68.31</v>
      </c>
      <c r="BS6" s="21">
        <f t="shared" si="8"/>
        <v>79.959999999999994</v>
      </c>
      <c r="BT6" s="21">
        <f t="shared" si="8"/>
        <v>70.28</v>
      </c>
      <c r="BU6" s="21">
        <f t="shared" si="8"/>
        <v>78.959999999999994</v>
      </c>
      <c r="BV6" s="21">
        <f t="shared" si="8"/>
        <v>57.31</v>
      </c>
      <c r="BW6" s="21">
        <f t="shared" si="8"/>
        <v>57.08</v>
      </c>
      <c r="BX6" s="21">
        <f t="shared" si="8"/>
        <v>56.26</v>
      </c>
      <c r="BY6" s="21">
        <f t="shared" si="8"/>
        <v>52.94</v>
      </c>
      <c r="BZ6" s="21">
        <f t="shared" si="8"/>
        <v>52.05</v>
      </c>
      <c r="CA6" s="20" t="str">
        <f>IF(CA7="","",IF(CA7="-","【-】","【"&amp;SUBSTITUTE(TEXT(CA7,"#,##0.00"),"-","△")&amp;"】"))</f>
        <v>【56.93】</v>
      </c>
      <c r="CB6" s="21">
        <f>IF(CB7="",NA(),CB7)</f>
        <v>222.56</v>
      </c>
      <c r="CC6" s="21">
        <f t="shared" ref="CC6:CK6" si="9">IF(CC7="",NA(),CC7)</f>
        <v>246.08</v>
      </c>
      <c r="CD6" s="21">
        <f t="shared" si="9"/>
        <v>210.33</v>
      </c>
      <c r="CE6" s="21">
        <f t="shared" si="9"/>
        <v>236.78</v>
      </c>
      <c r="CF6" s="21">
        <f t="shared" si="9"/>
        <v>209.89</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44.58</v>
      </c>
      <c r="CN6" s="21">
        <f t="shared" ref="CN6:CV6" si="10">IF(CN7="",NA(),CN7)</f>
        <v>45.81</v>
      </c>
      <c r="CO6" s="21">
        <f t="shared" si="10"/>
        <v>44.01</v>
      </c>
      <c r="CP6" s="21">
        <f t="shared" si="10"/>
        <v>42.79</v>
      </c>
      <c r="CQ6" s="21">
        <f t="shared" si="10"/>
        <v>43.2</v>
      </c>
      <c r="CR6" s="21">
        <f t="shared" si="10"/>
        <v>50.14</v>
      </c>
      <c r="CS6" s="21">
        <f t="shared" si="10"/>
        <v>54.83</v>
      </c>
      <c r="CT6" s="21">
        <f t="shared" si="10"/>
        <v>66.53</v>
      </c>
      <c r="CU6" s="21">
        <f t="shared" si="10"/>
        <v>52.35</v>
      </c>
      <c r="CV6" s="21">
        <f t="shared" si="10"/>
        <v>46.25</v>
      </c>
      <c r="CW6" s="20" t="str">
        <f>IF(CW7="","",IF(CW7="-","【-】","【"&amp;SUBSTITUTE(TEXT(CW7,"#,##0.00"),"-","△")&amp;"】"))</f>
        <v>【49.87】</v>
      </c>
      <c r="CX6" s="21">
        <f>IF(CX7="",NA(),CX7)</f>
        <v>85.96</v>
      </c>
      <c r="CY6" s="21">
        <f t="shared" ref="CY6:DG6" si="11">IF(CY7="",NA(),CY7)</f>
        <v>87.3</v>
      </c>
      <c r="CZ6" s="21">
        <f t="shared" si="11"/>
        <v>85.41</v>
      </c>
      <c r="DA6" s="21">
        <f t="shared" si="11"/>
        <v>87.76</v>
      </c>
      <c r="DB6" s="21">
        <f t="shared" si="11"/>
        <v>89.68</v>
      </c>
      <c r="DC6" s="21">
        <f t="shared" si="11"/>
        <v>84.98</v>
      </c>
      <c r="DD6" s="21">
        <f t="shared" si="11"/>
        <v>84.7</v>
      </c>
      <c r="DE6" s="21">
        <f t="shared" si="11"/>
        <v>84.67</v>
      </c>
      <c r="DF6" s="21">
        <f t="shared" si="11"/>
        <v>84.39</v>
      </c>
      <c r="DG6" s="21">
        <f t="shared" si="11"/>
        <v>83.96</v>
      </c>
      <c r="DH6" s="20" t="str">
        <f>IF(DH7="","",IF(DH7="-","【-】","【"&amp;SUBSTITUTE(TEXT(DH7,"#,##0.00"),"-","△")&amp;"】"))</f>
        <v>【87.54】</v>
      </c>
      <c r="DI6" s="21">
        <f>IF(DI7="",NA(),DI7)</f>
        <v>26.05</v>
      </c>
      <c r="DJ6" s="21">
        <f t="shared" ref="DJ6:DR6" si="12">IF(DJ7="",NA(),DJ7)</f>
        <v>27.58</v>
      </c>
      <c r="DK6" s="21">
        <f t="shared" si="12"/>
        <v>29.3</v>
      </c>
      <c r="DL6" s="21">
        <f t="shared" si="12"/>
        <v>31.43</v>
      </c>
      <c r="DM6" s="21">
        <f t="shared" si="12"/>
        <v>33.49</v>
      </c>
      <c r="DN6" s="21">
        <f t="shared" si="12"/>
        <v>23.06</v>
      </c>
      <c r="DO6" s="21">
        <f t="shared" si="12"/>
        <v>20.34</v>
      </c>
      <c r="DP6" s="21">
        <f t="shared" si="12"/>
        <v>21.85</v>
      </c>
      <c r="DQ6" s="21">
        <f t="shared" si="12"/>
        <v>25.19</v>
      </c>
      <c r="DR6" s="21">
        <f t="shared" si="12"/>
        <v>25.46</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0.19</v>
      </c>
      <c r="ED6" s="20" t="str">
        <f>IF(ED7="","",IF(ED7="-","【-】","【"&amp;SUBSTITUTE(TEXT(ED7,"#,##0.00"),"-","△")&amp;"】"))</f>
        <v>【0.08】</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8" s="22" customFormat="1" x14ac:dyDescent="0.15">
      <c r="A7" s="14"/>
      <c r="B7" s="23">
        <v>2023</v>
      </c>
      <c r="C7" s="23">
        <v>422045</v>
      </c>
      <c r="D7" s="23">
        <v>46</v>
      </c>
      <c r="E7" s="23">
        <v>17</v>
      </c>
      <c r="F7" s="23">
        <v>5</v>
      </c>
      <c r="G7" s="23">
        <v>0</v>
      </c>
      <c r="H7" s="23" t="s">
        <v>96</v>
      </c>
      <c r="I7" s="23" t="s">
        <v>97</v>
      </c>
      <c r="J7" s="23" t="s">
        <v>98</v>
      </c>
      <c r="K7" s="23" t="s">
        <v>99</v>
      </c>
      <c r="L7" s="23" t="s">
        <v>100</v>
      </c>
      <c r="M7" s="23" t="s">
        <v>101</v>
      </c>
      <c r="N7" s="24" t="s">
        <v>102</v>
      </c>
      <c r="O7" s="24">
        <v>60</v>
      </c>
      <c r="P7" s="24">
        <v>10.39</v>
      </c>
      <c r="Q7" s="24">
        <v>97.67</v>
      </c>
      <c r="R7" s="24">
        <v>3320</v>
      </c>
      <c r="S7" s="24">
        <v>133938</v>
      </c>
      <c r="T7" s="24">
        <v>341.79</v>
      </c>
      <c r="U7" s="24">
        <v>391.87</v>
      </c>
      <c r="V7" s="24">
        <v>13892</v>
      </c>
      <c r="W7" s="24">
        <v>5.58</v>
      </c>
      <c r="X7" s="24">
        <v>2489.61</v>
      </c>
      <c r="Y7" s="24">
        <v>98.94</v>
      </c>
      <c r="Z7" s="24">
        <v>99.73</v>
      </c>
      <c r="AA7" s="24">
        <v>103.68</v>
      </c>
      <c r="AB7" s="24">
        <v>102.04</v>
      </c>
      <c r="AC7" s="24">
        <v>103.71</v>
      </c>
      <c r="AD7" s="24">
        <v>103.6</v>
      </c>
      <c r="AE7" s="24">
        <v>106.37</v>
      </c>
      <c r="AF7" s="24">
        <v>106.07</v>
      </c>
      <c r="AG7" s="24">
        <v>105.5</v>
      </c>
      <c r="AH7" s="24">
        <v>106.35</v>
      </c>
      <c r="AI7" s="24">
        <v>104.44</v>
      </c>
      <c r="AJ7" s="24">
        <v>369.52</v>
      </c>
      <c r="AK7" s="24">
        <v>364.74</v>
      </c>
      <c r="AL7" s="24">
        <v>347.16</v>
      </c>
      <c r="AM7" s="24">
        <v>342.76</v>
      </c>
      <c r="AN7" s="24">
        <v>327.33999999999997</v>
      </c>
      <c r="AO7" s="24">
        <v>193.99</v>
      </c>
      <c r="AP7" s="24">
        <v>139.02000000000001</v>
      </c>
      <c r="AQ7" s="24">
        <v>132.04</v>
      </c>
      <c r="AR7" s="24">
        <v>145.43</v>
      </c>
      <c r="AS7" s="24">
        <v>129.88999999999999</v>
      </c>
      <c r="AT7" s="24">
        <v>124.06</v>
      </c>
      <c r="AU7" s="24">
        <v>-125.58</v>
      </c>
      <c r="AV7" s="24">
        <v>-123.44</v>
      </c>
      <c r="AW7" s="24">
        <v>-181.38</v>
      </c>
      <c r="AX7" s="24">
        <v>-196.9</v>
      </c>
      <c r="AY7" s="24">
        <v>-202.98</v>
      </c>
      <c r="AZ7" s="24">
        <v>26.99</v>
      </c>
      <c r="BA7" s="24">
        <v>29.13</v>
      </c>
      <c r="BB7" s="24">
        <v>35.69</v>
      </c>
      <c r="BC7" s="24">
        <v>38.4</v>
      </c>
      <c r="BD7" s="24">
        <v>44.04</v>
      </c>
      <c r="BE7" s="24">
        <v>42.02</v>
      </c>
      <c r="BF7" s="24">
        <v>3091.51</v>
      </c>
      <c r="BG7" s="24">
        <v>2922.57</v>
      </c>
      <c r="BH7" s="24">
        <v>2737.51</v>
      </c>
      <c r="BI7" s="24">
        <v>2528.83</v>
      </c>
      <c r="BJ7" s="24">
        <v>2282.89</v>
      </c>
      <c r="BK7" s="24">
        <v>826.83</v>
      </c>
      <c r="BL7" s="24">
        <v>867.83</v>
      </c>
      <c r="BM7" s="24">
        <v>791.76</v>
      </c>
      <c r="BN7" s="24">
        <v>900.82</v>
      </c>
      <c r="BO7" s="24">
        <v>839.21</v>
      </c>
      <c r="BP7" s="24">
        <v>785.1</v>
      </c>
      <c r="BQ7" s="24">
        <v>75.59</v>
      </c>
      <c r="BR7" s="24">
        <v>68.31</v>
      </c>
      <c r="BS7" s="24">
        <v>79.959999999999994</v>
      </c>
      <c r="BT7" s="24">
        <v>70.28</v>
      </c>
      <c r="BU7" s="24">
        <v>78.959999999999994</v>
      </c>
      <c r="BV7" s="24">
        <v>57.31</v>
      </c>
      <c r="BW7" s="24">
        <v>57.08</v>
      </c>
      <c r="BX7" s="24">
        <v>56.26</v>
      </c>
      <c r="BY7" s="24">
        <v>52.94</v>
      </c>
      <c r="BZ7" s="24">
        <v>52.05</v>
      </c>
      <c r="CA7" s="24">
        <v>56.93</v>
      </c>
      <c r="CB7" s="24">
        <v>222.56</v>
      </c>
      <c r="CC7" s="24">
        <v>246.08</v>
      </c>
      <c r="CD7" s="24">
        <v>210.33</v>
      </c>
      <c r="CE7" s="24">
        <v>236.78</v>
      </c>
      <c r="CF7" s="24">
        <v>209.89</v>
      </c>
      <c r="CG7" s="24">
        <v>273.52</v>
      </c>
      <c r="CH7" s="24">
        <v>274.99</v>
      </c>
      <c r="CI7" s="24">
        <v>282.08999999999997</v>
      </c>
      <c r="CJ7" s="24">
        <v>303.27999999999997</v>
      </c>
      <c r="CK7" s="24">
        <v>301.86</v>
      </c>
      <c r="CL7" s="24">
        <v>271.14999999999998</v>
      </c>
      <c r="CM7" s="24">
        <v>44.58</v>
      </c>
      <c r="CN7" s="24">
        <v>45.81</v>
      </c>
      <c r="CO7" s="24">
        <v>44.01</v>
      </c>
      <c r="CP7" s="24">
        <v>42.79</v>
      </c>
      <c r="CQ7" s="24">
        <v>43.2</v>
      </c>
      <c r="CR7" s="24">
        <v>50.14</v>
      </c>
      <c r="CS7" s="24">
        <v>54.83</v>
      </c>
      <c r="CT7" s="24">
        <v>66.53</v>
      </c>
      <c r="CU7" s="24">
        <v>52.35</v>
      </c>
      <c r="CV7" s="24">
        <v>46.25</v>
      </c>
      <c r="CW7" s="24">
        <v>49.87</v>
      </c>
      <c r="CX7" s="24">
        <v>85.96</v>
      </c>
      <c r="CY7" s="24">
        <v>87.3</v>
      </c>
      <c r="CZ7" s="24">
        <v>85.41</v>
      </c>
      <c r="DA7" s="24">
        <v>87.76</v>
      </c>
      <c r="DB7" s="24">
        <v>89.68</v>
      </c>
      <c r="DC7" s="24">
        <v>84.98</v>
      </c>
      <c r="DD7" s="24">
        <v>84.7</v>
      </c>
      <c r="DE7" s="24">
        <v>84.67</v>
      </c>
      <c r="DF7" s="24">
        <v>84.39</v>
      </c>
      <c r="DG7" s="24">
        <v>83.96</v>
      </c>
      <c r="DH7" s="24">
        <v>87.54</v>
      </c>
      <c r="DI7" s="24">
        <v>26.05</v>
      </c>
      <c r="DJ7" s="24">
        <v>27.58</v>
      </c>
      <c r="DK7" s="24">
        <v>29.3</v>
      </c>
      <c r="DL7" s="24">
        <v>31.43</v>
      </c>
      <c r="DM7" s="24">
        <v>33.49</v>
      </c>
      <c r="DN7" s="24">
        <v>23.06</v>
      </c>
      <c r="DO7" s="24">
        <v>20.34</v>
      </c>
      <c r="DP7" s="24">
        <v>21.85</v>
      </c>
      <c r="DQ7" s="24">
        <v>25.19</v>
      </c>
      <c r="DR7" s="24">
        <v>25.46</v>
      </c>
      <c r="DS7" s="24">
        <v>28.42</v>
      </c>
      <c r="DT7" s="24">
        <v>0</v>
      </c>
      <c r="DU7" s="24">
        <v>0</v>
      </c>
      <c r="DV7" s="24">
        <v>0</v>
      </c>
      <c r="DW7" s="24">
        <v>0</v>
      </c>
      <c r="DX7" s="24">
        <v>0</v>
      </c>
      <c r="DY7" s="24">
        <v>0</v>
      </c>
      <c r="DZ7" s="24">
        <v>0</v>
      </c>
      <c r="EA7" s="24">
        <v>0</v>
      </c>
      <c r="EB7" s="24">
        <v>0</v>
      </c>
      <c r="EC7" s="24">
        <v>0.19</v>
      </c>
      <c r="ED7" s="24">
        <v>0.08</v>
      </c>
      <c r="EE7" s="24">
        <v>0</v>
      </c>
      <c r="EF7" s="24">
        <v>0</v>
      </c>
      <c r="EG7" s="24">
        <v>0</v>
      </c>
      <c r="EH7" s="24">
        <v>0</v>
      </c>
      <c r="EI7" s="24">
        <v>0</v>
      </c>
      <c r="EJ7" s="24">
        <v>0.02</v>
      </c>
      <c r="EK7" s="24">
        <v>0.25</v>
      </c>
      <c r="EL7" s="24">
        <v>0.05</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鳥巣　昌樹</cp:lastModifiedBy>
  <dcterms:created xsi:type="dcterms:W3CDTF">2025-01-24T07:20:49Z</dcterms:created>
  <dcterms:modified xsi:type="dcterms:W3CDTF">2025-01-28T06:19:10Z</dcterms:modified>
  <cp:category/>
</cp:coreProperties>
</file>