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01\data\財政課\021_公営企業\★調査関係\R6年度\20250128　【長崎県市町村課】公営企業に係る経営比較分析表（令和5年度決算）の分析等について\★回答\R7.1.28修正後\08_下水道事業（修正版）\"/>
    </mc:Choice>
  </mc:AlternateContent>
  <workbookProtection workbookAlgorithmName="SHA-512" workbookHashValue="OpFLbeg0OL3Nna5ZMukvrCxGgQ/cH8CtCufdi83YPO1agmehy6yBmhAUMEPvQkOk+hUNmRsAhVwp0gULtmURtg==" workbookSaltValue="g3bsL5ceozBCsiSU1eGx/A=="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<sst xmlns="http://schemas.openxmlformats.org/spreadsheetml/2006/main" count="236" uniqueCount="120">
  <si>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</si>
  <si>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</si>
  <si>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</si>
  <si>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</si>
  <si>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</si>
  <si>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</si>
  <si>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</si>
  <si>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</si>
  <si>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</si>
  <si>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</si>
  <si>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</si>
  <si>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</si>
  <si>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</si>
  <si>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</si>
  <si>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</si>
  <si>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</si>
  <si>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</si>
  <si>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</si>
  <si>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</si>
  <si>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</si>
  <si>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</si>
  <si>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</si>
  <si>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</si>
  <si>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</si>
  <si>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</si>
  <si>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</si>
  <si>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</si>
  <si>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</si>
  <si>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</si>
  <si>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</si>
  <si>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</si>
  <si>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</si>
  <si>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</si>
  <si>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</si>
  <si>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</si>
  <si>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</si>
  <si>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</si>
  <si>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</si>
  <si>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</si>
  <si>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</si>
  <si>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</si>
  <si>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</si>
  <si>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</si>
  <si>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</si>
  <si>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</si>
  <si>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</si>
  <si>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</si>
  <si>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</si>
  <si>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</si>
  <si>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</si>
  <si>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</si>
  <si>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</si>
  <si>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</si>
  <si>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</si>
  <si>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</si>
  <si>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</si>
  <si>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</si>
  <si>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</si>
  <si>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</si>
  <si>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</si>
  <si>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</si>
  <si>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</si>
  <si>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</si>
  <si>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</si>
  <si>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</si>
  <si>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</si>
  <si>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</si>
  <si>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</si>
  <si>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</si>
  <si>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</si>
  <si>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</si>
  <si>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</si>
  <si>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</si>
  <si>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</si>
  <si>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</si>
  <si>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</si>
  <si>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</si>
  <si>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</si>
  <si>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</si>
  <si>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</si>
  <si>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</si>
  <si>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</si>
  <si>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</si>
  <si>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</si>
  <si>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</si>
  <si>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</si>
  <si>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</si>
  <si>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</si>
  <si>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</si>
  <si>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</si>
  <si>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</si>
  <si>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</si>
  <si>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</si>
  <si>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</si>
  <si>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</si>
  <si>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</si>
  <si>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</si>
  <si>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</si>
  <si>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</si>
  <si>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</si>
  <si>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</si>
  <si>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</si>
  <si>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</si>
  <si>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</si>
  <si>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</si>
  <si>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</si>
  <si>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</si>
  <si>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</si>
  <si>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</si>
  <si>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</si>
  <si>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</si>
  <si>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</si>
  <si>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</si>
  <si>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</si>
  <si>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</si>
  <si>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</si>
  <si>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</si>
  <si>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当市では、２つの処理区(北部処理区、中央処理区)で公共下水道事業を実施している。①収益的収支率及び⑤経費回収率は１００％未満であるが、令和２年度に公共下水道の整備が完了したため、今後、公共下水道への加入増加に努めることで使用料収入を増やすことが必要である。又、令和６年度より料金改定による使用料収入の増加も見込める。比較的使用水量の多い、宿泊施設、病院などで未だ接続がされていないところがあれば加入推進に努めたい。
①⑤⑥については、公共下水道区域については令和５年から市の独自政策として受益者負担金の返還を行っており、その影響で数値として表れている。突発的な経費であるので返還終了後は例年と同等の値に近づくと考えられる。</t>
    <rPh sb="128" eb="129">
      <t>マタ</t>
    </rPh>
    <rPh sb="130" eb="132">
      <t>レイワ</t>
    </rPh>
    <rPh sb="133" eb="135">
      <t>ネンド</t>
    </rPh>
    <rPh sb="137" eb="139">
      <t>リョウキン</t>
    </rPh>
    <rPh sb="139" eb="141">
      <t>カイテイ</t>
    </rPh>
    <rPh sb="144" eb="147">
      <t>シヨウリョウ</t>
    </rPh>
    <rPh sb="147" eb="149">
      <t>シュウニュウ</t>
    </rPh>
    <rPh sb="150" eb="151">
      <t>ゾウ</t>
    </rPh>
    <rPh sb="151" eb="152">
      <t>カ</t>
    </rPh>
    <rPh sb="153" eb="155">
      <t>ミコ</t>
    </rPh>
    <rPh sb="169" eb="171">
      <t>シュクハク</t>
    </rPh>
    <rPh sb="171" eb="173">
      <t>シセツ</t>
    </rPh>
    <rPh sb="217" eb="219">
      <t>コウキョウ</t>
    </rPh>
    <rPh sb="219" eb="222">
      <t>ゲスイドウ</t>
    </rPh>
    <rPh sb="222" eb="224">
      <t>クイキ</t>
    </rPh>
    <rPh sb="229" eb="231">
      <t>レイワ</t>
    </rPh>
    <rPh sb="232" eb="233">
      <t>ネン</t>
    </rPh>
    <rPh sb="235" eb="236">
      <t>シ</t>
    </rPh>
    <rPh sb="237" eb="239">
      <t>ドクジ</t>
    </rPh>
    <rPh sb="239" eb="241">
      <t>セイサク</t>
    </rPh>
    <rPh sb="244" eb="247">
      <t>ジュエキシャ</t>
    </rPh>
    <rPh sb="247" eb="250">
      <t>フタンキン</t>
    </rPh>
    <rPh sb="251" eb="253">
      <t>ヘンカン</t>
    </rPh>
    <rPh sb="254" eb="255">
      <t>オコナ</t>
    </rPh>
    <rPh sb="262" eb="264">
      <t>エイキョウ</t>
    </rPh>
    <rPh sb="265" eb="267">
      <t>スウチ</t>
    </rPh>
    <rPh sb="270" eb="271">
      <t>アラワ</t>
    </rPh>
    <rPh sb="276" eb="278">
      <t>トッパツ</t>
    </rPh>
    <rPh sb="278" eb="279">
      <t>テキ</t>
    </rPh>
    <rPh sb="280" eb="282">
      <t>ケイヒ</t>
    </rPh>
    <rPh sb="287" eb="289">
      <t>ヘンカン</t>
    </rPh>
    <rPh sb="289" eb="292">
      <t>シュウリョウゴ</t>
    </rPh>
    <rPh sb="293" eb="295">
      <t>レイネン</t>
    </rPh>
    <rPh sb="296" eb="298">
      <t>ドウトウ</t>
    </rPh>
    <rPh sb="299" eb="300">
      <t>アタイ</t>
    </rPh>
    <rPh sb="301" eb="302">
      <t>チカ</t>
    </rPh>
    <rPh sb="305" eb="306">
      <t>カンガ</t>
    </rPh>
    <phoneticPr fontId="4"/>
  </si>
  <si>
    <t>当市では、２つの処理区(北部処理区、中央処理区)で公共下水道事業を実施しているが事業着手年度が平成７年であるため、比較的新しい状況である。</t>
    <rPh sb="0" eb="2">
      <t>トウシ</t>
    </rPh>
    <rPh sb="8" eb="10">
      <t>ショリ</t>
    </rPh>
    <rPh sb="10" eb="11">
      <t>ク</t>
    </rPh>
    <rPh sb="12" eb="14">
      <t>ホクブ</t>
    </rPh>
    <rPh sb="14" eb="16">
      <t>ショリ</t>
    </rPh>
    <rPh sb="16" eb="17">
      <t>ク</t>
    </rPh>
    <rPh sb="18" eb="20">
      <t>チュウオウ</t>
    </rPh>
    <rPh sb="20" eb="22">
      <t>ショリ</t>
    </rPh>
    <rPh sb="22" eb="23">
      <t>ク</t>
    </rPh>
    <rPh sb="25" eb="27">
      <t>コウキョウ</t>
    </rPh>
    <rPh sb="27" eb="30">
      <t>ゲスイドウ</t>
    </rPh>
    <rPh sb="30" eb="32">
      <t>ジギョウ</t>
    </rPh>
    <rPh sb="33" eb="35">
      <t>ジッシ</t>
    </rPh>
    <rPh sb="40" eb="42">
      <t>ジギョウ</t>
    </rPh>
    <rPh sb="42" eb="44">
      <t>チャクシュ</t>
    </rPh>
    <rPh sb="44" eb="46">
      <t>ネンド</t>
    </rPh>
    <rPh sb="47" eb="49">
      <t>ヘイセイ</t>
    </rPh>
    <rPh sb="50" eb="51">
      <t>ネン</t>
    </rPh>
    <rPh sb="57" eb="60">
      <t>ヒカクテキ</t>
    </rPh>
    <rPh sb="60" eb="61">
      <t>アタラ</t>
    </rPh>
    <rPh sb="63" eb="65">
      <t>ジョウキョウ</t>
    </rPh>
    <phoneticPr fontId="4"/>
  </si>
  <si>
    <t>　当市の課題は接続率が低いことに起因する使用料の収入の少なさである。使用料収入の確保に努めるため加入推進を強化し、加入者増に努めることが重要である。また、長期的な課題としては、将来の管渠更新を見据え、定期的な点検等により、適切に維持管理を行うことで、トータルコストの削減に努めることが重要である。一方で、今後想定される人口減少社会に鑑み、維持管理計画等の見直し（予算の平準化）を検討する必要がある。</t>
    <rPh sb="1" eb="3">
      <t>トウシ</t>
    </rPh>
    <rPh sb="4" eb="6">
      <t>カダイ</t>
    </rPh>
    <rPh sb="7" eb="9">
      <t>セツゾク</t>
    </rPh>
    <rPh sb="9" eb="10">
      <t>リツ</t>
    </rPh>
    <rPh sb="11" eb="12">
      <t>ヒク</t>
    </rPh>
    <rPh sb="16" eb="18">
      <t>キイン</t>
    </rPh>
    <rPh sb="24" eb="26">
      <t>シュウニュウ</t>
    </rPh>
    <rPh sb="27" eb="28">
      <t>スク</t>
    </rPh>
    <rPh sb="34" eb="37">
      <t>シヨウリョウ</t>
    </rPh>
    <rPh sb="37" eb="39">
      <t>シュウニュウ</t>
    </rPh>
    <rPh sb="40" eb="42">
      <t>カクホ</t>
    </rPh>
    <rPh sb="43" eb="44">
      <t>ツト</t>
    </rPh>
    <rPh sb="48" eb="50">
      <t>カニュウ</t>
    </rPh>
    <rPh sb="50" eb="52">
      <t>スイシン</t>
    </rPh>
    <rPh sb="53" eb="55">
      <t>キョウカ</t>
    </rPh>
    <rPh sb="57" eb="60">
      <t>カニュウシャ</t>
    </rPh>
    <rPh sb="60" eb="61">
      <t>ゾウ</t>
    </rPh>
    <rPh sb="62" eb="63">
      <t>ツト</t>
    </rPh>
    <rPh sb="68" eb="70">
      <t>ジュウヨウ</t>
    </rPh>
    <rPh sb="77" eb="79">
      <t>チョウキ</t>
    </rPh>
    <rPh sb="79" eb="80">
      <t>テキ</t>
    </rPh>
    <rPh sb="81" eb="83">
      <t>カダイ</t>
    </rPh>
    <rPh sb="88" eb="90">
      <t>ショウライ</t>
    </rPh>
    <rPh sb="91" eb="93">
      <t>カンキョ</t>
    </rPh>
    <rPh sb="93" eb="95">
      <t>コウシン</t>
    </rPh>
    <rPh sb="96" eb="98">
      <t>ミス</t>
    </rPh>
    <rPh sb="100" eb="103">
      <t>テイキテキ</t>
    </rPh>
    <rPh sb="104" eb="106">
      <t>テンケン</t>
    </rPh>
    <rPh sb="106" eb="107">
      <t>トウ</t>
    </rPh>
    <rPh sb="111" eb="113">
      <t>テキセツ</t>
    </rPh>
    <rPh sb="114" eb="116">
      <t>イジ</t>
    </rPh>
    <rPh sb="116" eb="118">
      <t>カンリ</t>
    </rPh>
    <rPh sb="119" eb="120">
      <t>オコナ</t>
    </rPh>
    <rPh sb="133" eb="135">
      <t>サクゲン</t>
    </rPh>
    <rPh sb="136" eb="137">
      <t>ツト</t>
    </rPh>
    <rPh sb="142" eb="144">
      <t>ジュウヨウ</t>
    </rPh>
    <rPh sb="148" eb="150">
      <t>イッポウ</t>
    </rPh>
    <rPh sb="152" eb="154">
      <t>コンゴ</t>
    </rPh>
    <rPh sb="154" eb="156">
      <t>ソウテイ</t>
    </rPh>
    <rPh sb="159" eb="161">
      <t>ジンコウ</t>
    </rPh>
    <rPh sb="161" eb="163">
      <t>ゲンショウ</t>
    </rPh>
    <rPh sb="163" eb="165">
      <t>シャカイ</t>
    </rPh>
    <rPh sb="166" eb="167">
      <t>カンガ</t>
    </rPh>
    <rPh sb="169" eb="171">
      <t>イジ</t>
    </rPh>
    <rPh sb="171" eb="173">
      <t>カンリ</t>
    </rPh>
    <rPh sb="173" eb="175">
      <t>ケイカク</t>
    </rPh>
    <rPh sb="175" eb="176">
      <t>トウ</t>
    </rPh>
    <rPh sb="177" eb="179">
      <t>ミナオ</t>
    </rPh>
    <rPh sb="181" eb="183">
      <t>ヨサン</t>
    </rPh>
    <rPh sb="184" eb="187">
      <t>ヘイジュンカ</t>
    </rPh>
    <rPh sb="189" eb="191">
      <t>ケントウ</t>
    </rPh>
    <rPh sb="193" eb="1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</si>
</sst>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B3-44E1-9962-4067A075E35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1CB3-44E1-9962-4067A075E35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26.59</c:v>
                </c:pt>
                <c:pt idx="1">
                  <c:v>27.93</c:v>
                </c:pt>
                <c:pt idx="2">
                  <c:v>29.33</c:v>
                </c:pt>
                <c:pt idx="3">
                  <c:v>30.06</c:v>
                </c:pt>
                <c:pt idx="4">
                  <c:v>29.09</c:v>
                </c:pt>
              </c:numCache>
            </c:numRef>
          </c:val>
          <c:extLst>
            <c:ext xmlns:c16="http://schemas.microsoft.com/office/drawing/2014/chart" uri="{C3380CC4-5D6E-409C-BE32-E72D297353CC}">
              <c16:uniqueId val="{00000000-06DE-4979-998D-41C99F3498B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06DE-4979-998D-41C99F3498B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53.86</c:v>
                </c:pt>
                <c:pt idx="1">
                  <c:v>56.25</c:v>
                </c:pt>
                <c:pt idx="2">
                  <c:v>56.83</c:v>
                </c:pt>
                <c:pt idx="3">
                  <c:v>57.49</c:v>
                </c:pt>
                <c:pt idx="4">
                  <c:v>65.92</c:v>
                </c:pt>
              </c:numCache>
            </c:numRef>
          </c:val>
          <c:extLst>
            <c:ext xmlns:c16="http://schemas.microsoft.com/office/drawing/2014/chart" uri="{C3380CC4-5D6E-409C-BE32-E72D297353CC}">
              <c16:uniqueId val="{00000000-E2B5-4C25-BA25-957F5C8AE2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E2B5-4C25-BA25-957F5C8AE2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90.51</c:v>
                </c:pt>
                <c:pt idx="1">
                  <c:v>92.65</c:v>
                </c:pt>
                <c:pt idx="2">
                  <c:v>83.62</c:v>
                </c:pt>
                <c:pt idx="3">
                  <c:v>85.72</c:v>
                </c:pt>
                <c:pt idx="4">
                  <c:v>64.38</c:v>
                </c:pt>
              </c:numCache>
            </c:numRef>
          </c:val>
          <c:extLst>
            <c:ext xmlns:c16="http://schemas.microsoft.com/office/drawing/2014/chart" uri="{C3380CC4-5D6E-409C-BE32-E72D297353CC}">
              <c16:uniqueId val="{00000000-FFB7-4FFC-A9DE-1B7DD02DDC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B7-4FFC-A9DE-1B7DD02DDC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3F-4BA7-8586-0BF8F66D10C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3F-4BA7-8586-0BF8F66D10C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A7-408B-97A8-E8A66B099E5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A7-408B-97A8-E8A66B099E5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87-4002-906F-4BCDC2C018E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87-4002-906F-4BCDC2C018E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23-498B-808F-D5E0AA059A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23-498B-808F-D5E0AA059A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EE-40D5-AD1A-0C2B0C74AC9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19EE-40D5-AD1A-0C2B0C74AC9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75.7</c:v>
                </c:pt>
                <c:pt idx="1">
                  <c:v>76.5</c:v>
                </c:pt>
                <c:pt idx="2">
                  <c:v>55.01</c:v>
                </c:pt>
                <c:pt idx="3">
                  <c:v>54.22</c:v>
                </c:pt>
                <c:pt idx="4">
                  <c:v>31.06</c:v>
                </c:pt>
              </c:numCache>
            </c:numRef>
          </c:val>
          <c:extLst>
            <c:ext xmlns:c16="http://schemas.microsoft.com/office/drawing/2014/chart" uri="{C3380CC4-5D6E-409C-BE32-E72D297353CC}">
              <c16:uniqueId val="{00000000-5F11-4F7D-86F1-9A0BC8CE7DE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5F11-4F7D-86F1-9A0BC8CE7DE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202.38</c:v>
                </c:pt>
                <c:pt idx="1">
                  <c:v>206.3</c:v>
                </c:pt>
                <c:pt idx="2">
                  <c:v>290</c:v>
                </c:pt>
                <c:pt idx="3">
                  <c:v>290.33999999999997</c:v>
                </c:pt>
                <c:pt idx="4">
                  <c:v>497.94</c:v>
                </c:pt>
              </c:numCache>
            </c:numRef>
          </c:val>
          <c:extLst>
            <c:ext xmlns:c16="http://schemas.microsoft.com/office/drawing/2014/chart" uri="{C3380CC4-5D6E-409C-BE32-E72D297353CC}">
              <c16:uniqueId val="{00000000-42ED-4E75-9679-489C4D53BDF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42ED-4E75-9679-489C4D53BDF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壱岐市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24360</v>
      </c>
      <c r="AM8" s="54"/>
      <c r="AN8" s="54"/>
      <c r="AO8" s="54"/>
      <c r="AP8" s="54"/>
      <c r="AQ8" s="54"/>
      <c r="AR8" s="54"/>
      <c r="AS8" s="54"/>
      <c r="AT8" s="53">
        <f>データ!T6</f>
        <v>139.41999999999999</v>
      </c>
      <c r="AU8" s="53"/>
      <c r="AV8" s="53"/>
      <c r="AW8" s="53"/>
      <c r="AX8" s="53"/>
      <c r="AY8" s="53"/>
      <c r="AZ8" s="53"/>
      <c r="BA8" s="53"/>
      <c r="BB8" s="53">
        <f>データ!U6</f>
        <v>174.72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13.76</v>
      </c>
      <c r="Q10" s="53"/>
      <c r="R10" s="53"/>
      <c r="S10" s="53"/>
      <c r="T10" s="53"/>
      <c r="U10" s="53"/>
      <c r="V10" s="53"/>
      <c r="W10" s="53">
        <f>データ!Q6</f>
        <v>100.21</v>
      </c>
      <c r="X10" s="53"/>
      <c r="Y10" s="53"/>
      <c r="Z10" s="53"/>
      <c r="AA10" s="53"/>
      <c r="AB10" s="53"/>
      <c r="AC10" s="53"/>
      <c r="AD10" s="54">
        <f>データ!R6</f>
        <v>3040</v>
      </c>
      <c r="AE10" s="54"/>
      <c r="AF10" s="54"/>
      <c r="AG10" s="54"/>
      <c r="AH10" s="54"/>
      <c r="AI10" s="54"/>
      <c r="AJ10" s="54"/>
      <c r="AK10" s="2"/>
      <c r="AL10" s="54">
        <f>データ!V6</f>
        <v>3301</v>
      </c>
      <c r="AM10" s="54"/>
      <c r="AN10" s="54"/>
      <c r="AO10" s="54"/>
      <c r="AP10" s="54"/>
      <c r="AQ10" s="54"/>
      <c r="AR10" s="54"/>
      <c r="AS10" s="54"/>
      <c r="AT10" s="53">
        <f>データ!W6</f>
        <v>1.87</v>
      </c>
      <c r="AU10" s="53"/>
      <c r="AV10" s="53"/>
      <c r="AW10" s="53"/>
      <c r="AX10" s="53"/>
      <c r="AY10" s="53"/>
      <c r="AZ10" s="53"/>
      <c r="BA10" s="53"/>
      <c r="BB10" s="53">
        <f>データ!X6</f>
        <v>1765.24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lafdKlho4E32k/QUx7DCX+rhBh+W2w2PpAS12PzhLTlQIRfsrI975wbiHXltmIaSWC7rZ3fbFVYKSinkbqyCrw==" saltValue="MpYHAVp6LfwV4cRiRzKp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422100</v>
      </c>
      <c r="D6" s="19">
        <f t="shared" si="3"/>
        <v>47</v>
      </c>
      <c r="E6" s="19">
        <f t="shared" si="3"/>
        <v>17</v>
      </c>
      <c r="F6" s="19">
        <f t="shared" si="3"/>
        <v>1</v>
      </c>
      <c r="G6" s="19">
        <f t="shared" si="3"/>
        <v>0</v>
      </c>
      <c r="H6" s="19" t="str">
        <f t="shared" si="3"/>
        <v>長崎県　壱岐市</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13.76</v>
      </c>
      <c r="Q6" s="20">
        <f t="shared" si="3"/>
        <v>100.21</v>
      </c>
      <c r="R6" s="20">
        <f t="shared" si="3"/>
        <v>3040</v>
      </c>
      <c r="S6" s="20">
        <f t="shared" si="3"/>
        <v>24360</v>
      </c>
      <c r="T6" s="20">
        <f t="shared" si="3"/>
        <v>139.41999999999999</v>
      </c>
      <c r="U6" s="20">
        <f t="shared" si="3"/>
        <v>174.72</v>
      </c>
      <c r="V6" s="20">
        <f t="shared" si="3"/>
        <v>3301</v>
      </c>
      <c r="W6" s="20">
        <f t="shared" si="3"/>
        <v>1.87</v>
      </c>
      <c r="X6" s="20">
        <f t="shared" si="3"/>
        <v>1765.24</v>
      </c>
      <c r="Y6" s="21">
        <f>IF(Y7="",NA(),Y7)</f>
        <v>90.51</v>
      </c>
      <c r="Z6" s="21">
        <f t="shared" ref="Z6:AH6" si="4">IF(Z7="",NA(),Z7)</f>
        <v>92.65</v>
      </c>
      <c r="AA6" s="21">
        <f t="shared" si="4"/>
        <v>83.62</v>
      </c>
      <c r="AB6" s="21">
        <f t="shared" si="4"/>
        <v>85.72</v>
      </c>
      <c r="AC6" s="21">
        <f t="shared" si="4"/>
        <v>64.38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75.7</v>
      </c>
      <c r="BR6" s="21">
        <f t="shared" ref="BR6:BZ6" si="8">IF(BR7="",NA(),BR7)</f>
        <v>76.5</v>
      </c>
      <c r="BS6" s="21">
        <f t="shared" si="8"/>
        <v>55.01</v>
      </c>
      <c r="BT6" s="21">
        <f t="shared" si="8"/>
        <v>54.22</v>
      </c>
      <c r="BU6" s="21">
        <f t="shared" si="8"/>
        <v>31.06</v>
      </c>
      <c r="BV6" s="21">
        <f t="shared" si="8"/>
        <v>74.17</v>
      </c>
      <c r="BW6" s="21">
        <f t="shared" si="8"/>
        <v>79.77</v>
      </c>
      <c r="BX6" s="21">
        <f t="shared" si="8"/>
        <v>79.63</v>
      </c>
      <c r="BY6" s="21">
        <f t="shared" si="8"/>
        <v>76.78</v>
      </c>
      <c r="BZ6" s="21">
        <f t="shared" si="8"/>
        <v>75.41</v>
      </c>
      <c r="CA6" s="20" t="str">
        <f>IF(CA7="","",IF(CA7="-","【-】","【"&amp;SUBSTITUTE(TEXT(CA7,"#,##0.00"),"-","△")&amp;"】"))</f>
        <v>【97.81】</v>
      </c>
      <c r="CB6" s="21">
        <f>IF(CB7="",NA(),CB7)</f>
        <v>202.38</v>
      </c>
      <c r="CC6" s="21">
        <f t="shared" ref="CC6:CK6" si="9">IF(CC7="",NA(),CC7)</f>
        <v>206.3</v>
      </c>
      <c r="CD6" s="21">
        <f t="shared" si="9"/>
        <v>290</v>
      </c>
      <c r="CE6" s="21">
        <f t="shared" si="9"/>
        <v>290.33999999999997</v>
      </c>
      <c r="CF6" s="21">
        <f t="shared" si="9"/>
        <v>497.94</v>
      </c>
      <c r="CG6" s="21">
        <f t="shared" si="9"/>
        <v>230.95</v>
      </c>
      <c r="CH6" s="21">
        <f t="shared" si="9"/>
        <v>214.56</v>
      </c>
      <c r="CI6" s="21">
        <f t="shared" si="9"/>
        <v>213.66</v>
      </c>
      <c r="CJ6" s="21">
        <f t="shared" si="9"/>
        <v>224.31</v>
      </c>
      <c r="CK6" s="21">
        <f t="shared" si="9"/>
        <v>223.48</v>
      </c>
      <c r="CL6" s="20" t="str">
        <f>IF(CL7="","",IF(CL7="-","【-】","【"&amp;SUBSTITUTE(TEXT(CL7,"#,##0.00"),"-","△")&amp;"】"))</f>
        <v>【138.75】</v>
      </c>
      <c r="CM6" s="21">
        <f>IF(CM7="",NA(),CM7)</f>
        <v>26.59</v>
      </c>
      <c r="CN6" s="21">
        <f t="shared" ref="CN6:CV6" si="10">IF(CN7="",NA(),CN7)</f>
        <v>27.93</v>
      </c>
      <c r="CO6" s="21">
        <f t="shared" si="10"/>
        <v>29.33</v>
      </c>
      <c r="CP6" s="21">
        <f t="shared" si="10"/>
        <v>30.06</v>
      </c>
      <c r="CQ6" s="21">
        <f t="shared" si="10"/>
        <v>29.09</v>
      </c>
      <c r="CR6" s="21">
        <f t="shared" si="10"/>
        <v>49.27</v>
      </c>
      <c r="CS6" s="21">
        <f t="shared" si="10"/>
        <v>49.47</v>
      </c>
      <c r="CT6" s="21">
        <f t="shared" si="10"/>
        <v>48.19</v>
      </c>
      <c r="CU6" s="21">
        <f t="shared" si="10"/>
        <v>47.32</v>
      </c>
      <c r="CV6" s="21">
        <f t="shared" si="10"/>
        <v>48.03</v>
      </c>
      <c r="CW6" s="20" t="str">
        <f>IF(CW7="","",IF(CW7="-","【-】","【"&amp;SUBSTITUTE(TEXT(CW7,"#,##0.00"),"-","△")&amp;"】"))</f>
        <v>【58.94】</v>
      </c>
      <c r="CX6" s="21">
        <f>IF(CX7="",NA(),CX7)</f>
        <v>53.86</v>
      </c>
      <c r="CY6" s="21">
        <f t="shared" ref="CY6:DG6" si="11">IF(CY7="",NA(),CY7)</f>
        <v>56.25</v>
      </c>
      <c r="CZ6" s="21">
        <f t="shared" si="11"/>
        <v>56.83</v>
      </c>
      <c r="DA6" s="21">
        <f t="shared" si="11"/>
        <v>57.49</v>
      </c>
      <c r="DB6" s="21">
        <f t="shared" si="11"/>
        <v>65.92</v>
      </c>
      <c r="DC6" s="21">
        <f t="shared" si="11"/>
        <v>83.16</v>
      </c>
      <c r="DD6" s="21">
        <f t="shared" si="11"/>
        <v>82.06</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5" s="22" customFormat="1" x14ac:dyDescent="0.15">
      <c r="A7" s="14"/>
      <c r="B7" s="23">
        <v>2023</v>
      </c>
      <c r="C7" s="23">
        <v>422100</v>
      </c>
      <c r="D7" s="23">
        <v>47</v>
      </c>
      <c r="E7" s="23">
        <v>17</v>
      </c>
      <c r="F7" s="23">
        <v>1</v>
      </c>
      <c r="G7" s="23">
        <v>0</v>
      </c>
      <c r="H7" s="23" t="s">
        <v>98</v>
      </c>
      <c r="I7" s="23" t="s">
        <v>99</v>
      </c>
      <c r="J7" s="23" t="s">
        <v>100</v>
      </c>
      <c r="K7" s="23" t="s">
        <v>101</v>
      </c>
      <c r="L7" s="23" t="s">
        <v>102</v>
      </c>
      <c r="M7" s="23" t="s">
        <v>103</v>
      </c>
      <c r="N7" s="24" t="s">
        <v>104</v>
      </c>
      <c r="O7" s="24" t="s">
        <v>105</v>
      </c>
      <c r="P7" s="24">
        <v>13.76</v>
      </c>
      <c r="Q7" s="24">
        <v>100.21</v>
      </c>
      <c r="R7" s="24">
        <v>3040</v>
      </c>
      <c r="S7" s="24">
        <v>24360</v>
      </c>
      <c r="T7" s="24">
        <v>139.41999999999999</v>
      </c>
      <c r="U7" s="24">
        <v>174.72</v>
      </c>
      <c r="V7" s="24">
        <v>3301</v>
      </c>
      <c r="W7" s="24">
        <v>1.87</v>
      </c>
      <c r="X7" s="24">
        <v>1765.24</v>
      </c>
      <c r="Y7" s="24">
        <v>90.51</v>
      </c>
      <c r="Z7" s="24">
        <v>92.65</v>
      </c>
      <c r="AA7" s="24">
        <v>83.62</v>
      </c>
      <c r="AB7" s="24">
        <v>85.72</v>
      </c>
      <c r="AC7" s="24">
        <v>64.38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1130.42</v>
      </c>
      <c r="BL7" s="24">
        <v>1245.0999999999999</v>
      </c>
      <c r="BM7" s="24">
        <v>1108.8</v>
      </c>
      <c r="BN7" s="24">
        <v>1194.56</v>
      </c>
      <c r="BO7" s="24">
        <v>1174.6099999999999</v>
      </c>
      <c r="BP7" s="24">
        <v>630.82000000000005</v>
      </c>
      <c r="BQ7" s="24">
        <v>75.7</v>
      </c>
      <c r="BR7" s="24">
        <v>76.5</v>
      </c>
      <c r="BS7" s="24">
        <v>55.01</v>
      </c>
      <c r="BT7" s="24">
        <v>54.22</v>
      </c>
      <c r="BU7" s="24">
        <v>31.06</v>
      </c>
      <c r="BV7" s="24">
        <v>74.17</v>
      </c>
      <c r="BW7" s="24">
        <v>79.77</v>
      </c>
      <c r="BX7" s="24">
        <v>79.63</v>
      </c>
      <c r="BY7" s="24">
        <v>76.78</v>
      </c>
      <c r="BZ7" s="24">
        <v>75.41</v>
      </c>
      <c r="CA7" s="24">
        <v>97.81</v>
      </c>
      <c r="CB7" s="24">
        <v>202.38</v>
      </c>
      <c r="CC7" s="24">
        <v>206.3</v>
      </c>
      <c r="CD7" s="24">
        <v>290</v>
      </c>
      <c r="CE7" s="24">
        <v>290.33999999999997</v>
      </c>
      <c r="CF7" s="24">
        <v>497.94</v>
      </c>
      <c r="CG7" s="24">
        <v>230.95</v>
      </c>
      <c r="CH7" s="24">
        <v>214.56</v>
      </c>
      <c r="CI7" s="24">
        <v>213.66</v>
      </c>
      <c r="CJ7" s="24">
        <v>224.31</v>
      </c>
      <c r="CK7" s="24">
        <v>223.48</v>
      </c>
      <c r="CL7" s="24">
        <v>138.75</v>
      </c>
      <c r="CM7" s="24">
        <v>26.59</v>
      </c>
      <c r="CN7" s="24">
        <v>27.93</v>
      </c>
      <c r="CO7" s="24">
        <v>29.33</v>
      </c>
      <c r="CP7" s="24">
        <v>30.06</v>
      </c>
      <c r="CQ7" s="24">
        <v>29.09</v>
      </c>
      <c r="CR7" s="24">
        <v>49.27</v>
      </c>
      <c r="CS7" s="24">
        <v>49.47</v>
      </c>
      <c r="CT7" s="24">
        <v>48.19</v>
      </c>
      <c r="CU7" s="24">
        <v>47.32</v>
      </c>
      <c r="CV7" s="24">
        <v>48.03</v>
      </c>
      <c r="CW7" s="24">
        <v>58.94</v>
      </c>
      <c r="CX7" s="24">
        <v>53.86</v>
      </c>
      <c r="CY7" s="24">
        <v>56.25</v>
      </c>
      <c r="CZ7" s="24">
        <v>56.83</v>
      </c>
      <c r="DA7" s="24">
        <v>57.49</v>
      </c>
      <c r="DB7" s="24">
        <v>65.92</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v>
      </c>
      <c r="EK7" s="24">
        <v>0.32</v>
      </c>
      <c r="EL7" s="24">
        <v>0.1</v>
      </c>
      <c r="EM7" s="24">
        <v>0.09</v>
      </c>
      <c r="EN7" s="24">
        <v>0.1</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2025-01-24T07:29:15Z</dcterms:created>
  <dcterms:modified xsi:type="dcterms:W3CDTF">2025-01-28T07:22:09Z</dcterms:modified>
  <cp:category/>
</cp:coreProperties>
</file>