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V:\水道部\下水道課共有\4.総務班\14調査回答\1財政課\経営比較分析調査\R5年度決算\20250228 Fw 【長崎県市町村課：34（火）正午〆】公営企業に係る経営比較分析表（令和５年度決算） の分析等について（疑義照会）\提出\"/>
    </mc:Choice>
  </mc:AlternateContent>
  <xr:revisionPtr revIDLastSave="0" documentId="13_ncr:1_{CF445778-7FE5-4C40-9592-D82FEAE02148}" xr6:coauthVersionLast="36" xr6:coauthVersionMax="47" xr10:uidLastSave="{00000000-0000-0000-0000-000000000000}"/>
  <workbookProtection workbookAlgorithmName="SHA-512" workbookHashValue="WKx7H2hGiW55cVaUZOEp+hjGYfM4V7WfBOT7753xiew3xElxAw64cK/BoRpTR/836mwmncndmFefjrS4DSUjMQ==" workbookSaltValue="Oc+lSusYHJbqwSGjEZ5qG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G85" i="4"/>
  <c r="F85" i="4"/>
  <c r="AT10" i="4"/>
  <c r="I10" i="4"/>
  <c r="I8" i="4"/>
</calcChain>
</file>

<file path=xl/sharedStrings.xml><?xml version="1.0" encoding="utf-8"?>
<sst xmlns="http://schemas.openxmlformats.org/spreadsheetml/2006/main" count="253" uniqueCount="118">
  <si>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</si>
  <si>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</si>
  <si>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</si>
  <si>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</si>
  <si>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</si>
  <si>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</si>
  <si>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</si>
  <si>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</si>
  <si>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</si>
  <si>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</si>
  <si>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</si>
  <si>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</si>
  <si>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</si>
  <si>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</si>
  <si>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</si>
  <si>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</si>
  <si>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</si>
  <si>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</si>
  <si>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</si>
  <si>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</si>
  <si>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</si>
  <si>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</si>
  <si>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</si>
  <si>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</si>
  <si>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</si>
  <si>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</si>
  <si>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</si>
  <si>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</si>
  <si>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</si>
  <si>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</si>
  <si>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</si>
  <si>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</si>
  <si>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</si>
  <si>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</si>
  <si>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</si>
  <si>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</si>
  <si>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</si>
  <si>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</si>
  <si>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</si>
  <si>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</si>
  <si>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</si>
  <si>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</si>
  <si>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</si>
  <si>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</si>
  <si>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</si>
  <si>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</si>
  <si>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</si>
  <si>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</si>
  <si>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</si>
  <si>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</si>
  <si>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</si>
  <si>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</si>
  <si>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</si>
  <si>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</si>
  <si>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</si>
  <si>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</si>
  <si>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</si>
  <si>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</si>
  <si>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</si>
  <si>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</si>
  <si>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</si>
  <si>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</si>
  <si>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</si>
  <si>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</si>
  <si>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</si>
  <si>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</si>
  <si>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</si>
  <si>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</si>
  <si>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</si>
  <si>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</si>
  <si>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</si>
  <si>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</si>
  <si>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</si>
  <si>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</si>
  <si>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</si>
  <si>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</si>
  <si>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</si>
  <si>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</si>
  <si>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</si>
  <si>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</si>
  <si>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</si>
  <si>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</si>
  <si>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</si>
  <si>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</si>
  <si>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</si>
  <si>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</si>
  <si>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</si>
  <si>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</si>
  <si>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</si>
  <si>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</si>
  <si>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</si>
  <si>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</si>
  <si>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</si>
  <si>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</si>
  <si>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</si>
  <si>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</si>
  <si>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</si>
  <si>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</si>
  <si>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</si>
  <si>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</si>
  <si>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</si>
  <si>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</si>
  <si>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</si>
  <si>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</si>
  <si>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</si>
  <si>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</si>
  <si>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</si>
  <si>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</si>
  <si>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</si>
  <si>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</si>
  <si>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</si>
  <si>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</si>
  <si>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</si>
  <si>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</si>
  <si>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</si>
  <si>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前年度から3.22ポイント増の13.44％で類似団体平均値よりも低い。法定耐用年数を経過した管渠はなく、更新の必要性は低い。供用開始から14年が経過し、機械・電気設備等は故障箇所を修繕するといった事後的な対応を行っています。今後、各資産の更新時期の到来により多額の更新費用が必要となります。</t>
    <phoneticPr fontId="4"/>
  </si>
  <si>
    <t>①経常収支比率は前年度から0.44ポイント増の103.61％。単年度の収支は黒字で類似団体平均値よりも低い。②累積欠損金比率は前年度から42.7ポイント減の482.88％で類似団体平均値よりも高い。③流動比率は前年度から16.61ポイント増の90.04％。1年以内に支払うべき債務に対して現金が不足しているが類似団体平均値よりも高い。⑤経費回収率は前年度から11.45ポイント増の53.94％。汚水処理費が下水道使用料で賄われておらず、類似団体平均値よりも低い。⑥汚水処理原価は前年度から79.36円減の297.09円で類似団体平均値よりも高い。⑦施設利用率は前年度から6.46ポイント増の35.43％で類似団体平均値よりも低い。⑧水洗化率は前年度から1.20ポイント増の71.65％で類似団体平均値よりも低い。本事業は平成21年3月に供用開始し現在も管渠整備を進めています。今後の接続率の上昇に伴って施設利用率も上昇することが見込まれます。</t>
    <rPh sb="21" eb="22">
      <t>ゾウ</t>
    </rPh>
    <rPh sb="51" eb="52">
      <t>ヒク</t>
    </rPh>
    <rPh sb="119" eb="120">
      <t>ゾウ</t>
    </rPh>
    <rPh sb="164" eb="165">
      <t>タカ</t>
    </rPh>
    <rPh sb="188" eb="189">
      <t>ゾウ</t>
    </rPh>
    <rPh sb="250" eb="251">
      <t>ゲン</t>
    </rPh>
    <rPh sb="293" eb="294">
      <t>ゾウ</t>
    </rPh>
    <rPh sb="353" eb="354">
      <t>ヒク</t>
    </rPh>
    <phoneticPr fontId="4"/>
  </si>
  <si>
    <t>本事業は令和8年度概成に向けて計画区域内の管渠整備を進めています。単年度の収支は黒字になっていますが、一般会計からの多額の繰入金を受けており、経営の健全性・効率性には課題があります。経営改善に向けた取組みとして、維持管理費の削減、接続率の向上及び施設の長寿命化に引き続き取り組むとともに、下水道使用料の改定のほか、施設の処理能力や耐用年数等を踏まえ、近隣施設との統廃合についても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</si>
</sst>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E14-4A85-B20B-F3C3D78675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formatCode="#,##0.00;&quot;△&quot;#,##0.00">
                  <c:v>0</c:v>
                </c:pt>
                <c:pt idx="3" formatCode="#,##0.00;&quot;△&quot;#,##0.00">
                  <c:v>0</c:v>
                </c:pt>
                <c:pt idx="4">
                  <c:v>0.06</c:v>
                </c:pt>
              </c:numCache>
            </c:numRef>
          </c:val>
          <c:smooth val="0"/>
          <c:extLst>
            <c:ext xmlns:c16="http://schemas.microsoft.com/office/drawing/2014/chart" uri="{C3380CC4-5D6E-409C-BE32-E72D297353CC}">
              <c16:uniqueId val="{00000001-5E14-4A85-B20B-F3C3D78675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26.63</c:v>
                </c:pt>
                <c:pt idx="2">
                  <c:v>34.11</c:v>
                </c:pt>
                <c:pt idx="3">
                  <c:v>28.97</c:v>
                </c:pt>
                <c:pt idx="4">
                  <c:v>35.43</c:v>
                </c:pt>
              </c:numCache>
            </c:numRef>
          </c:val>
          <c:extLst>
            <c:ext xmlns:c16="http://schemas.microsoft.com/office/drawing/2014/chart" uri="{C3380CC4-5D6E-409C-BE32-E72D297353CC}">
              <c16:uniqueId val="{00000000-5E55-44F0-99E9-18360E300D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36.71</c:v>
                </c:pt>
                <c:pt idx="2">
                  <c:v>33.799999999999997</c:v>
                </c:pt>
                <c:pt idx="3">
                  <c:v>32.380000000000003</c:v>
                </c:pt>
                <c:pt idx="4">
                  <c:v>42.09</c:v>
                </c:pt>
              </c:numCache>
            </c:numRef>
          </c:val>
          <c:smooth val="0"/>
          <c:extLst>
            <c:ext xmlns:c16="http://schemas.microsoft.com/office/drawing/2014/chart" uri="{C3380CC4-5D6E-409C-BE32-E72D297353CC}">
              <c16:uniqueId val="{00000001-5E55-44F0-99E9-18360E300D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67.14</c:v>
                </c:pt>
                <c:pt idx="2">
                  <c:v>68.98</c:v>
                </c:pt>
                <c:pt idx="3">
                  <c:v>70.45</c:v>
                </c:pt>
                <c:pt idx="4">
                  <c:v>71.650000000000006</c:v>
                </c:pt>
              </c:numCache>
            </c:numRef>
          </c:val>
          <c:extLst>
            <c:ext xmlns:c16="http://schemas.microsoft.com/office/drawing/2014/chart" uri="{C3380CC4-5D6E-409C-BE32-E72D297353CC}">
              <c16:uniqueId val="{00000000-A243-4D2D-A3D0-8E997EA54B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70.05</c:v>
                </c:pt>
                <c:pt idx="2">
                  <c:v>67.09</c:v>
                </c:pt>
                <c:pt idx="3">
                  <c:v>67.31</c:v>
                </c:pt>
                <c:pt idx="4">
                  <c:v>84.73</c:v>
                </c:pt>
              </c:numCache>
            </c:numRef>
          </c:val>
          <c:smooth val="0"/>
          <c:extLst>
            <c:ext xmlns:c16="http://schemas.microsoft.com/office/drawing/2014/chart" uri="{C3380CC4-5D6E-409C-BE32-E72D297353CC}">
              <c16:uniqueId val="{00000001-A243-4D2D-A3D0-8E997EA54B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111.88</c:v>
                </c:pt>
                <c:pt idx="2">
                  <c:v>111.82</c:v>
                </c:pt>
                <c:pt idx="3">
                  <c:v>103.17</c:v>
                </c:pt>
                <c:pt idx="4">
                  <c:v>103.61</c:v>
                </c:pt>
              </c:numCache>
            </c:numRef>
          </c:val>
          <c:extLst>
            <c:ext xmlns:c16="http://schemas.microsoft.com/office/drawing/2014/chart" uri="{C3380CC4-5D6E-409C-BE32-E72D297353CC}">
              <c16:uniqueId val="{00000000-25C2-43C9-A871-1FAB0788A02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100.3</c:v>
                </c:pt>
                <c:pt idx="2">
                  <c:v>99.59</c:v>
                </c:pt>
                <c:pt idx="3">
                  <c:v>95.51</c:v>
                </c:pt>
                <c:pt idx="4">
                  <c:v>107.11</c:v>
                </c:pt>
              </c:numCache>
            </c:numRef>
          </c:val>
          <c:smooth val="0"/>
          <c:extLst>
            <c:ext xmlns:c16="http://schemas.microsoft.com/office/drawing/2014/chart" uri="{C3380CC4-5D6E-409C-BE32-E72D297353CC}">
              <c16:uniqueId val="{00000001-25C2-43C9-A871-1FAB0788A02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3.54</c:v>
                </c:pt>
                <c:pt idx="2">
                  <c:v>6.89</c:v>
                </c:pt>
                <c:pt idx="3">
                  <c:v>10.220000000000001</c:v>
                </c:pt>
                <c:pt idx="4">
                  <c:v>13.44</c:v>
                </c:pt>
              </c:numCache>
            </c:numRef>
          </c:val>
          <c:extLst>
            <c:ext xmlns:c16="http://schemas.microsoft.com/office/drawing/2014/chart" uri="{C3380CC4-5D6E-409C-BE32-E72D297353CC}">
              <c16:uniqueId val="{00000000-1610-46FE-81B7-527B98ABF4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15.82</c:v>
                </c:pt>
                <c:pt idx="2">
                  <c:v>18.97</c:v>
                </c:pt>
                <c:pt idx="3">
                  <c:v>21.72</c:v>
                </c:pt>
                <c:pt idx="4">
                  <c:v>26.77</c:v>
                </c:pt>
              </c:numCache>
            </c:numRef>
          </c:val>
          <c:smooth val="0"/>
          <c:extLst>
            <c:ext xmlns:c16="http://schemas.microsoft.com/office/drawing/2014/chart" uri="{C3380CC4-5D6E-409C-BE32-E72D297353CC}">
              <c16:uniqueId val="{00000001-1610-46FE-81B7-527B98ABF4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83D-463D-BF73-27CD76FBCE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7.0000000000000007E-2</c:v>
                </c:pt>
              </c:numCache>
            </c:numRef>
          </c:val>
          <c:smooth val="0"/>
          <c:extLst>
            <c:ext xmlns:c16="http://schemas.microsoft.com/office/drawing/2014/chart" uri="{C3380CC4-5D6E-409C-BE32-E72D297353CC}">
              <c16:uniqueId val="{00000001-683D-463D-BF73-27CD76FBCE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654.75</c:v>
                </c:pt>
                <c:pt idx="2">
                  <c:v>565.82000000000005</c:v>
                </c:pt>
                <c:pt idx="3">
                  <c:v>525.58000000000004</c:v>
                </c:pt>
                <c:pt idx="4">
                  <c:v>482.88</c:v>
                </c:pt>
              </c:numCache>
            </c:numRef>
          </c:val>
          <c:extLst>
            <c:ext xmlns:c16="http://schemas.microsoft.com/office/drawing/2014/chart" uri="{C3380CC4-5D6E-409C-BE32-E72D297353CC}">
              <c16:uniqueId val="{00000000-A540-4830-95C0-957D4CB821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254.91</c:v>
                </c:pt>
                <c:pt idx="2">
                  <c:v>366.52</c:v>
                </c:pt>
                <c:pt idx="3">
                  <c:v>393.98</c:v>
                </c:pt>
                <c:pt idx="4">
                  <c:v>69.540000000000006</c:v>
                </c:pt>
              </c:numCache>
            </c:numRef>
          </c:val>
          <c:smooth val="0"/>
          <c:extLst>
            <c:ext xmlns:c16="http://schemas.microsoft.com/office/drawing/2014/chart" uri="{C3380CC4-5D6E-409C-BE32-E72D297353CC}">
              <c16:uniqueId val="{00000001-A540-4830-95C0-957D4CB821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62.18</c:v>
                </c:pt>
                <c:pt idx="2">
                  <c:v>73.489999999999995</c:v>
                </c:pt>
                <c:pt idx="3">
                  <c:v>73.430000000000007</c:v>
                </c:pt>
                <c:pt idx="4">
                  <c:v>90.04</c:v>
                </c:pt>
              </c:numCache>
            </c:numRef>
          </c:val>
          <c:extLst>
            <c:ext xmlns:c16="http://schemas.microsoft.com/office/drawing/2014/chart" uri="{C3380CC4-5D6E-409C-BE32-E72D297353CC}">
              <c16:uniqueId val="{00000000-5362-4780-A73A-84A6D98EB7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64.17</c:v>
                </c:pt>
                <c:pt idx="2">
                  <c:v>89.11</c:v>
                </c:pt>
                <c:pt idx="3">
                  <c:v>82.97</c:v>
                </c:pt>
                <c:pt idx="4">
                  <c:v>50.63</c:v>
                </c:pt>
              </c:numCache>
            </c:numRef>
          </c:val>
          <c:smooth val="0"/>
          <c:extLst>
            <c:ext xmlns:c16="http://schemas.microsoft.com/office/drawing/2014/chart" uri="{C3380CC4-5D6E-409C-BE32-E72D297353CC}">
              <c16:uniqueId val="{00000001-5362-4780-A73A-84A6D98EB7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90B-409E-8614-8DFB32784D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1209.45</c:v>
                </c:pt>
                <c:pt idx="2">
                  <c:v>1042.6400000000001</c:v>
                </c:pt>
                <c:pt idx="3">
                  <c:v>1305.58</c:v>
                </c:pt>
                <c:pt idx="4">
                  <c:v>1168.69</c:v>
                </c:pt>
              </c:numCache>
            </c:numRef>
          </c:val>
          <c:smooth val="0"/>
          <c:extLst>
            <c:ext xmlns:c16="http://schemas.microsoft.com/office/drawing/2014/chart" uri="{C3380CC4-5D6E-409C-BE32-E72D297353CC}">
              <c16:uniqueId val="{00000001-B90B-409E-8614-8DFB32784D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39.94</c:v>
                </c:pt>
                <c:pt idx="2">
                  <c:v>45.87</c:v>
                </c:pt>
                <c:pt idx="3">
                  <c:v>42.49</c:v>
                </c:pt>
                <c:pt idx="4">
                  <c:v>53.94</c:v>
                </c:pt>
              </c:numCache>
            </c:numRef>
          </c:val>
          <c:extLst>
            <c:ext xmlns:c16="http://schemas.microsoft.com/office/drawing/2014/chart" uri="{C3380CC4-5D6E-409C-BE32-E72D297353CC}">
              <c16:uniqueId val="{00000000-5F90-46C1-B01B-3ED8019A60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55.93</c:v>
                </c:pt>
                <c:pt idx="2">
                  <c:v>55.76</c:v>
                </c:pt>
                <c:pt idx="3">
                  <c:v>51.73</c:v>
                </c:pt>
                <c:pt idx="4">
                  <c:v>70.709999999999994</c:v>
                </c:pt>
              </c:numCache>
            </c:numRef>
          </c:val>
          <c:smooth val="0"/>
          <c:extLst>
            <c:ext xmlns:c16="http://schemas.microsoft.com/office/drawing/2014/chart" uri="{C3380CC4-5D6E-409C-BE32-E72D297353CC}">
              <c16:uniqueId val="{00000001-5F90-46C1-B01B-3ED8019A60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397.08</c:v>
                </c:pt>
                <c:pt idx="2">
                  <c:v>347.13</c:v>
                </c:pt>
                <c:pt idx="3">
                  <c:v>376.45</c:v>
                </c:pt>
                <c:pt idx="4">
                  <c:v>297.08999999999997</c:v>
                </c:pt>
              </c:numCache>
            </c:numRef>
          </c:val>
          <c:extLst>
            <c:ext xmlns:c16="http://schemas.microsoft.com/office/drawing/2014/chart" uri="{C3380CC4-5D6E-409C-BE32-E72D297353CC}">
              <c16:uniqueId val="{00000000-7031-4288-91F1-611765B32B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289.60000000000002</c:v>
                </c:pt>
                <c:pt idx="2">
                  <c:v>296.14999999999998</c:v>
                </c:pt>
                <c:pt idx="3">
                  <c:v>290.54000000000002</c:v>
                </c:pt>
                <c:pt idx="4">
                  <c:v>233.15</c:v>
                </c:pt>
              </c:numCache>
            </c:numRef>
          </c:val>
          <c:smooth val="0"/>
          <c:extLst>
            <c:ext xmlns:c16="http://schemas.microsoft.com/office/drawing/2014/chart" uri="{C3380CC4-5D6E-409C-BE32-E72D297353CC}">
              <c16:uniqueId val="{00000001-7031-4288-91F1-611765B32B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西海市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25437</v>
      </c>
      <c r="AM8" s="41"/>
      <c r="AN8" s="41"/>
      <c r="AO8" s="41"/>
      <c r="AP8" s="41"/>
      <c r="AQ8" s="41"/>
      <c r="AR8" s="41"/>
      <c r="AS8" s="41"/>
      <c r="AT8" s="34">
        <f>データ!T6</f>
        <v>241.84</v>
      </c>
      <c r="AU8" s="34"/>
      <c r="AV8" s="34"/>
      <c r="AW8" s="34"/>
      <c r="AX8" s="34"/>
      <c r="AY8" s="34"/>
      <c r="AZ8" s="34"/>
      <c r="BA8" s="34"/>
      <c r="BB8" s="34">
        <f>データ!U6</f>
        <v>105.18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59.24</v>
      </c>
      <c r="J10" s="34"/>
      <c r="K10" s="34"/>
      <c r="L10" s="34"/>
      <c r="M10" s="34"/>
      <c r="N10" s="34"/>
      <c r="O10" s="34"/>
      <c r="P10" s="34">
        <f>データ!P6</f>
        <v>13.46</v>
      </c>
      <c r="Q10" s="34"/>
      <c r="R10" s="34"/>
      <c r="S10" s="34"/>
      <c r="T10" s="34"/>
      <c r="U10" s="34"/>
      <c r="V10" s="34"/>
      <c r="W10" s="34">
        <f>データ!Q6</f>
        <v>100</v>
      </c>
      <c r="X10" s="34"/>
      <c r="Y10" s="34"/>
      <c r="Z10" s="34"/>
      <c r="AA10" s="34"/>
      <c r="AB10" s="34"/>
      <c r="AC10" s="34"/>
      <c r="AD10" s="41">
        <f>データ!R6</f>
        <v>3257</v>
      </c>
      <c r="AE10" s="41"/>
      <c r="AF10" s="41"/>
      <c r="AG10" s="41"/>
      <c r="AH10" s="41"/>
      <c r="AI10" s="41"/>
      <c r="AJ10" s="41"/>
      <c r="AK10" s="2"/>
      <c r="AL10" s="41">
        <f>データ!V6</f>
        <v>3404</v>
      </c>
      <c r="AM10" s="41"/>
      <c r="AN10" s="41"/>
      <c r="AO10" s="41"/>
      <c r="AP10" s="41"/>
      <c r="AQ10" s="41"/>
      <c r="AR10" s="41"/>
      <c r="AS10" s="41"/>
      <c r="AT10" s="34">
        <f>データ!W6</f>
        <v>1.27</v>
      </c>
      <c r="AU10" s="34"/>
      <c r="AV10" s="34"/>
      <c r="AW10" s="34"/>
      <c r="AX10" s="34"/>
      <c r="AY10" s="34"/>
      <c r="AZ10" s="34"/>
      <c r="BA10" s="34"/>
      <c r="BB10" s="34">
        <f>データ!X6</f>
        <v>2680.31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0LcZJL3hg8pRSWigc+ZEoFLnWb+naaaCTbOBMUMQleAejY/Tj47Zm61h2YblvBudJ9jnkcg3N/jwbixRh6BHIw==" saltValue="SY6n7FaNYM3VL2UbIp4j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422126</v>
      </c>
      <c r="D6" s="19">
        <f t="shared" si="3"/>
        <v>46</v>
      </c>
      <c r="E6" s="19">
        <f t="shared" si="3"/>
        <v>17</v>
      </c>
      <c r="F6" s="19">
        <f t="shared" si="3"/>
        <v>4</v>
      </c>
      <c r="G6" s="19">
        <f t="shared" si="3"/>
        <v>0</v>
      </c>
      <c r="H6" s="19" t="str">
        <f t="shared" si="3"/>
        <v>長崎県　西海市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59.24</v>
      </c>
      <c r="P6" s="20">
        <f t="shared" si="3"/>
        <v>13.46</v>
      </c>
      <c r="Q6" s="20">
        <f t="shared" si="3"/>
        <v>100</v>
      </c>
      <c r="R6" s="20">
        <f t="shared" si="3"/>
        <v>3257</v>
      </c>
      <c r="S6" s="20">
        <f t="shared" si="3"/>
        <v>25437</v>
      </c>
      <c r="T6" s="20">
        <f t="shared" si="3"/>
        <v>241.84</v>
      </c>
      <c r="U6" s="20">
        <f t="shared" si="3"/>
        <v>105.18</v>
      </c>
      <c r="V6" s="20">
        <f t="shared" si="3"/>
        <v>3404</v>
      </c>
      <c r="W6" s="20">
        <f t="shared" si="3"/>
        <v>1.27</v>
      </c>
      <c r="X6" s="20">
        <f t="shared" si="3"/>
        <v>2680.31</v>
      </c>
      <c r="Y6" s="21" t="str">
        <f>IF(Y7="",NA(),Y7)</f>
        <v>-</v>
      </c>
      <c r="Z6" s="21">
        <f t="shared" ref="Z6:AH6" si="4">IF(Z7="",NA(),Z7)</f>
        <v>111.88</v>
      </c>
      <c r="AA6" s="21">
        <f t="shared" si="4"/>
        <v>111.82</v>
      </c>
      <c r="AB6" s="21">
        <f t="shared" si="4"/>
        <v>103.17</v>
      </c>
      <c r="AC6" s="21">
        <f t="shared" si="4"/>
        <v>103.61</v>
      </c>
      <c r="AD6" s="21" t="str">
        <f t="shared" si="4"/>
        <v>-</v>
      </c>
      <c r="AE6" s="21">
        <f t="shared" si="4"/>
        <v>100.3</v>
      </c>
      <c r="AF6" s="21">
        <f t="shared" si="4"/>
        <v>99.59</v>
      </c>
      <c r="AG6" s="21">
        <f t="shared" si="4"/>
        <v>95.51</v>
      </c>
      <c r="AH6" s="21">
        <f t="shared" si="4"/>
        <v>107.11</v>
      </c>
      <c r="AI6" s="20" t="str">
        <f>IF(AI7="","",IF(AI7="-","【-】","【"&amp;SUBSTITUTE(TEXT(AI7,"#,##0.00"),"-","△")&amp;"】"))</f>
        <v>【105.09】</v>
      </c>
      <c r="AJ6" s="21" t="str">
        <f>IF(AJ7="",NA(),AJ7)</f>
        <v>-</v>
      </c>
      <c r="AK6" s="21">
        <f t="shared" ref="AK6:AS6" si="5">IF(AK7="",NA(),AK7)</f>
        <v>654.75</v>
      </c>
      <c r="AL6" s="21">
        <f t="shared" si="5"/>
        <v>565.82000000000005</v>
      </c>
      <c r="AM6" s="21">
        <f t="shared" si="5"/>
        <v>525.58000000000004</v>
      </c>
      <c r="AN6" s="21">
        <f t="shared" si="5"/>
        <v>482.88</v>
      </c>
      <c r="AO6" s="21" t="str">
        <f t="shared" si="5"/>
        <v>-</v>
      </c>
      <c r="AP6" s="21">
        <f t="shared" si="5"/>
        <v>254.91</v>
      </c>
      <c r="AQ6" s="21">
        <f t="shared" si="5"/>
        <v>366.52</v>
      </c>
      <c r="AR6" s="21">
        <f t="shared" si="5"/>
        <v>393.98</v>
      </c>
      <c r="AS6" s="21">
        <f t="shared" si="5"/>
        <v>69.540000000000006</v>
      </c>
      <c r="AT6" s="20" t="str">
        <f>IF(AT7="","",IF(AT7="-","【-】","【"&amp;SUBSTITUTE(TEXT(AT7,"#,##0.00"),"-","△")&amp;"】"))</f>
        <v>【65.73】</v>
      </c>
      <c r="AU6" s="21" t="str">
        <f>IF(AU7="",NA(),AU7)</f>
        <v>-</v>
      </c>
      <c r="AV6" s="21">
        <f t="shared" ref="AV6:BD6" si="6">IF(AV7="",NA(),AV7)</f>
        <v>62.18</v>
      </c>
      <c r="AW6" s="21">
        <f t="shared" si="6"/>
        <v>73.489999999999995</v>
      </c>
      <c r="AX6" s="21">
        <f t="shared" si="6"/>
        <v>73.430000000000007</v>
      </c>
      <c r="AY6" s="21">
        <f t="shared" si="6"/>
        <v>90.04</v>
      </c>
      <c r="AZ6" s="21" t="str">
        <f t="shared" si="6"/>
        <v>-</v>
      </c>
      <c r="BA6" s="21">
        <f t="shared" si="6"/>
        <v>64.17</v>
      </c>
      <c r="BB6" s="21">
        <f t="shared" si="6"/>
        <v>89.11</v>
      </c>
      <c r="BC6" s="21">
        <f t="shared" si="6"/>
        <v>82.97</v>
      </c>
      <c r="BD6" s="21">
        <f t="shared" si="6"/>
        <v>50.63</v>
      </c>
      <c r="BE6" s="20" t="str">
        <f>IF(BE7="","",IF(BE7="-","【-】","【"&amp;SUBSTITUTE(TEXT(BE7,"#,##0.00"),"-","△")&amp;"】"))</f>
        <v>【48.91】</v>
      </c>
      <c r="BF6" s="21" t="str">
        <f>IF(BF7="",NA(),BF7)</f>
        <v>-</v>
      </c>
      <c r="BG6" s="20">
        <f t="shared" ref="BG6:BO6" si="7">IF(BG7="",NA(),BG7)</f>
        <v>0</v>
      </c>
      <c r="BH6" s="20">
        <f t="shared" si="7"/>
        <v>0</v>
      </c>
      <c r="BI6" s="20">
        <f t="shared" si="7"/>
        <v>0</v>
      </c>
      <c r="BJ6" s="20">
        <f t="shared" si="7"/>
        <v>0</v>
      </c>
      <c r="BK6" s="21" t="str">
        <f t="shared" si="7"/>
        <v>-</v>
      </c>
      <c r="BL6" s="21">
        <f t="shared" si="7"/>
        <v>1209.45</v>
      </c>
      <c r="BM6" s="21">
        <f t="shared" si="7"/>
        <v>1042.6400000000001</v>
      </c>
      <c r="BN6" s="21">
        <f t="shared" si="7"/>
        <v>1305.58</v>
      </c>
      <c r="BO6" s="21">
        <f t="shared" si="7"/>
        <v>1168.69</v>
      </c>
      <c r="BP6" s="20" t="str">
        <f>IF(BP7="","",IF(BP7="-","【-】","【"&amp;SUBSTITUTE(TEXT(BP7,"#,##0.00"),"-","△")&amp;"】"))</f>
        <v>【1,156.82】</v>
      </c>
      <c r="BQ6" s="21" t="str">
        <f>IF(BQ7="",NA(),BQ7)</f>
        <v>-</v>
      </c>
      <c r="BR6" s="21">
        <f t="shared" ref="BR6:BZ6" si="8">IF(BR7="",NA(),BR7)</f>
        <v>39.94</v>
      </c>
      <c r="BS6" s="21">
        <f t="shared" si="8"/>
        <v>45.87</v>
      </c>
      <c r="BT6" s="21">
        <f t="shared" si="8"/>
        <v>42.49</v>
      </c>
      <c r="BU6" s="21">
        <f t="shared" si="8"/>
        <v>53.94</v>
      </c>
      <c r="BV6" s="21" t="str">
        <f t="shared" si="8"/>
        <v>-</v>
      </c>
      <c r="BW6" s="21">
        <f t="shared" si="8"/>
        <v>55.93</v>
      </c>
      <c r="BX6" s="21">
        <f t="shared" si="8"/>
        <v>55.76</v>
      </c>
      <c r="BY6" s="21">
        <f t="shared" si="8"/>
        <v>51.73</v>
      </c>
      <c r="BZ6" s="21">
        <f t="shared" si="8"/>
        <v>70.709999999999994</v>
      </c>
      <c r="CA6" s="20" t="str">
        <f>IF(CA7="","",IF(CA7="-","【-】","【"&amp;SUBSTITUTE(TEXT(CA7,"#,##0.00"),"-","△")&amp;"】"))</f>
        <v>【75.33】</v>
      </c>
      <c r="CB6" s="21" t="str">
        <f>IF(CB7="",NA(),CB7)</f>
        <v>-</v>
      </c>
      <c r="CC6" s="21">
        <f t="shared" ref="CC6:CK6" si="9">IF(CC7="",NA(),CC7)</f>
        <v>397.08</v>
      </c>
      <c r="CD6" s="21">
        <f t="shared" si="9"/>
        <v>347.13</v>
      </c>
      <c r="CE6" s="21">
        <f t="shared" si="9"/>
        <v>376.45</v>
      </c>
      <c r="CF6" s="21">
        <f t="shared" si="9"/>
        <v>297.08999999999997</v>
      </c>
      <c r="CG6" s="21" t="str">
        <f t="shared" si="9"/>
        <v>-</v>
      </c>
      <c r="CH6" s="21">
        <f t="shared" si="9"/>
        <v>289.60000000000002</v>
      </c>
      <c r="CI6" s="21">
        <f t="shared" si="9"/>
        <v>296.14999999999998</v>
      </c>
      <c r="CJ6" s="21">
        <f t="shared" si="9"/>
        <v>290.54000000000002</v>
      </c>
      <c r="CK6" s="21">
        <f t="shared" si="9"/>
        <v>233.15</v>
      </c>
      <c r="CL6" s="20" t="str">
        <f>IF(CL7="","",IF(CL7="-","【-】","【"&amp;SUBSTITUTE(TEXT(CL7,"#,##0.00"),"-","△")&amp;"】"))</f>
        <v>【215.73】</v>
      </c>
      <c r="CM6" s="21" t="str">
        <f>IF(CM7="",NA(),CM7)</f>
        <v>-</v>
      </c>
      <c r="CN6" s="21">
        <f t="shared" ref="CN6:CV6" si="10">IF(CN7="",NA(),CN7)</f>
        <v>26.63</v>
      </c>
      <c r="CO6" s="21">
        <f t="shared" si="10"/>
        <v>34.11</v>
      </c>
      <c r="CP6" s="21">
        <f t="shared" si="10"/>
        <v>28.97</v>
      </c>
      <c r="CQ6" s="21">
        <f t="shared" si="10"/>
        <v>35.43</v>
      </c>
      <c r="CR6" s="21" t="str">
        <f t="shared" si="10"/>
        <v>-</v>
      </c>
      <c r="CS6" s="21">
        <f t="shared" si="10"/>
        <v>36.71</v>
      </c>
      <c r="CT6" s="21">
        <f t="shared" si="10"/>
        <v>33.799999999999997</v>
      </c>
      <c r="CU6" s="21">
        <f t="shared" si="10"/>
        <v>32.380000000000003</v>
      </c>
      <c r="CV6" s="21">
        <f t="shared" si="10"/>
        <v>42.09</v>
      </c>
      <c r="CW6" s="20" t="str">
        <f>IF(CW7="","",IF(CW7="-","【-】","【"&amp;SUBSTITUTE(TEXT(CW7,"#,##0.00"),"-","△")&amp;"】"))</f>
        <v>【43.28】</v>
      </c>
      <c r="CX6" s="21" t="str">
        <f>IF(CX7="",NA(),CX7)</f>
        <v>-</v>
      </c>
      <c r="CY6" s="21">
        <f t="shared" ref="CY6:DG6" si="11">IF(CY7="",NA(),CY7)</f>
        <v>67.14</v>
      </c>
      <c r="CZ6" s="21">
        <f t="shared" si="11"/>
        <v>68.98</v>
      </c>
      <c r="DA6" s="21">
        <f t="shared" si="11"/>
        <v>70.45</v>
      </c>
      <c r="DB6" s="21">
        <f t="shared" si="11"/>
        <v>71.650000000000006</v>
      </c>
      <c r="DC6" s="21" t="str">
        <f t="shared" si="11"/>
        <v>-</v>
      </c>
      <c r="DD6" s="21">
        <f t="shared" si="11"/>
        <v>70.05</v>
      </c>
      <c r="DE6" s="21">
        <f t="shared" si="11"/>
        <v>67.09</v>
      </c>
      <c r="DF6" s="21">
        <f t="shared" si="11"/>
        <v>67.31</v>
      </c>
      <c r="DG6" s="21">
        <f t="shared" si="11"/>
        <v>84.73</v>
      </c>
      <c r="DH6" s="20" t="str">
        <f>IF(DH7="","",IF(DH7="-","【-】","【"&amp;SUBSTITUTE(TEXT(DH7,"#,##0.00"),"-","△")&amp;"】"))</f>
        <v>【86.21】</v>
      </c>
      <c r="DI6" s="21" t="str">
        <f>IF(DI7="",NA(),DI7)</f>
        <v>-</v>
      </c>
      <c r="DJ6" s="21">
        <f t="shared" ref="DJ6:DR6" si="12">IF(DJ7="",NA(),DJ7)</f>
        <v>3.54</v>
      </c>
      <c r="DK6" s="21">
        <f t="shared" si="12"/>
        <v>6.89</v>
      </c>
      <c r="DL6" s="21">
        <f t="shared" si="12"/>
        <v>10.220000000000001</v>
      </c>
      <c r="DM6" s="21">
        <f t="shared" si="12"/>
        <v>13.44</v>
      </c>
      <c r="DN6" s="21" t="str">
        <f t="shared" si="12"/>
        <v>-</v>
      </c>
      <c r="DO6" s="21">
        <f t="shared" si="12"/>
        <v>15.82</v>
      </c>
      <c r="DP6" s="21">
        <f t="shared" si="12"/>
        <v>18.97</v>
      </c>
      <c r="DQ6" s="21">
        <f t="shared" si="12"/>
        <v>21.72</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7.0000000000000007E-2</v>
      </c>
      <c r="ED6" s="20" t="str">
        <f>IF(ED7="","",IF(ED7="-","【-】","【"&amp;SUBSTITUTE(TEXT(ED7,"#,##0.00"),"-","△")&amp;"】"))</f>
        <v>【0.09】</v>
      </c>
      <c r="EE6" s="21" t="str">
        <f>IF(EE7="",NA(),EE7)</f>
        <v>-</v>
      </c>
      <c r="EF6" s="20">
        <f t="shared" ref="EF6:EN6" si="14">IF(EF7="",NA(),EF7)</f>
        <v>0</v>
      </c>
      <c r="EG6" s="20">
        <f t="shared" si="14"/>
        <v>0</v>
      </c>
      <c r="EH6" s="20">
        <f t="shared" si="14"/>
        <v>0</v>
      </c>
      <c r="EI6" s="20">
        <f t="shared" si="14"/>
        <v>0</v>
      </c>
      <c r="EJ6" s="21" t="str">
        <f t="shared" si="14"/>
        <v>-</v>
      </c>
      <c r="EK6" s="21">
        <f t="shared" si="14"/>
        <v>0.02</v>
      </c>
      <c r="EL6" s="20">
        <f t="shared" si="14"/>
        <v>0</v>
      </c>
      <c r="EM6" s="20">
        <f t="shared" si="14"/>
        <v>0</v>
      </c>
      <c r="EN6" s="21">
        <f t="shared" si="14"/>
        <v>0.06</v>
      </c>
      <c r="EO6" s="20" t="str">
        <f>IF(EO7="","",IF(EO7="-","【-】","【"&amp;SUBSTITUTE(TEXT(EO7,"#,##0.00"),"-","△")&amp;"】"))</f>
        <v>【0.11】</v>
      </c>
    </row>
    <row r="7" spans="1:148" s="22" customFormat="1" x14ac:dyDescent="0.15">
      <c r="A7" s="14"/>
      <c r="B7" s="23">
        <v>2023</v>
      </c>
      <c r="C7" s="23">
        <v>422126</v>
      </c>
      <c r="D7" s="23">
        <v>46</v>
      </c>
      <c r="E7" s="23">
        <v>17</v>
      </c>
      <c r="F7" s="23">
        <v>4</v>
      </c>
      <c r="G7" s="23">
        <v>0</v>
      </c>
      <c r="H7" s="23" t="s">
        <v>96</v>
      </c>
      <c r="I7" s="23" t="s">
        <v>97</v>
      </c>
      <c r="J7" s="23" t="s">
        <v>98</v>
      </c>
      <c r="K7" s="23" t="s">
        <v>99</v>
      </c>
      <c r="L7" s="23" t="s">
        <v>100</v>
      </c>
      <c r="M7" s="23" t="s">
        <v>101</v>
      </c>
      <c r="N7" s="24" t="s">
        <v>102</v>
      </c>
      <c r="O7" s="24">
        <v>59.24</v>
      </c>
      <c r="P7" s="24">
        <v>13.46</v>
      </c>
      <c r="Q7" s="24">
        <v>100</v>
      </c>
      <c r="R7" s="24">
        <v>3257</v>
      </c>
      <c r="S7" s="24">
        <v>25437</v>
      </c>
      <c r="T7" s="24">
        <v>241.84</v>
      </c>
      <c r="U7" s="24">
        <v>105.18</v>
      </c>
      <c r="V7" s="24">
        <v>3404</v>
      </c>
      <c r="W7" s="24">
        <v>1.27</v>
      </c>
      <c r="X7" s="24">
        <v>2680.31</v>
      </c>
      <c r="Y7" s="24" t="s">
        <v>102</v>
      </c>
      <c r="Z7" s="24">
        <v>111.88</v>
      </c>
      <c r="AA7" s="24">
        <v>111.82</v>
      </c>
      <c r="AB7" s="24">
        <v>103.17</v>
      </c>
      <c r="AC7" s="24">
        <v>103.61</v>
      </c>
      <c r="AD7" s="24" t="s">
        <v>102</v>
      </c>
      <c r="AE7" s="24">
        <v>100.3</v>
      </c>
      <c r="AF7" s="24">
        <v>99.59</v>
      </c>
      <c r="AG7" s="24">
        <v>95.51</v>
      </c>
      <c r="AH7" s="24">
        <v>107.11</v>
      </c>
      <c r="AI7" s="24">
        <v>105.09</v>
      </c>
      <c r="AJ7" s="24" t="s">
        <v>102</v>
      </c>
      <c r="AK7" s="24">
        <v>654.75</v>
      </c>
      <c r="AL7" s="24">
        <v>565.82000000000005</v>
      </c>
      <c r="AM7" s="24">
        <v>525.58000000000004</v>
      </c>
      <c r="AN7" s="24">
        <v>482.88</v>
      </c>
      <c r="AO7" s="24" t="s">
        <v>102</v>
      </c>
      <c r="AP7" s="24">
        <v>254.91</v>
      </c>
      <c r="AQ7" s="24">
        <v>366.52</v>
      </c>
      <c r="AR7" s="24">
        <v>393.98</v>
      </c>
      <c r="AS7" s="24">
        <v>69.540000000000006</v>
      </c>
      <c r="AT7" s="24">
        <v>65.73</v>
      </c>
      <c r="AU7" s="24" t="s">
        <v>102</v>
      </c>
      <c r="AV7" s="24">
        <v>62.18</v>
      </c>
      <c r="AW7" s="24">
        <v>73.489999999999995</v>
      </c>
      <c r="AX7" s="24">
        <v>73.430000000000007</v>
      </c>
      <c r="AY7" s="24">
        <v>90.04</v>
      </c>
      <c r="AZ7" s="24" t="s">
        <v>102</v>
      </c>
      <c r="BA7" s="24">
        <v>64.17</v>
      </c>
      <c r="BB7" s="24">
        <v>89.11</v>
      </c>
      <c r="BC7" s="24">
        <v>82.97</v>
      </c>
      <c r="BD7" s="24">
        <v>50.63</v>
      </c>
      <c r="BE7" s="24">
        <v>48.91</v>
      </c>
      <c r="BF7" s="24" t="s">
        <v>102</v>
      </c>
      <c r="BG7" s="24">
        <v>0</v>
      </c>
      <c r="BH7" s="24">
        <v>0</v>
      </c>
      <c r="BI7" s="24">
        <v>0</v>
      </c>
      <c r="BJ7" s="24">
        <v>0</v>
      </c>
      <c r="BK7" s="24" t="s">
        <v>102</v>
      </c>
      <c r="BL7" s="24">
        <v>1209.45</v>
      </c>
      <c r="BM7" s="24">
        <v>1042.6400000000001</v>
      </c>
      <c r="BN7" s="24">
        <v>1305.58</v>
      </c>
      <c r="BO7" s="24">
        <v>1168.69</v>
      </c>
      <c r="BP7" s="24">
        <v>1156.82</v>
      </c>
      <c r="BQ7" s="24" t="s">
        <v>102</v>
      </c>
      <c r="BR7" s="24">
        <v>39.94</v>
      </c>
      <c r="BS7" s="24">
        <v>45.87</v>
      </c>
      <c r="BT7" s="24">
        <v>42.49</v>
      </c>
      <c r="BU7" s="24">
        <v>53.94</v>
      </c>
      <c r="BV7" s="24" t="s">
        <v>102</v>
      </c>
      <c r="BW7" s="24">
        <v>55.93</v>
      </c>
      <c r="BX7" s="24">
        <v>55.76</v>
      </c>
      <c r="BY7" s="24">
        <v>51.73</v>
      </c>
      <c r="BZ7" s="24">
        <v>70.709999999999994</v>
      </c>
      <c r="CA7" s="24">
        <v>75.33</v>
      </c>
      <c r="CB7" s="24" t="s">
        <v>102</v>
      </c>
      <c r="CC7" s="24">
        <v>397.08</v>
      </c>
      <c r="CD7" s="24">
        <v>347.13</v>
      </c>
      <c r="CE7" s="24">
        <v>376.45</v>
      </c>
      <c r="CF7" s="24">
        <v>297.08999999999997</v>
      </c>
      <c r="CG7" s="24" t="s">
        <v>102</v>
      </c>
      <c r="CH7" s="24">
        <v>289.60000000000002</v>
      </c>
      <c r="CI7" s="24">
        <v>296.14999999999998</v>
      </c>
      <c r="CJ7" s="24">
        <v>290.54000000000002</v>
      </c>
      <c r="CK7" s="24">
        <v>233.15</v>
      </c>
      <c r="CL7" s="24">
        <v>215.73</v>
      </c>
      <c r="CM7" s="24" t="s">
        <v>102</v>
      </c>
      <c r="CN7" s="24">
        <v>26.63</v>
      </c>
      <c r="CO7" s="24">
        <v>34.11</v>
      </c>
      <c r="CP7" s="24">
        <v>28.97</v>
      </c>
      <c r="CQ7" s="24">
        <v>35.43</v>
      </c>
      <c r="CR7" s="24" t="s">
        <v>102</v>
      </c>
      <c r="CS7" s="24">
        <v>36.71</v>
      </c>
      <c r="CT7" s="24">
        <v>33.799999999999997</v>
      </c>
      <c r="CU7" s="24">
        <v>32.380000000000003</v>
      </c>
      <c r="CV7" s="24">
        <v>42.09</v>
      </c>
      <c r="CW7" s="24">
        <v>43.28</v>
      </c>
      <c r="CX7" s="24" t="s">
        <v>102</v>
      </c>
      <c r="CY7" s="24">
        <v>67.14</v>
      </c>
      <c r="CZ7" s="24">
        <v>68.98</v>
      </c>
      <c r="DA7" s="24">
        <v>70.45</v>
      </c>
      <c r="DB7" s="24">
        <v>71.650000000000006</v>
      </c>
      <c r="DC7" s="24" t="s">
        <v>102</v>
      </c>
      <c r="DD7" s="24">
        <v>70.05</v>
      </c>
      <c r="DE7" s="24">
        <v>67.09</v>
      </c>
      <c r="DF7" s="24">
        <v>67.31</v>
      </c>
      <c r="DG7" s="24">
        <v>84.73</v>
      </c>
      <c r="DH7" s="24">
        <v>86.21</v>
      </c>
      <c r="DI7" s="24" t="s">
        <v>102</v>
      </c>
      <c r="DJ7" s="24">
        <v>3.54</v>
      </c>
      <c r="DK7" s="24">
        <v>6.89</v>
      </c>
      <c r="DL7" s="24">
        <v>10.220000000000001</v>
      </c>
      <c r="DM7" s="24">
        <v>13.44</v>
      </c>
      <c r="DN7" s="24" t="s">
        <v>102</v>
      </c>
      <c r="DO7" s="24">
        <v>15.82</v>
      </c>
      <c r="DP7" s="24">
        <v>18.97</v>
      </c>
      <c r="DQ7" s="24">
        <v>21.72</v>
      </c>
      <c r="DR7" s="24">
        <v>26.77</v>
      </c>
      <c r="DS7" s="24">
        <v>29.62</v>
      </c>
      <c r="DT7" s="24" t="s">
        <v>102</v>
      </c>
      <c r="DU7" s="24">
        <v>0</v>
      </c>
      <c r="DV7" s="24">
        <v>0</v>
      </c>
      <c r="DW7" s="24">
        <v>0</v>
      </c>
      <c r="DX7" s="24">
        <v>0</v>
      </c>
      <c r="DY7" s="24" t="s">
        <v>102</v>
      </c>
      <c r="DZ7" s="24">
        <v>0</v>
      </c>
      <c r="EA7" s="24">
        <v>0</v>
      </c>
      <c r="EB7" s="24">
        <v>0</v>
      </c>
      <c r="EC7" s="24">
        <v>7.0000000000000007E-2</v>
      </c>
      <c r="ED7" s="24">
        <v>0.09</v>
      </c>
      <c r="EE7" s="24" t="s">
        <v>102</v>
      </c>
      <c r="EF7" s="24">
        <v>0</v>
      </c>
      <c r="EG7" s="24">
        <v>0</v>
      </c>
      <c r="EH7" s="24">
        <v>0</v>
      </c>
      <c r="EI7" s="24">
        <v>0</v>
      </c>
      <c r="EJ7" s="24" t="s">
        <v>102</v>
      </c>
      <c r="EK7" s="24">
        <v>0.02</v>
      </c>
      <c r="EL7" s="24">
        <v>0</v>
      </c>
      <c r="EM7" s="24">
        <v>0</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2025-01-24T07:14:23Z</dcterms:created>
  <dcterms:modified xsi:type="dcterms:W3CDTF">2025-03-03T00:01:28Z</dcterms:modified>
  <cp:category/>
</cp:coreProperties>
</file>