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行財政管理課\財政班\【各種調査】\【公営企業関係調査】\☆【公営企業に係る「経営比較分析表」の分析等について】\R06\04県への回答\08_下水道\"/>
    </mc:Choice>
  </mc:AlternateContent>
  <workbookProtection workbookAlgorithmName="SHA-512" workbookHashValue="x1rMTgYaakmNh7lRvxesjCFyduPUo+pYktS0U9eUg9LK9DDeWP5S1HStcrh2OPLKnwuYn8fV6BW3kcH4YiZMkg==" workbookSaltValue="PyvGL86j07R6rD5JJ5ZpR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<sst xmlns="http://schemas.openxmlformats.org/spreadsheetml/2006/main" count="271" uniqueCount="116">
  <si>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</si>
  <si>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</si>
  <si>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</si>
  <si>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</si>
  <si>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</si>
  <si>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</si>
  <si>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</si>
  <si>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</si>
  <si>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</si>
  <si>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</si>
  <si>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</si>
  <si>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</si>
  <si>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</si>
  <si>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</si>
  <si>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</si>
  <si>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</si>
  <si>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</si>
  <si>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</si>
  <si>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</si>
  <si>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</si>
  <si>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</si>
  <si>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</si>
  <si>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</si>
  <si>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</si>
  <si>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</si>
  <si>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</si>
  <si>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</si>
  <si>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</si>
  <si>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</si>
  <si>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</si>
  <si>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</si>
  <si>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</si>
  <si>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</si>
  <si>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</si>
  <si>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</si>
  <si>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</si>
  <si>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</si>
  <si>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</si>
  <si>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</si>
  <si>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</si>
  <si>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</si>
  <si>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</si>
  <si>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</si>
  <si>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</si>
  <si>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</si>
  <si>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</si>
  <si>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</si>
  <si>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</si>
  <si>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</si>
  <si>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</si>
  <si>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</si>
  <si>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</si>
  <si>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</si>
  <si>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</si>
  <si>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</si>
  <si>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</si>
  <si>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</si>
  <si>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</si>
  <si>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</si>
  <si>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</si>
  <si>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</si>
  <si>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</si>
  <si>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</si>
  <si>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</si>
  <si>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</si>
  <si>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</si>
  <si>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</si>
  <si>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</si>
  <si>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</si>
  <si>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</si>
  <si>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</si>
  <si>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</si>
  <si>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</si>
  <si>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</si>
  <si>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</si>
  <si>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</si>
  <si>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</si>
  <si>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</si>
  <si>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</si>
  <si>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</si>
  <si>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</si>
  <si>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</si>
  <si>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</si>
  <si>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</si>
  <si>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</si>
  <si>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</si>
  <si>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</si>
  <si>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</si>
  <si>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</si>
  <si>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</si>
  <si>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</si>
  <si>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</si>
  <si>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</si>
  <si>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</si>
  <si>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</si>
  <si>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</si>
  <si>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</si>
  <si>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</si>
  <si>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</si>
  <si>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</si>
  <si>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</si>
  <si>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</si>
  <si>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</si>
  <si>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</si>
  <si>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</si>
  <si>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</si>
  <si>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</si>
  <si>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</si>
  <si>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</si>
  <si>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</si>
  <si>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</si>
  <si>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</si>
  <si>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</si>
  <si>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前年度から3.15ポイント減の101.71％。単年度の収支は黒字で類似団体平均値よりも高い。②累積欠損金比率は発生していない。③流動比率は前年度から12.08ポイント減の181.31％。短期的な支払い能力に問題はなく、類似団体平均値よりも高い。⑤経費回収率は前年度から2.27ポイント減の34.41％。汚水処理費が下水道使用料で賄われておらず、類似団体平均値よりも低い。⑥汚水処理原価は前年度から29.05円増の453.03円で類似団体平均値よりも高い。⑦施設利用率は前年度から0.91ポイント増の38.10％で類似団体平均値よりも低い。合併処理浄化槽の処理能力以上の汚水の流入がないため問題ありません。⑧水洗化率は前年度と同率の100％で類似団体平均値よりも高い。処理区域内人口が減少しているため、今後は下水道使用料収入の減収が予想されます。</t>
    <rPh sb="21" eb="22">
      <t>ゲン</t>
    </rPh>
    <rPh sb="91" eb="92">
      <t>ゲン</t>
    </rPh>
    <rPh sb="150" eb="151">
      <t>ゲン</t>
    </rPh>
    <rPh sb="212" eb="213">
      <t>ゾウ</t>
    </rPh>
    <rPh sb="255" eb="256">
      <t>ゾウ</t>
    </rPh>
    <phoneticPr fontId="4"/>
  </si>
  <si>
    <t>①有形固定資産減価償却率は前年度から5.98ポイント増の23.92％で類似団体平均値よりも低い。現在、部品の交換修繕などの軽微な修繕は行っていますが、今後は経年劣化等による躯体の修繕など大規模な修繕が予想されます。また、事業開始時に設置した合併処理浄化槽が一斉に更新時期を迎え、今後多額の更新費用が必要となります。</t>
    <rPh sb="26" eb="27">
      <t>ゾウ</t>
    </rPh>
    <phoneticPr fontId="4"/>
  </si>
  <si>
    <t>本事業は平成24年度をもって新規の合併処理浄化槽設置を終了し維持管理のみを行っています。単年度の収支は黒字になっていますが、一般会計からの多額の繰入金を受けており、経営の健全性・効率性には課題があります。設備の老朽化に伴う維持管理費の増加や多額の更新費用が必要となることが見込まれますが、人口減少により使用料収入の減収が予想されるため、引き続き一般会計からの繰入金に頼らざるを得ない状況にあります。引き続き維持管理費の削減や老朽化した浄化槽の更新費用の低減・平準化を図るとともに、下水道使用料の改定についても検討す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</si>
</sst>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B3-470C-8263-C704F282DE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B3-470C-8263-C704F282DE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38.1</c:v>
                </c:pt>
                <c:pt idx="2">
                  <c:v>39.49</c:v>
                </c:pt>
                <c:pt idx="3">
                  <c:v>37.19</c:v>
                </c:pt>
                <c:pt idx="4">
                  <c:v>38.1</c:v>
                </c:pt>
              </c:numCache>
            </c:numRef>
          </c:val>
          <c:extLst>
            <c:ext xmlns:c16="http://schemas.microsoft.com/office/drawing/2014/chart" uri="{C3380CC4-5D6E-409C-BE32-E72D297353CC}">
              <c16:uniqueId val="{00000000-609D-4393-91D6-7CCD373459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58.19</c:v>
                </c:pt>
                <c:pt idx="2">
                  <c:v>56.52</c:v>
                </c:pt>
                <c:pt idx="3">
                  <c:v>88.45</c:v>
                </c:pt>
                <c:pt idx="4">
                  <c:v>54.08</c:v>
                </c:pt>
              </c:numCache>
            </c:numRef>
          </c:val>
          <c:smooth val="0"/>
          <c:extLst>
            <c:ext xmlns:c16="http://schemas.microsoft.com/office/drawing/2014/chart" uri="{C3380CC4-5D6E-409C-BE32-E72D297353CC}">
              <c16:uniqueId val="{00000001-609D-4393-91D6-7CCD373459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6994-4C9E-90AD-926BA81BEA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87.8</c:v>
                </c:pt>
                <c:pt idx="2">
                  <c:v>88.43</c:v>
                </c:pt>
                <c:pt idx="3">
                  <c:v>90.34</c:v>
                </c:pt>
                <c:pt idx="4">
                  <c:v>90.57</c:v>
                </c:pt>
              </c:numCache>
            </c:numRef>
          </c:val>
          <c:smooth val="0"/>
          <c:extLst>
            <c:ext xmlns:c16="http://schemas.microsoft.com/office/drawing/2014/chart" uri="{C3380CC4-5D6E-409C-BE32-E72D297353CC}">
              <c16:uniqueId val="{00000001-6994-4C9E-90AD-926BA81BEA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105.97</c:v>
                </c:pt>
                <c:pt idx="2">
                  <c:v>104.03</c:v>
                </c:pt>
                <c:pt idx="3">
                  <c:v>104.86</c:v>
                </c:pt>
                <c:pt idx="4">
                  <c:v>101.71</c:v>
                </c:pt>
              </c:numCache>
            </c:numRef>
          </c:val>
          <c:extLst>
            <c:ext xmlns:c16="http://schemas.microsoft.com/office/drawing/2014/chart" uri="{C3380CC4-5D6E-409C-BE32-E72D297353CC}">
              <c16:uniqueId val="{00000000-C30A-42B8-ACC6-767E42F678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99.03</c:v>
                </c:pt>
                <c:pt idx="2">
                  <c:v>100.41</c:v>
                </c:pt>
                <c:pt idx="3">
                  <c:v>100.17</c:v>
                </c:pt>
                <c:pt idx="4">
                  <c:v>96.95</c:v>
                </c:pt>
              </c:numCache>
            </c:numRef>
          </c:val>
          <c:smooth val="0"/>
          <c:extLst>
            <c:ext xmlns:c16="http://schemas.microsoft.com/office/drawing/2014/chart" uri="{C3380CC4-5D6E-409C-BE32-E72D297353CC}">
              <c16:uniqueId val="{00000001-C30A-42B8-ACC6-767E42F678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5.98</c:v>
                </c:pt>
                <c:pt idx="2">
                  <c:v>11.96</c:v>
                </c:pt>
                <c:pt idx="3">
                  <c:v>17.940000000000001</c:v>
                </c:pt>
                <c:pt idx="4">
                  <c:v>23.92</c:v>
                </c:pt>
              </c:numCache>
            </c:numRef>
          </c:val>
          <c:extLst>
            <c:ext xmlns:c16="http://schemas.microsoft.com/office/drawing/2014/chart" uri="{C3380CC4-5D6E-409C-BE32-E72D297353CC}">
              <c16:uniqueId val="{00000000-EEC8-42B5-A680-48F8EC3D93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15.74</c:v>
                </c:pt>
                <c:pt idx="2">
                  <c:v>21.02</c:v>
                </c:pt>
                <c:pt idx="3">
                  <c:v>24.31</c:v>
                </c:pt>
                <c:pt idx="4">
                  <c:v>26.92</c:v>
                </c:pt>
              </c:numCache>
            </c:numRef>
          </c:val>
          <c:smooth val="0"/>
          <c:extLst>
            <c:ext xmlns:c16="http://schemas.microsoft.com/office/drawing/2014/chart" uri="{C3380CC4-5D6E-409C-BE32-E72D297353CC}">
              <c16:uniqueId val="{00000001-EEC8-42B5-A680-48F8EC3D93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E5-4F67-BD0C-91A6E65CBF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E5-4F67-BD0C-91A6E65CBF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18.02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85D-4EE5-8A42-67D50358A4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74.239999999999995</c:v>
                </c:pt>
                <c:pt idx="2">
                  <c:v>83.92</c:v>
                </c:pt>
                <c:pt idx="3">
                  <c:v>89.31</c:v>
                </c:pt>
                <c:pt idx="4">
                  <c:v>91.33</c:v>
                </c:pt>
              </c:numCache>
            </c:numRef>
          </c:val>
          <c:smooth val="0"/>
          <c:extLst>
            <c:ext xmlns:c16="http://schemas.microsoft.com/office/drawing/2014/chart" uri="{C3380CC4-5D6E-409C-BE32-E72D297353CC}">
              <c16:uniqueId val="{00000001-C85D-4EE5-8A42-67D50358A4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138.02000000000001</c:v>
                </c:pt>
                <c:pt idx="2">
                  <c:v>162.84</c:v>
                </c:pt>
                <c:pt idx="3">
                  <c:v>193.39</c:v>
                </c:pt>
                <c:pt idx="4">
                  <c:v>181.31</c:v>
                </c:pt>
              </c:numCache>
            </c:numRef>
          </c:val>
          <c:extLst>
            <c:ext xmlns:c16="http://schemas.microsoft.com/office/drawing/2014/chart" uri="{C3380CC4-5D6E-409C-BE32-E72D297353CC}">
              <c16:uniqueId val="{00000000-BAAD-437F-BB0B-0670152DAC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100.47</c:v>
                </c:pt>
                <c:pt idx="2">
                  <c:v>122.71</c:v>
                </c:pt>
                <c:pt idx="3">
                  <c:v>138.19999999999999</c:v>
                </c:pt>
                <c:pt idx="4">
                  <c:v>126.97</c:v>
                </c:pt>
              </c:numCache>
            </c:numRef>
          </c:val>
          <c:smooth val="0"/>
          <c:extLst>
            <c:ext xmlns:c16="http://schemas.microsoft.com/office/drawing/2014/chart" uri="{C3380CC4-5D6E-409C-BE32-E72D297353CC}">
              <c16:uniqueId val="{00000001-BAAD-437F-BB0B-0670152DAC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DF5-4D71-8769-666F308486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1DF5-4D71-8769-666F308486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37.61</c:v>
                </c:pt>
                <c:pt idx="2">
                  <c:v>37.630000000000003</c:v>
                </c:pt>
                <c:pt idx="3">
                  <c:v>36.68</c:v>
                </c:pt>
                <c:pt idx="4">
                  <c:v>34.409999999999997</c:v>
                </c:pt>
              </c:numCache>
            </c:numRef>
          </c:val>
          <c:extLst>
            <c:ext xmlns:c16="http://schemas.microsoft.com/office/drawing/2014/chart" uri="{C3380CC4-5D6E-409C-BE32-E72D297353CC}">
              <c16:uniqueId val="{00000000-C416-4AF8-A6F6-5BCD423C6F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60.59</c:v>
                </c:pt>
                <c:pt idx="2">
                  <c:v>60</c:v>
                </c:pt>
                <c:pt idx="3">
                  <c:v>59.01</c:v>
                </c:pt>
                <c:pt idx="4">
                  <c:v>56.06</c:v>
                </c:pt>
              </c:numCache>
            </c:numRef>
          </c:val>
          <c:smooth val="0"/>
          <c:extLst>
            <c:ext xmlns:c16="http://schemas.microsoft.com/office/drawing/2014/chart" uri="{C3380CC4-5D6E-409C-BE32-E72D297353CC}">
              <c16:uniqueId val="{00000001-C416-4AF8-A6F6-5BCD423C6F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412.77</c:v>
                </c:pt>
                <c:pt idx="2">
                  <c:v>413.05</c:v>
                </c:pt>
                <c:pt idx="3">
                  <c:v>423.98</c:v>
                </c:pt>
                <c:pt idx="4">
                  <c:v>453.03</c:v>
                </c:pt>
              </c:numCache>
            </c:numRef>
          </c:val>
          <c:extLst>
            <c:ext xmlns:c16="http://schemas.microsoft.com/office/drawing/2014/chart" uri="{C3380CC4-5D6E-409C-BE32-E72D297353CC}">
              <c16:uniqueId val="{00000000-97A8-4568-8D3D-4874EEFBBB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280.23</c:v>
                </c:pt>
                <c:pt idx="2">
                  <c:v>282.70999999999998</c:v>
                </c:pt>
                <c:pt idx="3">
                  <c:v>291.82</c:v>
                </c:pt>
                <c:pt idx="4">
                  <c:v>304.36</c:v>
                </c:pt>
              </c:numCache>
            </c:numRef>
          </c:val>
          <c:smooth val="0"/>
          <c:extLst>
            <c:ext xmlns:c16="http://schemas.microsoft.com/office/drawing/2014/chart" uri="{C3380CC4-5D6E-409C-BE32-E72D297353CC}">
              <c16:uniqueId val="{00000001-97A8-4568-8D3D-4874EEFBBB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37"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西海市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25437</v>
      </c>
      <c r="AM8" s="54"/>
      <c r="AN8" s="54"/>
      <c r="AO8" s="54"/>
      <c r="AP8" s="54"/>
      <c r="AQ8" s="54"/>
      <c r="AR8" s="54"/>
      <c r="AS8" s="54"/>
      <c r="AT8" s="53">
        <f>データ!T6</f>
        <v>241.84</v>
      </c>
      <c r="AU8" s="53"/>
      <c r="AV8" s="53"/>
      <c r="AW8" s="53"/>
      <c r="AX8" s="53"/>
      <c r="AY8" s="53"/>
      <c r="AZ8" s="53"/>
      <c r="BA8" s="53"/>
      <c r="BB8" s="53">
        <f>データ!U6</f>
        <v>105.18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70.849999999999994</v>
      </c>
      <c r="J10" s="53"/>
      <c r="K10" s="53"/>
      <c r="L10" s="53"/>
      <c r="M10" s="53"/>
      <c r="N10" s="53"/>
      <c r="O10" s="53"/>
      <c r="P10" s="53">
        <f>データ!P6</f>
        <v>4.47</v>
      </c>
      <c r="Q10" s="53"/>
      <c r="R10" s="53"/>
      <c r="S10" s="53"/>
      <c r="T10" s="53"/>
      <c r="U10" s="53"/>
      <c r="V10" s="53"/>
      <c r="W10" s="53">
        <f>データ!Q6</f>
        <v>100</v>
      </c>
      <c r="X10" s="53"/>
      <c r="Y10" s="53"/>
      <c r="Z10" s="53"/>
      <c r="AA10" s="53"/>
      <c r="AB10" s="53"/>
      <c r="AC10" s="53"/>
      <c r="AD10" s="54">
        <f>データ!R6</f>
        <v>3257</v>
      </c>
      <c r="AE10" s="54"/>
      <c r="AF10" s="54"/>
      <c r="AG10" s="54"/>
      <c r="AH10" s="54"/>
      <c r="AI10" s="54"/>
      <c r="AJ10" s="54"/>
      <c r="AK10" s="2"/>
      <c r="AL10" s="54">
        <f>データ!V6</f>
        <v>1130</v>
      </c>
      <c r="AM10" s="54"/>
      <c r="AN10" s="54"/>
      <c r="AO10" s="54"/>
      <c r="AP10" s="54"/>
      <c r="AQ10" s="54"/>
      <c r="AR10" s="54"/>
      <c r="AS10" s="54"/>
      <c r="AT10" s="53">
        <f>データ!W6</f>
        <v>234.1</v>
      </c>
      <c r="AU10" s="53"/>
      <c r="AV10" s="53"/>
      <c r="AW10" s="53"/>
      <c r="AX10" s="53"/>
      <c r="AY10" s="53"/>
      <c r="AZ10" s="53"/>
      <c r="BA10" s="53"/>
      <c r="BB10" s="53">
        <f>データ!X6</f>
        <v>4.83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w6nUbOWxWpv3u9nF/J4C4G+5vq7CDp6F8Vmrr4a38VC/HPcdmWaxeyl/Ai4upfqDKj5swqcYkr6ICmyJe4TQOA==" saltValue="P8zMvk5+v+QyDajJUQRs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422126</v>
      </c>
      <c r="D6" s="19">
        <f t="shared" si="3"/>
        <v>46</v>
      </c>
      <c r="E6" s="19">
        <f t="shared" si="3"/>
        <v>18</v>
      </c>
      <c r="F6" s="19">
        <f t="shared" si="3"/>
        <v>0</v>
      </c>
      <c r="G6" s="19">
        <f t="shared" si="3"/>
        <v>0</v>
      </c>
      <c r="H6" s="19" t="str">
        <f t="shared" si="3"/>
        <v>長崎県　西海市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70.849999999999994</v>
      </c>
      <c r="P6" s="20">
        <f t="shared" si="3"/>
        <v>4.47</v>
      </c>
      <c r="Q6" s="20">
        <f t="shared" si="3"/>
        <v>100</v>
      </c>
      <c r="R6" s="20">
        <f t="shared" si="3"/>
        <v>3257</v>
      </c>
      <c r="S6" s="20">
        <f t="shared" si="3"/>
        <v>25437</v>
      </c>
      <c r="T6" s="20">
        <f t="shared" si="3"/>
        <v>241.84</v>
      </c>
      <c r="U6" s="20">
        <f t="shared" si="3"/>
        <v>105.18</v>
      </c>
      <c r="V6" s="20">
        <f t="shared" si="3"/>
        <v>1130</v>
      </c>
      <c r="W6" s="20">
        <f t="shared" si="3"/>
        <v>234.1</v>
      </c>
      <c r="X6" s="20">
        <f t="shared" si="3"/>
        <v>4.83</v>
      </c>
      <c r="Y6" s="21" t="str">
        <f>IF(Y7="",NA(),Y7)</f>
        <v>-</v>
      </c>
      <c r="Z6" s="21">
        <f t="shared" ref="Z6:AH6" si="4">IF(Z7="",NA(),Z7)</f>
        <v>105.97</v>
      </c>
      <c r="AA6" s="21">
        <f t="shared" si="4"/>
        <v>104.03</v>
      </c>
      <c r="AB6" s="21">
        <f t="shared" si="4"/>
        <v>104.86</v>
      </c>
      <c r="AC6" s="21">
        <f t="shared" si="4"/>
        <v>101.71</v>
      </c>
      <c r="AD6" s="21" t="str">
        <f t="shared" si="4"/>
        <v>-</v>
      </c>
      <c r="AE6" s="21">
        <f t="shared" si="4"/>
        <v>99.03</v>
      </c>
      <c r="AF6" s="21">
        <f t="shared" si="4"/>
        <v>100.41</v>
      </c>
      <c r="AG6" s="21">
        <f t="shared" si="4"/>
        <v>100.17</v>
      </c>
      <c r="AH6" s="21">
        <f t="shared" si="4"/>
        <v>96.95</v>
      </c>
      <c r="AI6" s="20" t="str">
        <f>IF(AI7="","",IF(AI7="-","【-】","【"&amp;SUBSTITUTE(TEXT(AI7,"#,##0.00"),"-","△")&amp;"】"))</f>
        <v>【96.62】</v>
      </c>
      <c r="AJ6" s="21" t="str">
        <f>IF(AJ7="",NA(),AJ7)</f>
        <v>-</v>
      </c>
      <c r="AK6" s="21">
        <f t="shared" ref="AK6:AS6" si="5">IF(AK7="",NA(),AK7)</f>
        <v>18.02</v>
      </c>
      <c r="AL6" s="20">
        <f t="shared" si="5"/>
        <v>0</v>
      </c>
      <c r="AM6" s="20">
        <f t="shared" si="5"/>
        <v>0</v>
      </c>
      <c r="AN6" s="20">
        <f t="shared" si="5"/>
        <v>0</v>
      </c>
      <c r="AO6" s="21" t="str">
        <f t="shared" si="5"/>
        <v>-</v>
      </c>
      <c r="AP6" s="21">
        <f t="shared" si="5"/>
        <v>74.239999999999995</v>
      </c>
      <c r="AQ6" s="21">
        <f t="shared" si="5"/>
        <v>83.92</v>
      </c>
      <c r="AR6" s="21">
        <f t="shared" si="5"/>
        <v>89.31</v>
      </c>
      <c r="AS6" s="21">
        <f t="shared" si="5"/>
        <v>91.33</v>
      </c>
      <c r="AT6" s="20" t="str">
        <f>IF(AT7="","",IF(AT7="-","【-】","【"&amp;SUBSTITUTE(TEXT(AT7,"#,##0.00"),"-","△")&amp;"】"))</f>
        <v>【111.69】</v>
      </c>
      <c r="AU6" s="21" t="str">
        <f>IF(AU7="",NA(),AU7)</f>
        <v>-</v>
      </c>
      <c r="AV6" s="21">
        <f t="shared" ref="AV6:BD6" si="6">IF(AV7="",NA(),AV7)</f>
        <v>138.02000000000001</v>
      </c>
      <c r="AW6" s="21">
        <f t="shared" si="6"/>
        <v>162.84</v>
      </c>
      <c r="AX6" s="21">
        <f t="shared" si="6"/>
        <v>193.39</v>
      </c>
      <c r="AY6" s="21">
        <f t="shared" si="6"/>
        <v>181.31</v>
      </c>
      <c r="AZ6" s="21" t="str">
        <f t="shared" si="6"/>
        <v>-</v>
      </c>
      <c r="BA6" s="21">
        <f t="shared" si="6"/>
        <v>100.47</v>
      </c>
      <c r="BB6" s="21">
        <f t="shared" si="6"/>
        <v>122.71</v>
      </c>
      <c r="BC6" s="21">
        <f t="shared" si="6"/>
        <v>138.19999999999999</v>
      </c>
      <c r="BD6" s="21">
        <f t="shared" si="6"/>
        <v>126.97</v>
      </c>
      <c r="BE6" s="20" t="str">
        <f>IF(BE7="","",IF(BE7="-","【-】","【"&amp;SUBSTITUTE(TEXT(BE7,"#,##0.00"),"-","△")&amp;"】"))</f>
        <v>【111.29】</v>
      </c>
      <c r="BF6" s="21" t="str">
        <f>IF(BF7="",NA(),BF7)</f>
        <v>-</v>
      </c>
      <c r="BG6" s="20">
        <f t="shared" ref="BG6:BO6" si="7">IF(BG7="",NA(),BG7)</f>
        <v>0</v>
      </c>
      <c r="BH6" s="20">
        <f t="shared" si="7"/>
        <v>0</v>
      </c>
      <c r="BI6" s="20">
        <f t="shared" si="7"/>
        <v>0</v>
      </c>
      <c r="BJ6" s="20">
        <f t="shared" si="7"/>
        <v>0</v>
      </c>
      <c r="BK6" s="21" t="str">
        <f t="shared" si="7"/>
        <v>-</v>
      </c>
      <c r="BL6" s="21">
        <f t="shared" si="7"/>
        <v>294.27</v>
      </c>
      <c r="BM6" s="21">
        <f t="shared" si="7"/>
        <v>294.08999999999997</v>
      </c>
      <c r="BN6" s="21">
        <f t="shared" si="7"/>
        <v>294.08999999999997</v>
      </c>
      <c r="BO6" s="21">
        <f t="shared" si="7"/>
        <v>338.47</v>
      </c>
      <c r="BP6" s="20" t="str">
        <f>IF(BP7="","",IF(BP7="-","【-】","【"&amp;SUBSTITUTE(TEXT(BP7,"#,##0.00"),"-","△")&amp;"】"))</f>
        <v>【349.83】</v>
      </c>
      <c r="BQ6" s="21" t="str">
        <f>IF(BQ7="",NA(),BQ7)</f>
        <v>-</v>
      </c>
      <c r="BR6" s="21">
        <f t="shared" ref="BR6:BZ6" si="8">IF(BR7="",NA(),BR7)</f>
        <v>37.61</v>
      </c>
      <c r="BS6" s="21">
        <f t="shared" si="8"/>
        <v>37.630000000000003</v>
      </c>
      <c r="BT6" s="21">
        <f t="shared" si="8"/>
        <v>36.68</v>
      </c>
      <c r="BU6" s="21">
        <f t="shared" si="8"/>
        <v>34.409999999999997</v>
      </c>
      <c r="BV6" s="21" t="str">
        <f t="shared" si="8"/>
        <v>-</v>
      </c>
      <c r="BW6" s="21">
        <f t="shared" si="8"/>
        <v>60.59</v>
      </c>
      <c r="BX6" s="21">
        <f t="shared" si="8"/>
        <v>60</v>
      </c>
      <c r="BY6" s="21">
        <f t="shared" si="8"/>
        <v>59.01</v>
      </c>
      <c r="BZ6" s="21">
        <f t="shared" si="8"/>
        <v>56.06</v>
      </c>
      <c r="CA6" s="20" t="str">
        <f>IF(CA7="","",IF(CA7="-","【-】","【"&amp;SUBSTITUTE(TEXT(CA7,"#,##0.00"),"-","△")&amp;"】"))</f>
        <v>【53.65】</v>
      </c>
      <c r="CB6" s="21" t="str">
        <f>IF(CB7="",NA(),CB7)</f>
        <v>-</v>
      </c>
      <c r="CC6" s="21">
        <f t="shared" ref="CC6:CK6" si="9">IF(CC7="",NA(),CC7)</f>
        <v>412.77</v>
      </c>
      <c r="CD6" s="21">
        <f t="shared" si="9"/>
        <v>413.05</v>
      </c>
      <c r="CE6" s="21">
        <f t="shared" si="9"/>
        <v>423.98</v>
      </c>
      <c r="CF6" s="21">
        <f t="shared" si="9"/>
        <v>453.03</v>
      </c>
      <c r="CG6" s="21" t="str">
        <f t="shared" si="9"/>
        <v>-</v>
      </c>
      <c r="CH6" s="21">
        <f t="shared" si="9"/>
        <v>280.23</v>
      </c>
      <c r="CI6" s="21">
        <f t="shared" si="9"/>
        <v>282.70999999999998</v>
      </c>
      <c r="CJ6" s="21">
        <f t="shared" si="9"/>
        <v>291.82</v>
      </c>
      <c r="CK6" s="21">
        <f t="shared" si="9"/>
        <v>304.36</v>
      </c>
      <c r="CL6" s="20" t="str">
        <f>IF(CL7="","",IF(CL7="-","【-】","【"&amp;SUBSTITUTE(TEXT(CL7,"#,##0.00"),"-","△")&amp;"】"))</f>
        <v>【307.86】</v>
      </c>
      <c r="CM6" s="21" t="str">
        <f>IF(CM7="",NA(),CM7)</f>
        <v>-</v>
      </c>
      <c r="CN6" s="21">
        <f t="shared" ref="CN6:CV6" si="10">IF(CN7="",NA(),CN7)</f>
        <v>38.1</v>
      </c>
      <c r="CO6" s="21">
        <f t="shared" si="10"/>
        <v>39.49</v>
      </c>
      <c r="CP6" s="21">
        <f t="shared" si="10"/>
        <v>37.19</v>
      </c>
      <c r="CQ6" s="21">
        <f t="shared" si="10"/>
        <v>38.1</v>
      </c>
      <c r="CR6" s="21" t="str">
        <f t="shared" si="10"/>
        <v>-</v>
      </c>
      <c r="CS6" s="21">
        <f t="shared" si="10"/>
        <v>58.19</v>
      </c>
      <c r="CT6" s="21">
        <f t="shared" si="10"/>
        <v>56.52</v>
      </c>
      <c r="CU6" s="21">
        <f t="shared" si="10"/>
        <v>88.45</v>
      </c>
      <c r="CV6" s="21">
        <f t="shared" si="10"/>
        <v>54.08</v>
      </c>
      <c r="CW6" s="20" t="str">
        <f>IF(CW7="","",IF(CW7="-","【-】","【"&amp;SUBSTITUTE(TEXT(CW7,"#,##0.00"),"-","△")&amp;"】"))</f>
        <v>【54.61】</v>
      </c>
      <c r="CX6" s="21" t="str">
        <f>IF(CX7="",NA(),CX7)</f>
        <v>-</v>
      </c>
      <c r="CY6" s="21">
        <f t="shared" ref="CY6:DG6" si="11">IF(CY7="",NA(),CY7)</f>
        <v>100</v>
      </c>
      <c r="CZ6" s="21">
        <f t="shared" si="11"/>
        <v>100</v>
      </c>
      <c r="DA6" s="21">
        <f t="shared" si="11"/>
        <v>100</v>
      </c>
      <c r="DB6" s="21">
        <f t="shared" si="11"/>
        <v>100</v>
      </c>
      <c r="DC6" s="21" t="str">
        <f t="shared" si="11"/>
        <v>-</v>
      </c>
      <c r="DD6" s="21">
        <f t="shared" si="11"/>
        <v>87.8</v>
      </c>
      <c r="DE6" s="21">
        <f t="shared" si="11"/>
        <v>88.43</v>
      </c>
      <c r="DF6" s="21">
        <f t="shared" si="11"/>
        <v>90.34</v>
      </c>
      <c r="DG6" s="21">
        <f t="shared" si="11"/>
        <v>90.57</v>
      </c>
      <c r="DH6" s="20" t="str">
        <f>IF(DH7="","",IF(DH7="-","【-】","【"&amp;SUBSTITUTE(TEXT(DH7,"#,##0.00"),"-","△")&amp;"】"))</f>
        <v>【85.31】</v>
      </c>
      <c r="DI6" s="21" t="str">
        <f>IF(DI7="",NA(),DI7)</f>
        <v>-</v>
      </c>
      <c r="DJ6" s="21">
        <f t="shared" ref="DJ6:DR6" si="12">IF(DJ7="",NA(),DJ7)</f>
        <v>5.98</v>
      </c>
      <c r="DK6" s="21">
        <f t="shared" si="12"/>
        <v>11.96</v>
      </c>
      <c r="DL6" s="21">
        <f t="shared" si="12"/>
        <v>17.940000000000001</v>
      </c>
      <c r="DM6" s="21">
        <f t="shared" si="12"/>
        <v>23.92</v>
      </c>
      <c r="DN6" s="21" t="str">
        <f t="shared" si="12"/>
        <v>-</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422126</v>
      </c>
      <c r="D7" s="23">
        <v>46</v>
      </c>
      <c r="E7" s="23">
        <v>18</v>
      </c>
      <c r="F7" s="23">
        <v>0</v>
      </c>
      <c r="G7" s="23">
        <v>0</v>
      </c>
      <c r="H7" s="23" t="s">
        <v>96</v>
      </c>
      <c r="I7" s="23" t="s">
        <v>97</v>
      </c>
      <c r="J7" s="23" t="s">
        <v>98</v>
      </c>
      <c r="K7" s="23" t="s">
        <v>99</v>
      </c>
      <c r="L7" s="23" t="s">
        <v>100</v>
      </c>
      <c r="M7" s="23" t="s">
        <v>101</v>
      </c>
      <c r="N7" s="24" t="s">
        <v>102</v>
      </c>
      <c r="O7" s="24">
        <v>70.849999999999994</v>
      </c>
      <c r="P7" s="24">
        <v>4.47</v>
      </c>
      <c r="Q7" s="24">
        <v>100</v>
      </c>
      <c r="R7" s="24">
        <v>3257</v>
      </c>
      <c r="S7" s="24">
        <v>25437</v>
      </c>
      <c r="T7" s="24">
        <v>241.84</v>
      </c>
      <c r="U7" s="24">
        <v>105.18</v>
      </c>
      <c r="V7" s="24">
        <v>1130</v>
      </c>
      <c r="W7" s="24">
        <v>234.1</v>
      </c>
      <c r="X7" s="24">
        <v>4.83</v>
      </c>
      <c r="Y7" s="24" t="s">
        <v>102</v>
      </c>
      <c r="Z7" s="24">
        <v>105.97</v>
      </c>
      <c r="AA7" s="24">
        <v>104.03</v>
      </c>
      <c r="AB7" s="24">
        <v>104.86</v>
      </c>
      <c r="AC7" s="24">
        <v>101.71</v>
      </c>
      <c r="AD7" s="24" t="s">
        <v>102</v>
      </c>
      <c r="AE7" s="24">
        <v>99.03</v>
      </c>
      <c r="AF7" s="24">
        <v>100.41</v>
      </c>
      <c r="AG7" s="24">
        <v>100.17</v>
      </c>
      <c r="AH7" s="24">
        <v>96.95</v>
      </c>
      <c r="AI7" s="24">
        <v>96.62</v>
      </c>
      <c r="AJ7" s="24" t="s">
        <v>102</v>
      </c>
      <c r="AK7" s="24">
        <v>18.02</v>
      </c>
      <c r="AL7" s="24">
        <v>0</v>
      </c>
      <c r="AM7" s="24">
        <v>0</v>
      </c>
      <c r="AN7" s="24">
        <v>0</v>
      </c>
      <c r="AO7" s="24" t="s">
        <v>102</v>
      </c>
      <c r="AP7" s="24">
        <v>74.239999999999995</v>
      </c>
      <c r="AQ7" s="24">
        <v>83.92</v>
      </c>
      <c r="AR7" s="24">
        <v>89.31</v>
      </c>
      <c r="AS7" s="24">
        <v>91.33</v>
      </c>
      <c r="AT7" s="24">
        <v>111.69</v>
      </c>
      <c r="AU7" s="24" t="s">
        <v>102</v>
      </c>
      <c r="AV7" s="24">
        <v>138.02000000000001</v>
      </c>
      <c r="AW7" s="24">
        <v>162.84</v>
      </c>
      <c r="AX7" s="24">
        <v>193.39</v>
      </c>
      <c r="AY7" s="24">
        <v>181.31</v>
      </c>
      <c r="AZ7" s="24" t="s">
        <v>102</v>
      </c>
      <c r="BA7" s="24">
        <v>100.47</v>
      </c>
      <c r="BB7" s="24">
        <v>122.71</v>
      </c>
      <c r="BC7" s="24">
        <v>138.19999999999999</v>
      </c>
      <c r="BD7" s="24">
        <v>126.97</v>
      </c>
      <c r="BE7" s="24">
        <v>111.29</v>
      </c>
      <c r="BF7" s="24" t="s">
        <v>102</v>
      </c>
      <c r="BG7" s="24">
        <v>0</v>
      </c>
      <c r="BH7" s="24">
        <v>0</v>
      </c>
      <c r="BI7" s="24">
        <v>0</v>
      </c>
      <c r="BJ7" s="24">
        <v>0</v>
      </c>
      <c r="BK7" s="24" t="s">
        <v>102</v>
      </c>
      <c r="BL7" s="24">
        <v>294.27</v>
      </c>
      <c r="BM7" s="24">
        <v>294.08999999999997</v>
      </c>
      <c r="BN7" s="24">
        <v>294.08999999999997</v>
      </c>
      <c r="BO7" s="24">
        <v>338.47</v>
      </c>
      <c r="BP7" s="24">
        <v>349.83</v>
      </c>
      <c r="BQ7" s="24" t="s">
        <v>102</v>
      </c>
      <c r="BR7" s="24">
        <v>37.61</v>
      </c>
      <c r="BS7" s="24">
        <v>37.630000000000003</v>
      </c>
      <c r="BT7" s="24">
        <v>36.68</v>
      </c>
      <c r="BU7" s="24">
        <v>34.409999999999997</v>
      </c>
      <c r="BV7" s="24" t="s">
        <v>102</v>
      </c>
      <c r="BW7" s="24">
        <v>60.59</v>
      </c>
      <c r="BX7" s="24">
        <v>60</v>
      </c>
      <c r="BY7" s="24">
        <v>59.01</v>
      </c>
      <c r="BZ7" s="24">
        <v>56.06</v>
      </c>
      <c r="CA7" s="24">
        <v>53.65</v>
      </c>
      <c r="CB7" s="24" t="s">
        <v>102</v>
      </c>
      <c r="CC7" s="24">
        <v>412.77</v>
      </c>
      <c r="CD7" s="24">
        <v>413.05</v>
      </c>
      <c r="CE7" s="24">
        <v>423.98</v>
      </c>
      <c r="CF7" s="24">
        <v>453.03</v>
      </c>
      <c r="CG7" s="24" t="s">
        <v>102</v>
      </c>
      <c r="CH7" s="24">
        <v>280.23</v>
      </c>
      <c r="CI7" s="24">
        <v>282.70999999999998</v>
      </c>
      <c r="CJ7" s="24">
        <v>291.82</v>
      </c>
      <c r="CK7" s="24">
        <v>304.36</v>
      </c>
      <c r="CL7" s="24">
        <v>307.86</v>
      </c>
      <c r="CM7" s="24" t="s">
        <v>102</v>
      </c>
      <c r="CN7" s="24">
        <v>38.1</v>
      </c>
      <c r="CO7" s="24">
        <v>39.49</v>
      </c>
      <c r="CP7" s="24">
        <v>37.19</v>
      </c>
      <c r="CQ7" s="24">
        <v>38.1</v>
      </c>
      <c r="CR7" s="24" t="s">
        <v>102</v>
      </c>
      <c r="CS7" s="24">
        <v>58.19</v>
      </c>
      <c r="CT7" s="24">
        <v>56.52</v>
      </c>
      <c r="CU7" s="24">
        <v>88.45</v>
      </c>
      <c r="CV7" s="24">
        <v>54.08</v>
      </c>
      <c r="CW7" s="24">
        <v>54.61</v>
      </c>
      <c r="CX7" s="24" t="s">
        <v>102</v>
      </c>
      <c r="CY7" s="24">
        <v>100</v>
      </c>
      <c r="CZ7" s="24">
        <v>100</v>
      </c>
      <c r="DA7" s="24">
        <v>100</v>
      </c>
      <c r="DB7" s="24">
        <v>100</v>
      </c>
      <c r="DC7" s="24" t="s">
        <v>102</v>
      </c>
      <c r="DD7" s="24">
        <v>87.8</v>
      </c>
      <c r="DE7" s="24">
        <v>88.43</v>
      </c>
      <c r="DF7" s="24">
        <v>90.34</v>
      </c>
      <c r="DG7" s="24">
        <v>90.57</v>
      </c>
      <c r="DH7" s="24">
        <v>85.31</v>
      </c>
      <c r="DI7" s="24" t="s">
        <v>102</v>
      </c>
      <c r="DJ7" s="24">
        <v>5.98</v>
      </c>
      <c r="DK7" s="24">
        <v>11.96</v>
      </c>
      <c r="DL7" s="24">
        <v>17.940000000000001</v>
      </c>
      <c r="DM7" s="24">
        <v>23.92</v>
      </c>
      <c r="DN7" s="24" t="s">
        <v>102</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2025-01-24T07:25:19Z</dcterms:created>
  <dcterms:modified xsi:type="dcterms:W3CDTF">2025-01-28T05:03:34Z</dcterms:modified>
  <cp:category/>
</cp:coreProperties>
</file>