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apollo\01_雲仙市部局\06_環境水道部\05_下水道課\事務分掌によるフォルダ\01下水道管理班\H25からはこれこれ！\49　   経営比較分析表\R6\"/>
    </mc:Choice>
  </mc:AlternateContent>
  <xr:revisionPtr revIDLastSave="0" documentId="8_{0038744E-4222-42AA-B9AA-051550D01540}" xr6:coauthVersionLast="47" xr6:coauthVersionMax="47" xr10:uidLastSave="{00000000-0000-0000-0000-000000000000}"/>
  <workbookProtection workbookAlgorithmName="SHA-512" workbookHashValue="5VgF20A3HqjYf4ren8KVjSsVjFZKJLXMxfPK+OZZu0UGQMQdMmXXdte2M6UVPTFt8x8behRG3gAYQR8va650SA==" workbookSaltValue="eYgKVxxXthENO0/dUZRf2Q==" workbookSpinCount="100000" lockStructure="1"/>
  <bookViews>
    <workbookView xWindow="-108" yWindow="-108" windowWidth="23256" windowHeight="125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G85" i="4"/>
  <c r="F85" i="4"/>
  <c r="E85" i="4"/>
  <c r="AT10" i="4"/>
  <c r="AL10" i="4"/>
  <c r="I10" i="4"/>
  <c r="P8" i="4"/>
</calcChain>
</file>

<file path=xl/sharedStrings.xml><?xml version="1.0" encoding="utf-8"?>
<sst xmlns="http://schemas.openxmlformats.org/spreadsheetml/2006/main" count="253" uniqueCount="115">
  <si>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</si>
  <si>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</si>
  <si>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</si>
  <si>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</si>
  <si>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</si>
  <si>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</si>
  <si>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</si>
  <si>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</si>
  <si>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</si>
  <si>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</si>
  <si>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</si>
  <si>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</si>
  <si>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</si>
  <si>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</si>
  <si>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</si>
  <si>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</si>
  <si>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</si>
  <si>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</si>
  <si>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</si>
  <si>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</si>
  <si>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</si>
  <si>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</si>
  <si>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</si>
  <si>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</si>
  <si>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</si>
  <si>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</si>
  <si>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</si>
  <si>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</si>
  <si>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</si>
  <si>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</si>
  <si>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</si>
  <si>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</si>
  <si>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</si>
  <si>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</si>
  <si>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</si>
  <si>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</si>
  <si>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</si>
  <si>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</si>
  <si>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</si>
  <si>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</si>
  <si>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</si>
  <si>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</si>
  <si>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</si>
  <si>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</si>
  <si>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</si>
  <si>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</si>
  <si>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</si>
  <si>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</si>
  <si>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</si>
  <si>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</si>
  <si>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</si>
  <si>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</si>
  <si>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</si>
  <si>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</si>
  <si>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</si>
  <si>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</si>
  <si>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</si>
  <si>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</si>
  <si>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</si>
  <si>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</si>
  <si>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</si>
  <si>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</si>
  <si>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</si>
  <si>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</si>
  <si>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</si>
  <si>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</si>
  <si>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</si>
  <si>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</si>
  <si>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</si>
  <si>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</si>
  <si>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</si>
  <si>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</si>
  <si>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</si>
  <si>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</si>
  <si>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</si>
  <si>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</si>
  <si>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</si>
  <si>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</si>
  <si>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</si>
  <si>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</si>
  <si>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</si>
  <si>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</si>
  <si>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</si>
  <si>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</si>
  <si>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</si>
  <si>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</si>
  <si>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</si>
  <si>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</si>
  <si>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</si>
  <si>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</si>
  <si>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</si>
  <si>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</si>
  <si>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</si>
  <si>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</si>
  <si>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</si>
  <si>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</si>
  <si>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</si>
  <si>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</si>
  <si>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</si>
  <si>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</si>
  <si>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</si>
  <si>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</si>
  <si>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</si>
  <si>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</si>
  <si>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</si>
  <si>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</si>
  <si>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</si>
  <si>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</si>
  <si>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</si>
  <si>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</si>
  <si>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</si>
  <si>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</si>
  <si>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農業集落排水事業の経費回収率は、類似団体の率より上回っているものの、100％を下回っている状況であり、使用料で回収すべき経費を使用料で賄えていない状況である。
　流動比率は近年減少している状況であり、改善のために、徴収強化による使用料の確保を図るとともに、支出においては将来の地方債償還金の負担が増大にならないよう考慮しながら、計画的に施設の更新を行う必要がある。</t>
    <rPh sb="17" eb="19">
      <t>ルイジ</t>
    </rPh>
    <rPh sb="19" eb="21">
      <t>ダンタイ</t>
    </rPh>
    <rPh sb="25" eb="27">
      <t>ウワマワ</t>
    </rPh>
    <rPh sb="82" eb="84">
      <t>リュウドウ</t>
    </rPh>
    <rPh sb="84" eb="86">
      <t>ヒリツ</t>
    </rPh>
    <rPh sb="87" eb="89">
      <t>キンネン</t>
    </rPh>
    <rPh sb="89" eb="91">
      <t>ゲンショウ</t>
    </rPh>
    <rPh sb="95" eb="97">
      <t>ジョウキョウ</t>
    </rPh>
    <rPh sb="108" eb="110">
      <t>チョウシュウ</t>
    </rPh>
    <rPh sb="110" eb="112">
      <t>キョウカ</t>
    </rPh>
    <rPh sb="122" eb="123">
      <t>ハカ</t>
    </rPh>
    <rPh sb="129" eb="131">
      <t>シシュツ</t>
    </rPh>
    <phoneticPr fontId="4"/>
  </si>
  <si>
    <t>　農業集落排水事業は、平成8年から着手しており整備は終了している。処理場施設や管渠の耐用年数は経過していないが、電気設備等については引き続き計画的に改修する必要がある。</t>
    <rPh sb="66" eb="67">
      <t>ヒ</t>
    </rPh>
    <rPh sb="68" eb="69">
      <t>ツヅ</t>
    </rPh>
    <phoneticPr fontId="4"/>
  </si>
  <si>
    <t>　農業集落排水事業は、平成13年度に供用開始している。適正な使用料収入の確保を目指すとともに、資産や財政状況を把握し、地方債元利償還金などの推移を考慮しながら、施設設備の改修・更新を計画的に行う必要がある。
　令和6年度には経営戦略の見直しを行い、使用料改定の検証を行うなど、経営基盤強化に向けた取り組みを行っていく予定である。
※令和2年度より地方公営企業法適用事業となったため、令和元年度のデータは該当数値のあるものであっても本分析表に記載されていない。</t>
    <rPh sb="105" eb="107">
      <t>レイワ</t>
    </rPh>
    <rPh sb="108" eb="110">
      <t>ネンド</t>
    </rPh>
    <rPh sb="112" eb="114">
      <t>ケイエイ</t>
    </rPh>
    <rPh sb="114" eb="116">
      <t>センリャク</t>
    </rPh>
    <rPh sb="117" eb="119">
      <t>ミナオ</t>
    </rPh>
    <rPh sb="121" eb="122">
      <t>オコナ</t>
    </rPh>
    <rPh sb="124" eb="127">
      <t>シヨウリョウ</t>
    </rPh>
    <rPh sb="127" eb="129">
      <t>カイテイ</t>
    </rPh>
    <rPh sb="130" eb="132">
      <t>ケンショウ</t>
    </rPh>
    <rPh sb="133" eb="134">
      <t>オコナ</t>
    </rPh>
    <rPh sb="138" eb="140">
      <t>ケイエイ</t>
    </rPh>
    <rPh sb="140" eb="142">
      <t>キバン</t>
    </rPh>
    <rPh sb="142" eb="144">
      <t>キョウカ</t>
    </rPh>
    <rPh sb="145" eb="146">
      <t>ム</t>
    </rPh>
    <rPh sb="148" eb="149">
      <t>ト</t>
    </rPh>
    <rPh sb="150" eb="151">
      <t>ク</t>
    </rPh>
    <rPh sb="153" eb="154">
      <t>オコナ</t>
    </rPh>
    <rPh sb="158" eb="160">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</si>
</sst>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93CB-4563-ACF4-DDD36A6C588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0.25</c:v>
                </c:pt>
                <c:pt idx="2">
                  <c:v>0.05</c:v>
                </c:pt>
                <c:pt idx="3">
                  <c:v>0.03</c:v>
                </c:pt>
                <c:pt idx="4">
                  <c:v>0.03</c:v>
                </c:pt>
              </c:numCache>
            </c:numRef>
          </c:val>
          <c:smooth val="0"/>
          <c:extLst>
            <c:ext xmlns:c16="http://schemas.microsoft.com/office/drawing/2014/chart" uri="{C3380CC4-5D6E-409C-BE32-E72D297353CC}">
              <c16:uniqueId val="{00000001-93CB-4563-ACF4-DDD36A6C588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55.13</c:v>
                </c:pt>
                <c:pt idx="2">
                  <c:v>55.39</c:v>
                </c:pt>
                <c:pt idx="3">
                  <c:v>56.3</c:v>
                </c:pt>
                <c:pt idx="4">
                  <c:v>56.3</c:v>
                </c:pt>
              </c:numCache>
            </c:numRef>
          </c:val>
          <c:extLst>
            <c:ext xmlns:c16="http://schemas.microsoft.com/office/drawing/2014/chart" uri="{C3380CC4-5D6E-409C-BE32-E72D297353CC}">
              <c16:uniqueId val="{00000000-89B3-4D40-843F-6FEA31E62EB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54.83</c:v>
                </c:pt>
                <c:pt idx="2">
                  <c:v>66.53</c:v>
                </c:pt>
                <c:pt idx="3">
                  <c:v>52.35</c:v>
                </c:pt>
                <c:pt idx="4">
                  <c:v>46.25</c:v>
                </c:pt>
              </c:numCache>
            </c:numRef>
          </c:val>
          <c:smooth val="0"/>
          <c:extLst>
            <c:ext xmlns:c16="http://schemas.microsoft.com/office/drawing/2014/chart" uri="{C3380CC4-5D6E-409C-BE32-E72D297353CC}">
              <c16:uniqueId val="{00000001-89B3-4D40-843F-6FEA31E62EB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84.81</c:v>
                </c:pt>
                <c:pt idx="2">
                  <c:v>85.76</c:v>
                </c:pt>
                <c:pt idx="3">
                  <c:v>85.85</c:v>
                </c:pt>
                <c:pt idx="4">
                  <c:v>87.24</c:v>
                </c:pt>
              </c:numCache>
            </c:numRef>
          </c:val>
          <c:extLst>
            <c:ext xmlns:c16="http://schemas.microsoft.com/office/drawing/2014/chart" uri="{C3380CC4-5D6E-409C-BE32-E72D297353CC}">
              <c16:uniqueId val="{00000000-B593-4F14-B8B7-DB2470578F9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84.7</c:v>
                </c:pt>
                <c:pt idx="2">
                  <c:v>84.67</c:v>
                </c:pt>
                <c:pt idx="3">
                  <c:v>84.39</c:v>
                </c:pt>
                <c:pt idx="4">
                  <c:v>83.96</c:v>
                </c:pt>
              </c:numCache>
            </c:numRef>
          </c:val>
          <c:smooth val="0"/>
          <c:extLst>
            <c:ext xmlns:c16="http://schemas.microsoft.com/office/drawing/2014/chart" uri="{C3380CC4-5D6E-409C-BE32-E72D297353CC}">
              <c16:uniqueId val="{00000001-B593-4F14-B8B7-DB2470578F9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124.69</c:v>
                </c:pt>
                <c:pt idx="2">
                  <c:v>117.5</c:v>
                </c:pt>
                <c:pt idx="3">
                  <c:v>134.93</c:v>
                </c:pt>
                <c:pt idx="4">
                  <c:v>142.31</c:v>
                </c:pt>
              </c:numCache>
            </c:numRef>
          </c:val>
          <c:extLst>
            <c:ext xmlns:c16="http://schemas.microsoft.com/office/drawing/2014/chart" uri="{C3380CC4-5D6E-409C-BE32-E72D297353CC}">
              <c16:uniqueId val="{00000000-25F4-494E-9C98-5F8625824ED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106.37</c:v>
                </c:pt>
                <c:pt idx="2">
                  <c:v>106.07</c:v>
                </c:pt>
                <c:pt idx="3">
                  <c:v>105.5</c:v>
                </c:pt>
                <c:pt idx="4">
                  <c:v>106.35</c:v>
                </c:pt>
              </c:numCache>
            </c:numRef>
          </c:val>
          <c:smooth val="0"/>
          <c:extLst>
            <c:ext xmlns:c16="http://schemas.microsoft.com/office/drawing/2014/chart" uri="{C3380CC4-5D6E-409C-BE32-E72D297353CC}">
              <c16:uniqueId val="{00000001-25F4-494E-9C98-5F8625824ED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4.7300000000000004</c:v>
                </c:pt>
                <c:pt idx="2">
                  <c:v>9.4600000000000009</c:v>
                </c:pt>
                <c:pt idx="3">
                  <c:v>12.61</c:v>
                </c:pt>
                <c:pt idx="4">
                  <c:v>15.56</c:v>
                </c:pt>
              </c:numCache>
            </c:numRef>
          </c:val>
          <c:extLst>
            <c:ext xmlns:c16="http://schemas.microsoft.com/office/drawing/2014/chart" uri="{C3380CC4-5D6E-409C-BE32-E72D297353CC}">
              <c16:uniqueId val="{00000000-0555-4516-A9C9-9EB62E934E8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20.34</c:v>
                </c:pt>
                <c:pt idx="2">
                  <c:v>21.85</c:v>
                </c:pt>
                <c:pt idx="3">
                  <c:v>25.19</c:v>
                </c:pt>
                <c:pt idx="4">
                  <c:v>25.46</c:v>
                </c:pt>
              </c:numCache>
            </c:numRef>
          </c:val>
          <c:smooth val="0"/>
          <c:extLst>
            <c:ext xmlns:c16="http://schemas.microsoft.com/office/drawing/2014/chart" uri="{C3380CC4-5D6E-409C-BE32-E72D297353CC}">
              <c16:uniqueId val="{00000001-0555-4516-A9C9-9EB62E934E8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73A1-4F42-BB45-9F23CC8CD5E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formatCode="#,##0.00;&quot;△&quot;#,##0.00;&quot;-&quot;">
                  <c:v>0.19</c:v>
                </c:pt>
              </c:numCache>
            </c:numRef>
          </c:val>
          <c:smooth val="0"/>
          <c:extLst>
            <c:ext xmlns:c16="http://schemas.microsoft.com/office/drawing/2014/chart" uri="{C3380CC4-5D6E-409C-BE32-E72D297353CC}">
              <c16:uniqueId val="{00000001-73A1-4F42-BB45-9F23CC8CD5E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7918-4A1F-B3B5-8052633D00B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139.02000000000001</c:v>
                </c:pt>
                <c:pt idx="2">
                  <c:v>132.04</c:v>
                </c:pt>
                <c:pt idx="3">
                  <c:v>145.43</c:v>
                </c:pt>
                <c:pt idx="4">
                  <c:v>129.88999999999999</c:v>
                </c:pt>
              </c:numCache>
            </c:numRef>
          </c:val>
          <c:smooth val="0"/>
          <c:extLst>
            <c:ext xmlns:c16="http://schemas.microsoft.com/office/drawing/2014/chart" uri="{C3380CC4-5D6E-409C-BE32-E72D297353CC}">
              <c16:uniqueId val="{00000001-7918-4A1F-B3B5-8052633D00B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72.400000000000006</c:v>
                </c:pt>
                <c:pt idx="2">
                  <c:v>73.64</c:v>
                </c:pt>
                <c:pt idx="3">
                  <c:v>66.400000000000006</c:v>
                </c:pt>
                <c:pt idx="4">
                  <c:v>58.36</c:v>
                </c:pt>
              </c:numCache>
            </c:numRef>
          </c:val>
          <c:extLst>
            <c:ext xmlns:c16="http://schemas.microsoft.com/office/drawing/2014/chart" uri="{C3380CC4-5D6E-409C-BE32-E72D297353CC}">
              <c16:uniqueId val="{00000000-EE27-49D4-8F29-E65012B342D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29.13</c:v>
                </c:pt>
                <c:pt idx="2">
                  <c:v>35.69</c:v>
                </c:pt>
                <c:pt idx="3">
                  <c:v>38.4</c:v>
                </c:pt>
                <c:pt idx="4">
                  <c:v>44.04</c:v>
                </c:pt>
              </c:numCache>
            </c:numRef>
          </c:val>
          <c:smooth val="0"/>
          <c:extLst>
            <c:ext xmlns:c16="http://schemas.microsoft.com/office/drawing/2014/chart" uri="{C3380CC4-5D6E-409C-BE32-E72D297353CC}">
              <c16:uniqueId val="{00000001-EE27-49D4-8F29-E65012B342D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58.77</c:v>
                </c:pt>
                <c:pt idx="2">
                  <c:v>17.59</c:v>
                </c:pt>
                <c:pt idx="3">
                  <c:v>12.64</c:v>
                </c:pt>
                <c:pt idx="4">
                  <c:v>25.29</c:v>
                </c:pt>
              </c:numCache>
            </c:numRef>
          </c:val>
          <c:extLst>
            <c:ext xmlns:c16="http://schemas.microsoft.com/office/drawing/2014/chart" uri="{C3380CC4-5D6E-409C-BE32-E72D297353CC}">
              <c16:uniqueId val="{00000000-7B3A-4CFA-9A28-81D197D1052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867.83</c:v>
                </c:pt>
                <c:pt idx="2">
                  <c:v>791.76</c:v>
                </c:pt>
                <c:pt idx="3">
                  <c:v>900.82</c:v>
                </c:pt>
                <c:pt idx="4">
                  <c:v>839.21</c:v>
                </c:pt>
              </c:numCache>
            </c:numRef>
          </c:val>
          <c:smooth val="0"/>
          <c:extLst>
            <c:ext xmlns:c16="http://schemas.microsoft.com/office/drawing/2014/chart" uri="{C3380CC4-5D6E-409C-BE32-E72D297353CC}">
              <c16:uniqueId val="{00000001-7B3A-4CFA-9A28-81D197D1052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93.34</c:v>
                </c:pt>
                <c:pt idx="2">
                  <c:v>96.23</c:v>
                </c:pt>
                <c:pt idx="3">
                  <c:v>96.77</c:v>
                </c:pt>
                <c:pt idx="4">
                  <c:v>96.14</c:v>
                </c:pt>
              </c:numCache>
            </c:numRef>
          </c:val>
          <c:extLst>
            <c:ext xmlns:c16="http://schemas.microsoft.com/office/drawing/2014/chart" uri="{C3380CC4-5D6E-409C-BE32-E72D297353CC}">
              <c16:uniqueId val="{00000000-BF6E-47E8-98A8-66A144A9704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57.08</c:v>
                </c:pt>
                <c:pt idx="2">
                  <c:v>56.26</c:v>
                </c:pt>
                <c:pt idx="3">
                  <c:v>52.94</c:v>
                </c:pt>
                <c:pt idx="4">
                  <c:v>52.05</c:v>
                </c:pt>
              </c:numCache>
            </c:numRef>
          </c:val>
          <c:smooth val="0"/>
          <c:extLst>
            <c:ext xmlns:c16="http://schemas.microsoft.com/office/drawing/2014/chart" uri="{C3380CC4-5D6E-409C-BE32-E72D297353CC}">
              <c16:uniqueId val="{00000001-BF6E-47E8-98A8-66A144A9704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153.96</c:v>
                </c:pt>
                <c:pt idx="2">
                  <c:v>150.1</c:v>
                </c:pt>
                <c:pt idx="3">
                  <c:v>150.13</c:v>
                </c:pt>
                <c:pt idx="4">
                  <c:v>151.51</c:v>
                </c:pt>
              </c:numCache>
            </c:numRef>
          </c:val>
          <c:extLst>
            <c:ext xmlns:c16="http://schemas.microsoft.com/office/drawing/2014/chart" uri="{C3380CC4-5D6E-409C-BE32-E72D297353CC}">
              <c16:uniqueId val="{00000000-8C77-4875-833F-355CBA9EE98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8C77-4875-833F-355CBA9EE98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F58" sqref="BF58"/>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長崎県　雲仙市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4">
        <f>データ!S6</f>
        <v>41272</v>
      </c>
      <c r="AM8" s="54"/>
      <c r="AN8" s="54"/>
      <c r="AO8" s="54"/>
      <c r="AP8" s="54"/>
      <c r="AQ8" s="54"/>
      <c r="AR8" s="54"/>
      <c r="AS8" s="54"/>
      <c r="AT8" s="53">
        <f>データ!T6</f>
        <v>214.31</v>
      </c>
      <c r="AU8" s="53"/>
      <c r="AV8" s="53"/>
      <c r="AW8" s="53"/>
      <c r="AX8" s="53"/>
      <c r="AY8" s="53"/>
      <c r="AZ8" s="53"/>
      <c r="BA8" s="53"/>
      <c r="BB8" s="53">
        <f>データ!U6</f>
        <v>192.58</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75.78</v>
      </c>
      <c r="J10" s="53"/>
      <c r="K10" s="53"/>
      <c r="L10" s="53"/>
      <c r="M10" s="53"/>
      <c r="N10" s="53"/>
      <c r="O10" s="53"/>
      <c r="P10" s="53">
        <f>データ!P6</f>
        <v>13</v>
      </c>
      <c r="Q10" s="53"/>
      <c r="R10" s="53"/>
      <c r="S10" s="53"/>
      <c r="T10" s="53"/>
      <c r="U10" s="53"/>
      <c r="V10" s="53"/>
      <c r="W10" s="53">
        <f>データ!Q6</f>
        <v>99.23</v>
      </c>
      <c r="X10" s="53"/>
      <c r="Y10" s="53"/>
      <c r="Z10" s="53"/>
      <c r="AA10" s="53"/>
      <c r="AB10" s="53"/>
      <c r="AC10" s="53"/>
      <c r="AD10" s="54">
        <f>データ!R6</f>
        <v>3080</v>
      </c>
      <c r="AE10" s="54"/>
      <c r="AF10" s="54"/>
      <c r="AG10" s="54"/>
      <c r="AH10" s="54"/>
      <c r="AI10" s="54"/>
      <c r="AJ10" s="54"/>
      <c r="AK10" s="2"/>
      <c r="AL10" s="54">
        <f>データ!V6</f>
        <v>5321</v>
      </c>
      <c r="AM10" s="54"/>
      <c r="AN10" s="54"/>
      <c r="AO10" s="54"/>
      <c r="AP10" s="54"/>
      <c r="AQ10" s="54"/>
      <c r="AR10" s="54"/>
      <c r="AS10" s="54"/>
      <c r="AT10" s="53">
        <f>データ!W6</f>
        <v>1.32</v>
      </c>
      <c r="AU10" s="53"/>
      <c r="AV10" s="53"/>
      <c r="AW10" s="53"/>
      <c r="AX10" s="53"/>
      <c r="AY10" s="53"/>
      <c r="AZ10" s="53"/>
      <c r="BA10" s="53"/>
      <c r="BB10" s="53">
        <f>データ!X6</f>
        <v>4031.06</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zEQ33TpX6qsYRvw+soMhhbtQ5l8pm2yOnTfzqLknE5dtirTMapTOdcUI7iCRlWOkCpNhlKeipopiB7j9mqC/lg==" saltValue="z/N4Y72nF4HDKV+lChXxI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422134</v>
      </c>
      <c r="D6" s="19">
        <f t="shared" si="3"/>
        <v>46</v>
      </c>
      <c r="E6" s="19">
        <f t="shared" si="3"/>
        <v>17</v>
      </c>
      <c r="F6" s="19">
        <f t="shared" si="3"/>
        <v>5</v>
      </c>
      <c r="G6" s="19">
        <f t="shared" si="3"/>
        <v>0</v>
      </c>
      <c r="H6" s="19" t="str">
        <f t="shared" si="3"/>
        <v>長崎県　雲仙市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75.78</v>
      </c>
      <c r="P6" s="20">
        <f t="shared" si="3"/>
        <v>13</v>
      </c>
      <c r="Q6" s="20">
        <f t="shared" si="3"/>
        <v>99.23</v>
      </c>
      <c r="R6" s="20">
        <f t="shared" si="3"/>
        <v>3080</v>
      </c>
      <c r="S6" s="20">
        <f t="shared" si="3"/>
        <v>41272</v>
      </c>
      <c r="T6" s="20">
        <f t="shared" si="3"/>
        <v>214.31</v>
      </c>
      <c r="U6" s="20">
        <f t="shared" si="3"/>
        <v>192.58</v>
      </c>
      <c r="V6" s="20">
        <f t="shared" si="3"/>
        <v>5321</v>
      </c>
      <c r="W6" s="20">
        <f t="shared" si="3"/>
        <v>1.32</v>
      </c>
      <c r="X6" s="20">
        <f t="shared" si="3"/>
        <v>4031.06</v>
      </c>
      <c r="Y6" s="21" t="str">
        <f>IF(Y7="",NA(),Y7)</f>
        <v>-</v>
      </c>
      <c r="Z6" s="21">
        <f t="shared" ref="Z6:AH6" si="4">IF(Z7="",NA(),Z7)</f>
        <v>124.69</v>
      </c>
      <c r="AA6" s="21">
        <f t="shared" si="4"/>
        <v>117.5</v>
      </c>
      <c r="AB6" s="21">
        <f t="shared" si="4"/>
        <v>134.93</v>
      </c>
      <c r="AC6" s="21">
        <f t="shared" si="4"/>
        <v>142.31</v>
      </c>
      <c r="AD6" s="21" t="str">
        <f t="shared" si="4"/>
        <v>-</v>
      </c>
      <c r="AE6" s="21">
        <f t="shared" si="4"/>
        <v>106.37</v>
      </c>
      <c r="AF6" s="21">
        <f t="shared" si="4"/>
        <v>106.07</v>
      </c>
      <c r="AG6" s="21">
        <f t="shared" si="4"/>
        <v>105.5</v>
      </c>
      <c r="AH6" s="21">
        <f t="shared" si="4"/>
        <v>106.35</v>
      </c>
      <c r="AI6" s="20" t="str">
        <f>IF(AI7="","",IF(AI7="-","【-】","【"&amp;SUBSTITUTE(TEXT(AI7,"#,##0.00"),"-","△")&amp;"】"))</f>
        <v>【104.44】</v>
      </c>
      <c r="AJ6" s="21" t="str">
        <f>IF(AJ7="",NA(),AJ7)</f>
        <v>-</v>
      </c>
      <c r="AK6" s="20">
        <f t="shared" ref="AK6:AS6" si="5">IF(AK7="",NA(),AK7)</f>
        <v>0</v>
      </c>
      <c r="AL6" s="20">
        <f t="shared" si="5"/>
        <v>0</v>
      </c>
      <c r="AM6" s="20">
        <f t="shared" si="5"/>
        <v>0</v>
      </c>
      <c r="AN6" s="20">
        <f t="shared" si="5"/>
        <v>0</v>
      </c>
      <c r="AO6" s="21" t="str">
        <f t="shared" si="5"/>
        <v>-</v>
      </c>
      <c r="AP6" s="21">
        <f t="shared" si="5"/>
        <v>139.02000000000001</v>
      </c>
      <c r="AQ6" s="21">
        <f t="shared" si="5"/>
        <v>132.04</v>
      </c>
      <c r="AR6" s="21">
        <f t="shared" si="5"/>
        <v>145.43</v>
      </c>
      <c r="AS6" s="21">
        <f t="shared" si="5"/>
        <v>129.88999999999999</v>
      </c>
      <c r="AT6" s="20" t="str">
        <f>IF(AT7="","",IF(AT7="-","【-】","【"&amp;SUBSTITUTE(TEXT(AT7,"#,##0.00"),"-","△")&amp;"】"))</f>
        <v>【124.06】</v>
      </c>
      <c r="AU6" s="21" t="str">
        <f>IF(AU7="",NA(),AU7)</f>
        <v>-</v>
      </c>
      <c r="AV6" s="21">
        <f t="shared" ref="AV6:BD6" si="6">IF(AV7="",NA(),AV7)</f>
        <v>72.400000000000006</v>
      </c>
      <c r="AW6" s="21">
        <f t="shared" si="6"/>
        <v>73.64</v>
      </c>
      <c r="AX6" s="21">
        <f t="shared" si="6"/>
        <v>66.400000000000006</v>
      </c>
      <c r="AY6" s="21">
        <f t="shared" si="6"/>
        <v>58.36</v>
      </c>
      <c r="AZ6" s="21" t="str">
        <f t="shared" si="6"/>
        <v>-</v>
      </c>
      <c r="BA6" s="21">
        <f t="shared" si="6"/>
        <v>29.13</v>
      </c>
      <c r="BB6" s="21">
        <f t="shared" si="6"/>
        <v>35.69</v>
      </c>
      <c r="BC6" s="21">
        <f t="shared" si="6"/>
        <v>38.4</v>
      </c>
      <c r="BD6" s="21">
        <f t="shared" si="6"/>
        <v>44.04</v>
      </c>
      <c r="BE6" s="20" t="str">
        <f>IF(BE7="","",IF(BE7="-","【-】","【"&amp;SUBSTITUTE(TEXT(BE7,"#,##0.00"),"-","△")&amp;"】"))</f>
        <v>【42.02】</v>
      </c>
      <c r="BF6" s="21" t="str">
        <f>IF(BF7="",NA(),BF7)</f>
        <v>-</v>
      </c>
      <c r="BG6" s="21">
        <f t="shared" ref="BG6:BO6" si="7">IF(BG7="",NA(),BG7)</f>
        <v>58.77</v>
      </c>
      <c r="BH6" s="21">
        <f t="shared" si="7"/>
        <v>17.59</v>
      </c>
      <c r="BI6" s="21">
        <f t="shared" si="7"/>
        <v>12.64</v>
      </c>
      <c r="BJ6" s="21">
        <f t="shared" si="7"/>
        <v>25.29</v>
      </c>
      <c r="BK6" s="21" t="str">
        <f t="shared" si="7"/>
        <v>-</v>
      </c>
      <c r="BL6" s="21">
        <f t="shared" si="7"/>
        <v>867.83</v>
      </c>
      <c r="BM6" s="21">
        <f t="shared" si="7"/>
        <v>791.76</v>
      </c>
      <c r="BN6" s="21">
        <f t="shared" si="7"/>
        <v>900.82</v>
      </c>
      <c r="BO6" s="21">
        <f t="shared" si="7"/>
        <v>839.21</v>
      </c>
      <c r="BP6" s="20" t="str">
        <f>IF(BP7="","",IF(BP7="-","【-】","【"&amp;SUBSTITUTE(TEXT(BP7,"#,##0.00"),"-","△")&amp;"】"))</f>
        <v>【785.10】</v>
      </c>
      <c r="BQ6" s="21" t="str">
        <f>IF(BQ7="",NA(),BQ7)</f>
        <v>-</v>
      </c>
      <c r="BR6" s="21">
        <f t="shared" ref="BR6:BZ6" si="8">IF(BR7="",NA(),BR7)</f>
        <v>93.34</v>
      </c>
      <c r="BS6" s="21">
        <f t="shared" si="8"/>
        <v>96.23</v>
      </c>
      <c r="BT6" s="21">
        <f t="shared" si="8"/>
        <v>96.77</v>
      </c>
      <c r="BU6" s="21">
        <f t="shared" si="8"/>
        <v>96.14</v>
      </c>
      <c r="BV6" s="21" t="str">
        <f t="shared" si="8"/>
        <v>-</v>
      </c>
      <c r="BW6" s="21">
        <f t="shared" si="8"/>
        <v>57.08</v>
      </c>
      <c r="BX6" s="21">
        <f t="shared" si="8"/>
        <v>56.26</v>
      </c>
      <c r="BY6" s="21">
        <f t="shared" si="8"/>
        <v>52.94</v>
      </c>
      <c r="BZ6" s="21">
        <f t="shared" si="8"/>
        <v>52.05</v>
      </c>
      <c r="CA6" s="20" t="str">
        <f>IF(CA7="","",IF(CA7="-","【-】","【"&amp;SUBSTITUTE(TEXT(CA7,"#,##0.00"),"-","△")&amp;"】"))</f>
        <v>【56.93】</v>
      </c>
      <c r="CB6" s="21" t="str">
        <f>IF(CB7="",NA(),CB7)</f>
        <v>-</v>
      </c>
      <c r="CC6" s="21">
        <f t="shared" ref="CC6:CK6" si="9">IF(CC7="",NA(),CC7)</f>
        <v>153.96</v>
      </c>
      <c r="CD6" s="21">
        <f t="shared" si="9"/>
        <v>150.1</v>
      </c>
      <c r="CE6" s="21">
        <f t="shared" si="9"/>
        <v>150.13</v>
      </c>
      <c r="CF6" s="21">
        <f t="shared" si="9"/>
        <v>151.51</v>
      </c>
      <c r="CG6" s="21" t="str">
        <f t="shared" si="9"/>
        <v>-</v>
      </c>
      <c r="CH6" s="21">
        <f t="shared" si="9"/>
        <v>274.99</v>
      </c>
      <c r="CI6" s="21">
        <f t="shared" si="9"/>
        <v>282.08999999999997</v>
      </c>
      <c r="CJ6" s="21">
        <f t="shared" si="9"/>
        <v>303.27999999999997</v>
      </c>
      <c r="CK6" s="21">
        <f t="shared" si="9"/>
        <v>301.86</v>
      </c>
      <c r="CL6" s="20" t="str">
        <f>IF(CL7="","",IF(CL7="-","【-】","【"&amp;SUBSTITUTE(TEXT(CL7,"#,##0.00"),"-","△")&amp;"】"))</f>
        <v>【271.15】</v>
      </c>
      <c r="CM6" s="21" t="str">
        <f>IF(CM7="",NA(),CM7)</f>
        <v>-</v>
      </c>
      <c r="CN6" s="21">
        <f t="shared" ref="CN6:CV6" si="10">IF(CN7="",NA(),CN7)</f>
        <v>55.13</v>
      </c>
      <c r="CO6" s="21">
        <f t="shared" si="10"/>
        <v>55.39</v>
      </c>
      <c r="CP6" s="21">
        <f t="shared" si="10"/>
        <v>56.3</v>
      </c>
      <c r="CQ6" s="21">
        <f t="shared" si="10"/>
        <v>56.3</v>
      </c>
      <c r="CR6" s="21" t="str">
        <f t="shared" si="10"/>
        <v>-</v>
      </c>
      <c r="CS6" s="21">
        <f t="shared" si="10"/>
        <v>54.83</v>
      </c>
      <c r="CT6" s="21">
        <f t="shared" si="10"/>
        <v>66.53</v>
      </c>
      <c r="CU6" s="21">
        <f t="shared" si="10"/>
        <v>52.35</v>
      </c>
      <c r="CV6" s="21">
        <f t="shared" si="10"/>
        <v>46.25</v>
      </c>
      <c r="CW6" s="20" t="str">
        <f>IF(CW7="","",IF(CW7="-","【-】","【"&amp;SUBSTITUTE(TEXT(CW7,"#,##0.00"),"-","△")&amp;"】"))</f>
        <v>【49.87】</v>
      </c>
      <c r="CX6" s="21" t="str">
        <f>IF(CX7="",NA(),CX7)</f>
        <v>-</v>
      </c>
      <c r="CY6" s="21">
        <f t="shared" ref="CY6:DG6" si="11">IF(CY7="",NA(),CY7)</f>
        <v>84.81</v>
      </c>
      <c r="CZ6" s="21">
        <f t="shared" si="11"/>
        <v>85.76</v>
      </c>
      <c r="DA6" s="21">
        <f t="shared" si="11"/>
        <v>85.85</v>
      </c>
      <c r="DB6" s="21">
        <f t="shared" si="11"/>
        <v>87.24</v>
      </c>
      <c r="DC6" s="21" t="str">
        <f t="shared" si="11"/>
        <v>-</v>
      </c>
      <c r="DD6" s="21">
        <f t="shared" si="11"/>
        <v>84.7</v>
      </c>
      <c r="DE6" s="21">
        <f t="shared" si="11"/>
        <v>84.67</v>
      </c>
      <c r="DF6" s="21">
        <f t="shared" si="11"/>
        <v>84.39</v>
      </c>
      <c r="DG6" s="21">
        <f t="shared" si="11"/>
        <v>83.96</v>
      </c>
      <c r="DH6" s="20" t="str">
        <f>IF(DH7="","",IF(DH7="-","【-】","【"&amp;SUBSTITUTE(TEXT(DH7,"#,##0.00"),"-","△")&amp;"】"))</f>
        <v>【87.54】</v>
      </c>
      <c r="DI6" s="21" t="str">
        <f>IF(DI7="",NA(),DI7)</f>
        <v>-</v>
      </c>
      <c r="DJ6" s="21">
        <f t="shared" ref="DJ6:DR6" si="12">IF(DJ7="",NA(),DJ7)</f>
        <v>4.7300000000000004</v>
      </c>
      <c r="DK6" s="21">
        <f t="shared" si="12"/>
        <v>9.4600000000000009</v>
      </c>
      <c r="DL6" s="21">
        <f t="shared" si="12"/>
        <v>12.61</v>
      </c>
      <c r="DM6" s="21">
        <f t="shared" si="12"/>
        <v>15.56</v>
      </c>
      <c r="DN6" s="21" t="str">
        <f t="shared" si="12"/>
        <v>-</v>
      </c>
      <c r="DO6" s="21">
        <f t="shared" si="12"/>
        <v>20.34</v>
      </c>
      <c r="DP6" s="21">
        <f t="shared" si="12"/>
        <v>21.85</v>
      </c>
      <c r="DQ6" s="21">
        <f t="shared" si="12"/>
        <v>25.19</v>
      </c>
      <c r="DR6" s="21">
        <f t="shared" si="12"/>
        <v>25.46</v>
      </c>
      <c r="DS6" s="20" t="str">
        <f>IF(DS7="","",IF(DS7="-","【-】","【"&amp;SUBSTITUTE(TEXT(DS7,"#,##0.00"),"-","△")&amp;"】"))</f>
        <v>【28.42】</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1">
        <f t="shared" si="13"/>
        <v>0.19</v>
      </c>
      <c r="ED6" s="20" t="str">
        <f>IF(ED7="","",IF(ED7="-","【-】","【"&amp;SUBSTITUTE(TEXT(ED7,"#,##0.00"),"-","△")&amp;"】"))</f>
        <v>【0.08】</v>
      </c>
      <c r="EE6" s="21" t="str">
        <f>IF(EE7="",NA(),EE7)</f>
        <v>-</v>
      </c>
      <c r="EF6" s="20">
        <f t="shared" ref="EF6:EN6" si="14">IF(EF7="",NA(),EF7)</f>
        <v>0</v>
      </c>
      <c r="EG6" s="20">
        <f t="shared" si="14"/>
        <v>0</v>
      </c>
      <c r="EH6" s="20">
        <f t="shared" si="14"/>
        <v>0</v>
      </c>
      <c r="EI6" s="20">
        <f t="shared" si="14"/>
        <v>0</v>
      </c>
      <c r="EJ6" s="21" t="str">
        <f t="shared" si="14"/>
        <v>-</v>
      </c>
      <c r="EK6" s="21">
        <f t="shared" si="14"/>
        <v>0.25</v>
      </c>
      <c r="EL6" s="21">
        <f t="shared" si="14"/>
        <v>0.05</v>
      </c>
      <c r="EM6" s="21">
        <f t="shared" si="14"/>
        <v>0.03</v>
      </c>
      <c r="EN6" s="21">
        <f t="shared" si="14"/>
        <v>0.03</v>
      </c>
      <c r="EO6" s="20" t="str">
        <f>IF(EO7="","",IF(EO7="-","【-】","【"&amp;SUBSTITUTE(TEXT(EO7,"#,##0.00"),"-","△")&amp;"】"))</f>
        <v>【0.02】</v>
      </c>
    </row>
    <row r="7" spans="1:148" s="22" customFormat="1" x14ac:dyDescent="0.2">
      <c r="A7" s="14"/>
      <c r="B7" s="23">
        <v>2023</v>
      </c>
      <c r="C7" s="23">
        <v>422134</v>
      </c>
      <c r="D7" s="23">
        <v>46</v>
      </c>
      <c r="E7" s="23">
        <v>17</v>
      </c>
      <c r="F7" s="23">
        <v>5</v>
      </c>
      <c r="G7" s="23">
        <v>0</v>
      </c>
      <c r="H7" s="23" t="s">
        <v>96</v>
      </c>
      <c r="I7" s="23" t="s">
        <v>97</v>
      </c>
      <c r="J7" s="23" t="s">
        <v>98</v>
      </c>
      <c r="K7" s="23" t="s">
        <v>99</v>
      </c>
      <c r="L7" s="23" t="s">
        <v>100</v>
      </c>
      <c r="M7" s="23" t="s">
        <v>101</v>
      </c>
      <c r="N7" s="24" t="s">
        <v>102</v>
      </c>
      <c r="O7" s="24">
        <v>75.78</v>
      </c>
      <c r="P7" s="24">
        <v>13</v>
      </c>
      <c r="Q7" s="24">
        <v>99.23</v>
      </c>
      <c r="R7" s="24">
        <v>3080</v>
      </c>
      <c r="S7" s="24">
        <v>41272</v>
      </c>
      <c r="T7" s="24">
        <v>214.31</v>
      </c>
      <c r="U7" s="24">
        <v>192.58</v>
      </c>
      <c r="V7" s="24">
        <v>5321</v>
      </c>
      <c r="W7" s="24">
        <v>1.32</v>
      </c>
      <c r="X7" s="24">
        <v>4031.06</v>
      </c>
      <c r="Y7" s="24" t="s">
        <v>102</v>
      </c>
      <c r="Z7" s="24">
        <v>124.69</v>
      </c>
      <c r="AA7" s="24">
        <v>117.5</v>
      </c>
      <c r="AB7" s="24">
        <v>134.93</v>
      </c>
      <c r="AC7" s="24">
        <v>142.31</v>
      </c>
      <c r="AD7" s="24" t="s">
        <v>102</v>
      </c>
      <c r="AE7" s="24">
        <v>106.37</v>
      </c>
      <c r="AF7" s="24">
        <v>106.07</v>
      </c>
      <c r="AG7" s="24">
        <v>105.5</v>
      </c>
      <c r="AH7" s="24">
        <v>106.35</v>
      </c>
      <c r="AI7" s="24">
        <v>104.44</v>
      </c>
      <c r="AJ7" s="24" t="s">
        <v>102</v>
      </c>
      <c r="AK7" s="24">
        <v>0</v>
      </c>
      <c r="AL7" s="24">
        <v>0</v>
      </c>
      <c r="AM7" s="24">
        <v>0</v>
      </c>
      <c r="AN7" s="24">
        <v>0</v>
      </c>
      <c r="AO7" s="24" t="s">
        <v>102</v>
      </c>
      <c r="AP7" s="24">
        <v>139.02000000000001</v>
      </c>
      <c r="AQ7" s="24">
        <v>132.04</v>
      </c>
      <c r="AR7" s="24">
        <v>145.43</v>
      </c>
      <c r="AS7" s="24">
        <v>129.88999999999999</v>
      </c>
      <c r="AT7" s="24">
        <v>124.06</v>
      </c>
      <c r="AU7" s="24" t="s">
        <v>102</v>
      </c>
      <c r="AV7" s="24">
        <v>72.400000000000006</v>
      </c>
      <c r="AW7" s="24">
        <v>73.64</v>
      </c>
      <c r="AX7" s="24">
        <v>66.400000000000006</v>
      </c>
      <c r="AY7" s="24">
        <v>58.36</v>
      </c>
      <c r="AZ7" s="24" t="s">
        <v>102</v>
      </c>
      <c r="BA7" s="24">
        <v>29.13</v>
      </c>
      <c r="BB7" s="24">
        <v>35.69</v>
      </c>
      <c r="BC7" s="24">
        <v>38.4</v>
      </c>
      <c r="BD7" s="24">
        <v>44.04</v>
      </c>
      <c r="BE7" s="24">
        <v>42.02</v>
      </c>
      <c r="BF7" s="24" t="s">
        <v>102</v>
      </c>
      <c r="BG7" s="24">
        <v>58.77</v>
      </c>
      <c r="BH7" s="24">
        <v>17.59</v>
      </c>
      <c r="BI7" s="24">
        <v>12.64</v>
      </c>
      <c r="BJ7" s="24">
        <v>25.29</v>
      </c>
      <c r="BK7" s="24" t="s">
        <v>102</v>
      </c>
      <c r="BL7" s="24">
        <v>867.83</v>
      </c>
      <c r="BM7" s="24">
        <v>791.76</v>
      </c>
      <c r="BN7" s="24">
        <v>900.82</v>
      </c>
      <c r="BO7" s="24">
        <v>839.21</v>
      </c>
      <c r="BP7" s="24">
        <v>785.1</v>
      </c>
      <c r="BQ7" s="24" t="s">
        <v>102</v>
      </c>
      <c r="BR7" s="24">
        <v>93.34</v>
      </c>
      <c r="BS7" s="24">
        <v>96.23</v>
      </c>
      <c r="BT7" s="24">
        <v>96.77</v>
      </c>
      <c r="BU7" s="24">
        <v>96.14</v>
      </c>
      <c r="BV7" s="24" t="s">
        <v>102</v>
      </c>
      <c r="BW7" s="24">
        <v>57.08</v>
      </c>
      <c r="BX7" s="24">
        <v>56.26</v>
      </c>
      <c r="BY7" s="24">
        <v>52.94</v>
      </c>
      <c r="BZ7" s="24">
        <v>52.05</v>
      </c>
      <c r="CA7" s="24">
        <v>56.93</v>
      </c>
      <c r="CB7" s="24" t="s">
        <v>102</v>
      </c>
      <c r="CC7" s="24">
        <v>153.96</v>
      </c>
      <c r="CD7" s="24">
        <v>150.1</v>
      </c>
      <c r="CE7" s="24">
        <v>150.13</v>
      </c>
      <c r="CF7" s="24">
        <v>151.51</v>
      </c>
      <c r="CG7" s="24" t="s">
        <v>102</v>
      </c>
      <c r="CH7" s="24">
        <v>274.99</v>
      </c>
      <c r="CI7" s="24">
        <v>282.08999999999997</v>
      </c>
      <c r="CJ7" s="24">
        <v>303.27999999999997</v>
      </c>
      <c r="CK7" s="24">
        <v>301.86</v>
      </c>
      <c r="CL7" s="24">
        <v>271.14999999999998</v>
      </c>
      <c r="CM7" s="24" t="s">
        <v>102</v>
      </c>
      <c r="CN7" s="24">
        <v>55.13</v>
      </c>
      <c r="CO7" s="24">
        <v>55.39</v>
      </c>
      <c r="CP7" s="24">
        <v>56.3</v>
      </c>
      <c r="CQ7" s="24">
        <v>56.3</v>
      </c>
      <c r="CR7" s="24" t="s">
        <v>102</v>
      </c>
      <c r="CS7" s="24">
        <v>54.83</v>
      </c>
      <c r="CT7" s="24">
        <v>66.53</v>
      </c>
      <c r="CU7" s="24">
        <v>52.35</v>
      </c>
      <c r="CV7" s="24">
        <v>46.25</v>
      </c>
      <c r="CW7" s="24">
        <v>49.87</v>
      </c>
      <c r="CX7" s="24" t="s">
        <v>102</v>
      </c>
      <c r="CY7" s="24">
        <v>84.81</v>
      </c>
      <c r="CZ7" s="24">
        <v>85.76</v>
      </c>
      <c r="DA7" s="24">
        <v>85.85</v>
      </c>
      <c r="DB7" s="24">
        <v>87.24</v>
      </c>
      <c r="DC7" s="24" t="s">
        <v>102</v>
      </c>
      <c r="DD7" s="24">
        <v>84.7</v>
      </c>
      <c r="DE7" s="24">
        <v>84.67</v>
      </c>
      <c r="DF7" s="24">
        <v>84.39</v>
      </c>
      <c r="DG7" s="24">
        <v>83.96</v>
      </c>
      <c r="DH7" s="24">
        <v>87.54</v>
      </c>
      <c r="DI7" s="24" t="s">
        <v>102</v>
      </c>
      <c r="DJ7" s="24">
        <v>4.7300000000000004</v>
      </c>
      <c r="DK7" s="24">
        <v>9.4600000000000009</v>
      </c>
      <c r="DL7" s="24">
        <v>12.61</v>
      </c>
      <c r="DM7" s="24">
        <v>15.56</v>
      </c>
      <c r="DN7" s="24" t="s">
        <v>102</v>
      </c>
      <c r="DO7" s="24">
        <v>20.34</v>
      </c>
      <c r="DP7" s="24">
        <v>21.85</v>
      </c>
      <c r="DQ7" s="24">
        <v>25.19</v>
      </c>
      <c r="DR7" s="24">
        <v>25.46</v>
      </c>
      <c r="DS7" s="24">
        <v>28.42</v>
      </c>
      <c r="DT7" s="24" t="s">
        <v>102</v>
      </c>
      <c r="DU7" s="24">
        <v>0</v>
      </c>
      <c r="DV7" s="24">
        <v>0</v>
      </c>
      <c r="DW7" s="24">
        <v>0</v>
      </c>
      <c r="DX7" s="24">
        <v>0</v>
      </c>
      <c r="DY7" s="24" t="s">
        <v>102</v>
      </c>
      <c r="DZ7" s="24">
        <v>0</v>
      </c>
      <c r="EA7" s="24">
        <v>0</v>
      </c>
      <c r="EB7" s="24">
        <v>0</v>
      </c>
      <c r="EC7" s="24">
        <v>0.19</v>
      </c>
      <c r="ED7" s="24">
        <v>0.08</v>
      </c>
      <c r="EE7" s="24" t="s">
        <v>102</v>
      </c>
      <c r="EF7" s="24">
        <v>0</v>
      </c>
      <c r="EG7" s="24">
        <v>0</v>
      </c>
      <c r="EH7" s="24">
        <v>0</v>
      </c>
      <c r="EI7" s="24">
        <v>0</v>
      </c>
      <c r="EJ7" s="24" t="s">
        <v>102</v>
      </c>
      <c r="EK7" s="24">
        <v>0.25</v>
      </c>
      <c r="EL7" s="24">
        <v>0.05</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寺田　博文</cp:lastModifiedBy>
  <dcterms:created xsi:type="dcterms:W3CDTF">2025-01-24T07:20:51Z</dcterms:created>
  <dcterms:modified xsi:type="dcterms:W3CDTF">2025-01-28T05:53:22Z</dcterms:modified>
  <cp:category/>
</cp:coreProperties>
</file>