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ollo\01_雲仙市部局\06_環境水道部\05_下水道課\事務分掌によるフォルダ\01下水道管理班\H25からはこれこれ！\49　   経営比較分析表\R6\"/>
    </mc:Choice>
  </mc:AlternateContent>
  <xr:revisionPtr revIDLastSave="0" documentId="13_ncr:1_{51E584BD-F33E-4E83-A4D2-7E4D4CCCD651}" xr6:coauthVersionLast="47" xr6:coauthVersionMax="47" xr10:uidLastSave="{00000000-0000-0000-0000-000000000000}"/>
  <workbookProtection workbookAlgorithmName="SHA-512" workbookHashValue="cwpiwKibSJ8eFai+YuNB69eAARRRspJnfAapOR0xGdFbbRqVcIa6JlXscSwpfqoJwc+D+UnVRKZHHTiPildHrg==" workbookSaltValue="PlT9NpYKirTLZMHzYF6pI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P10" i="4"/>
  <c r="AT8" i="4"/>
  <c r="W8" i="4"/>
  <c r="P8" i="4"/>
</calcChain>
</file>

<file path=xl/sharedStrings.xml><?xml version="1.0" encoding="utf-8"?>
<sst xmlns="http://schemas.openxmlformats.org/spreadsheetml/2006/main" count="275" uniqueCount="117">
  <si>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</si>
  <si>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</si>
  <si>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</si>
  <si>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</si>
  <si>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</si>
  <si>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</si>
  <si>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</si>
  <si>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</si>
  <si>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</si>
  <si>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</si>
  <si>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</si>
  <si>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</si>
  <si>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</si>
  <si>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</si>
  <si>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</si>
  <si>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</si>
  <si>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</si>
  <si>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</si>
  <si>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</si>
  <si>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</si>
  <si>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</si>
  <si>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</si>
  <si>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</si>
  <si>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</si>
  <si>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</si>
  <si>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</si>
  <si>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</si>
  <si>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</si>
  <si>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</si>
  <si>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</si>
  <si>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</si>
  <si>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</si>
  <si>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</si>
  <si>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</si>
  <si>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</si>
  <si>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</si>
  <si>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</si>
  <si>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</si>
  <si>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</si>
  <si>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</si>
  <si>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</si>
  <si>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</si>
  <si>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</si>
  <si>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</si>
  <si>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</si>
  <si>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</si>
  <si>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</si>
  <si>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</si>
  <si>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</si>
  <si>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</si>
  <si>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</si>
  <si>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</si>
  <si>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</si>
  <si>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</si>
  <si>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</si>
  <si>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</si>
  <si>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</si>
  <si>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</si>
  <si>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</si>
  <si>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</si>
  <si>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</si>
  <si>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</si>
  <si>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</si>
  <si>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</si>
  <si>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</si>
  <si>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</si>
  <si>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</si>
  <si>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</si>
  <si>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</si>
  <si>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</si>
  <si>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</si>
  <si>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</si>
  <si>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</si>
  <si>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</si>
  <si>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</si>
  <si>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</si>
  <si>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</si>
  <si>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</si>
  <si>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</si>
  <si>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</si>
  <si>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</si>
  <si>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</si>
  <si>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</si>
  <si>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</si>
  <si>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</si>
  <si>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</si>
  <si>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</si>
  <si>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</si>
  <si>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</si>
  <si>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</si>
  <si>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</si>
  <si>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</si>
  <si>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</si>
  <si>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</si>
  <si>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</si>
  <si>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</si>
  <si>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</si>
  <si>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</si>
  <si>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</si>
  <si>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</si>
  <si>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</si>
  <si>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</si>
  <si>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</si>
  <si>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</si>
  <si>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</si>
  <si>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</si>
  <si>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</si>
  <si>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</si>
  <si>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</si>
  <si>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</si>
  <si>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</si>
  <si>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</si>
  <si>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</si>
  <si>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</si>
  <si>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特定地域生活排水処理事業の汚水処理費は近年の物価高に伴い上昇しており、汚水処理原価は増加傾向である。
　汚水処理費に係る費用の多くを使用料以外の収入である一般会計からの繰入金に依存している状況であるため、適正な使用料収入の確保や汚水処理費の削減が必要である。</t>
    <rPh sb="11" eb="13">
      <t>ジギョウ</t>
    </rPh>
    <rPh sb="14" eb="16">
      <t>オスイ</t>
    </rPh>
    <rPh sb="16" eb="18">
      <t>ショリ</t>
    </rPh>
    <rPh sb="18" eb="19">
      <t>ヒ</t>
    </rPh>
    <rPh sb="20" eb="22">
      <t>キンネン</t>
    </rPh>
    <rPh sb="23" eb="26">
      <t>ブッカダカ</t>
    </rPh>
    <rPh sb="27" eb="28">
      <t>トモナ</t>
    </rPh>
    <rPh sb="29" eb="31">
      <t>ジョウショウ</t>
    </rPh>
    <rPh sb="36" eb="38">
      <t>オスイ</t>
    </rPh>
    <rPh sb="38" eb="40">
      <t>ショリ</t>
    </rPh>
    <rPh sb="40" eb="42">
      <t>ゲンカ</t>
    </rPh>
    <rPh sb="43" eb="45">
      <t>ゾウカ</t>
    </rPh>
    <rPh sb="45" eb="47">
      <t>ケイコウ</t>
    </rPh>
    <rPh sb="64" eb="65">
      <t>オオ</t>
    </rPh>
    <rPh sb="73" eb="75">
      <t>シュウニュウ</t>
    </rPh>
    <phoneticPr fontId="4"/>
  </si>
  <si>
    <t>　特定地域生活排水処理事業は、平成17年から平成26年度までの事業であり、浄化槽の耐用年数を経過していない。</t>
    <phoneticPr fontId="4"/>
  </si>
  <si>
    <t>　特定地域生活排水処理事業は平成26年度に事業が終了している。水洗化率は高い値であるが、経費回収率は低い値となっており、経営改善のためには適正な使用料収入の確保を目指すとともに、汚水処理費の削減を図る必要がある。
　この取組みの一つとして、令和6年度には経営戦略の見直しを行い、使用料改定の検証を行うなど、経営基盤強化に向けた取り組みを行っていく予定である。
※令和2年度より地方公営企業法適用事業となったため、令和元年度のデータは該当数値のあるものであっても本分析表に記載されていない。</t>
    <rPh sb="60" eb="62">
      <t>ケイエイ</t>
    </rPh>
    <rPh sb="62" eb="64">
      <t>カイゼン</t>
    </rPh>
    <rPh sb="114" eb="115">
      <t>ヒト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</si>
</sst>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CC-479B-AE0D-B0817F85DD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ACC-479B-AE0D-B0817F85DD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D7-4658-8CFE-6DBBD890CC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58.19</c:v>
                </c:pt>
                <c:pt idx="2">
                  <c:v>56.52</c:v>
                </c:pt>
                <c:pt idx="3">
                  <c:v>88.45</c:v>
                </c:pt>
                <c:pt idx="4">
                  <c:v>54.08</c:v>
                </c:pt>
              </c:numCache>
            </c:numRef>
          </c:val>
          <c:smooth val="0"/>
          <c:extLst>
            <c:ext xmlns:c16="http://schemas.microsoft.com/office/drawing/2014/chart" uri="{C3380CC4-5D6E-409C-BE32-E72D297353CC}">
              <c16:uniqueId val="{00000001-4ED7-4658-8CFE-6DBBD890CC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98.04</c:v>
                </c:pt>
                <c:pt idx="2">
                  <c:v>98</c:v>
                </c:pt>
                <c:pt idx="3">
                  <c:v>98.16</c:v>
                </c:pt>
                <c:pt idx="4">
                  <c:v>98.52</c:v>
                </c:pt>
              </c:numCache>
            </c:numRef>
          </c:val>
          <c:extLst>
            <c:ext xmlns:c16="http://schemas.microsoft.com/office/drawing/2014/chart" uri="{C3380CC4-5D6E-409C-BE32-E72D297353CC}">
              <c16:uniqueId val="{00000000-4916-4565-8278-1D18E2C4C1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87.8</c:v>
                </c:pt>
                <c:pt idx="2">
                  <c:v>88.43</c:v>
                </c:pt>
                <c:pt idx="3">
                  <c:v>90.34</c:v>
                </c:pt>
                <c:pt idx="4">
                  <c:v>90.57</c:v>
                </c:pt>
              </c:numCache>
            </c:numRef>
          </c:val>
          <c:smooth val="0"/>
          <c:extLst>
            <c:ext xmlns:c16="http://schemas.microsoft.com/office/drawing/2014/chart" uri="{C3380CC4-5D6E-409C-BE32-E72D297353CC}">
              <c16:uniqueId val="{00000001-4916-4565-8278-1D18E2C4C1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100.86</c:v>
                </c:pt>
                <c:pt idx="2">
                  <c:v>107.65</c:v>
                </c:pt>
                <c:pt idx="3">
                  <c:v>103.15</c:v>
                </c:pt>
                <c:pt idx="4">
                  <c:v>101.32</c:v>
                </c:pt>
              </c:numCache>
            </c:numRef>
          </c:val>
          <c:extLst>
            <c:ext xmlns:c16="http://schemas.microsoft.com/office/drawing/2014/chart" uri="{C3380CC4-5D6E-409C-BE32-E72D297353CC}">
              <c16:uniqueId val="{00000000-C6D9-4109-A35D-3F42BDA86B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99.03</c:v>
                </c:pt>
                <c:pt idx="2">
                  <c:v>100.41</c:v>
                </c:pt>
                <c:pt idx="3">
                  <c:v>100.17</c:v>
                </c:pt>
                <c:pt idx="4">
                  <c:v>96.95</c:v>
                </c:pt>
              </c:numCache>
            </c:numRef>
          </c:val>
          <c:smooth val="0"/>
          <c:extLst>
            <c:ext xmlns:c16="http://schemas.microsoft.com/office/drawing/2014/chart" uri="{C3380CC4-5D6E-409C-BE32-E72D297353CC}">
              <c16:uniqueId val="{00000001-C6D9-4109-A35D-3F42BDA86B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5.16</c:v>
                </c:pt>
                <c:pt idx="2">
                  <c:v>10.33</c:v>
                </c:pt>
                <c:pt idx="3">
                  <c:v>15.49</c:v>
                </c:pt>
                <c:pt idx="4">
                  <c:v>20.65</c:v>
                </c:pt>
              </c:numCache>
            </c:numRef>
          </c:val>
          <c:extLst>
            <c:ext xmlns:c16="http://schemas.microsoft.com/office/drawing/2014/chart" uri="{C3380CC4-5D6E-409C-BE32-E72D297353CC}">
              <c16:uniqueId val="{00000000-63C5-4510-A746-46BB6970FA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15.74</c:v>
                </c:pt>
                <c:pt idx="2">
                  <c:v>21.02</c:v>
                </c:pt>
                <c:pt idx="3">
                  <c:v>24.31</c:v>
                </c:pt>
                <c:pt idx="4">
                  <c:v>26.92</c:v>
                </c:pt>
              </c:numCache>
            </c:numRef>
          </c:val>
          <c:smooth val="0"/>
          <c:extLst>
            <c:ext xmlns:c16="http://schemas.microsoft.com/office/drawing/2014/chart" uri="{C3380CC4-5D6E-409C-BE32-E72D297353CC}">
              <c16:uniqueId val="{00000001-63C5-4510-A746-46BB6970FA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C2-4E45-AE67-FD15EDDB5A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0C2-4E45-AE67-FD15EDDB5A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7C1-45BB-B6A4-342FBF1AE9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74.239999999999995</c:v>
                </c:pt>
                <c:pt idx="2">
                  <c:v>83.92</c:v>
                </c:pt>
                <c:pt idx="3">
                  <c:v>89.31</c:v>
                </c:pt>
                <c:pt idx="4">
                  <c:v>91.33</c:v>
                </c:pt>
              </c:numCache>
            </c:numRef>
          </c:val>
          <c:smooth val="0"/>
          <c:extLst>
            <c:ext xmlns:c16="http://schemas.microsoft.com/office/drawing/2014/chart" uri="{C3380CC4-5D6E-409C-BE32-E72D297353CC}">
              <c16:uniqueId val="{00000001-47C1-45BB-B6A4-342FBF1AE9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34.07</c:v>
                </c:pt>
                <c:pt idx="2">
                  <c:v>33.28</c:v>
                </c:pt>
                <c:pt idx="3">
                  <c:v>34.549999999999997</c:v>
                </c:pt>
                <c:pt idx="4">
                  <c:v>25.88</c:v>
                </c:pt>
              </c:numCache>
            </c:numRef>
          </c:val>
          <c:extLst>
            <c:ext xmlns:c16="http://schemas.microsoft.com/office/drawing/2014/chart" uri="{C3380CC4-5D6E-409C-BE32-E72D297353CC}">
              <c16:uniqueId val="{00000000-2799-4FC9-AC9C-114CC0F6B3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100.47</c:v>
                </c:pt>
                <c:pt idx="2">
                  <c:v>122.71</c:v>
                </c:pt>
                <c:pt idx="3">
                  <c:v>138.19999999999999</c:v>
                </c:pt>
                <c:pt idx="4">
                  <c:v>126.97</c:v>
                </c:pt>
              </c:numCache>
            </c:numRef>
          </c:val>
          <c:smooth val="0"/>
          <c:extLst>
            <c:ext xmlns:c16="http://schemas.microsoft.com/office/drawing/2014/chart" uri="{C3380CC4-5D6E-409C-BE32-E72D297353CC}">
              <c16:uniqueId val="{00000001-2799-4FC9-AC9C-114CC0F6B3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30.13</c:v>
                </c:pt>
                <c:pt idx="2">
                  <c:v>9.8800000000000008</c:v>
                </c:pt>
                <c:pt idx="3">
                  <c:v>7.43</c:v>
                </c:pt>
                <c:pt idx="4">
                  <c:v>17.68</c:v>
                </c:pt>
              </c:numCache>
            </c:numRef>
          </c:val>
          <c:extLst>
            <c:ext xmlns:c16="http://schemas.microsoft.com/office/drawing/2014/chart" uri="{C3380CC4-5D6E-409C-BE32-E72D297353CC}">
              <c16:uniqueId val="{00000000-17EF-492D-858C-B751E602C7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17EF-492D-858C-B751E602C7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32.14</c:v>
                </c:pt>
                <c:pt idx="2">
                  <c:v>34.35</c:v>
                </c:pt>
                <c:pt idx="3">
                  <c:v>32.299999999999997</c:v>
                </c:pt>
                <c:pt idx="4">
                  <c:v>29.3</c:v>
                </c:pt>
              </c:numCache>
            </c:numRef>
          </c:val>
          <c:extLst>
            <c:ext xmlns:c16="http://schemas.microsoft.com/office/drawing/2014/chart" uri="{C3380CC4-5D6E-409C-BE32-E72D297353CC}">
              <c16:uniqueId val="{00000000-379F-4055-BFC0-BA1E9F5630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60.59</c:v>
                </c:pt>
                <c:pt idx="2">
                  <c:v>60</c:v>
                </c:pt>
                <c:pt idx="3">
                  <c:v>59.01</c:v>
                </c:pt>
                <c:pt idx="4">
                  <c:v>56.06</c:v>
                </c:pt>
              </c:numCache>
            </c:numRef>
          </c:val>
          <c:smooth val="0"/>
          <c:extLst>
            <c:ext xmlns:c16="http://schemas.microsoft.com/office/drawing/2014/chart" uri="{C3380CC4-5D6E-409C-BE32-E72D297353CC}">
              <c16:uniqueId val="{00000001-379F-4055-BFC0-BA1E9F5630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303.24</c:v>
                </c:pt>
                <c:pt idx="2">
                  <c:v>278</c:v>
                </c:pt>
                <c:pt idx="3">
                  <c:v>296.27999999999997</c:v>
                </c:pt>
                <c:pt idx="4">
                  <c:v>320.85000000000002</c:v>
                </c:pt>
              </c:numCache>
            </c:numRef>
          </c:val>
          <c:extLst>
            <c:ext xmlns:c16="http://schemas.microsoft.com/office/drawing/2014/chart" uri="{C3380CC4-5D6E-409C-BE32-E72D297353CC}">
              <c16:uniqueId val="{00000000-BC57-4D84-A19C-6CCA6CCB6C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280.23</c:v>
                </c:pt>
                <c:pt idx="2">
                  <c:v>282.70999999999998</c:v>
                </c:pt>
                <c:pt idx="3">
                  <c:v>291.82</c:v>
                </c:pt>
                <c:pt idx="4">
                  <c:v>304.36</c:v>
                </c:pt>
              </c:numCache>
            </c:numRef>
          </c:val>
          <c:smooth val="0"/>
          <c:extLst>
            <c:ext xmlns:c16="http://schemas.microsoft.com/office/drawing/2014/chart" uri="{C3380CC4-5D6E-409C-BE32-E72D297353CC}">
              <c16:uniqueId val="{00000001-BC57-4D84-A19C-6CCA6CCB6C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G89" sqref="BG8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長崎県　雲仙市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41272</v>
      </c>
      <c r="AM8" s="54"/>
      <c r="AN8" s="54"/>
      <c r="AO8" s="54"/>
      <c r="AP8" s="54"/>
      <c r="AQ8" s="54"/>
      <c r="AR8" s="54"/>
      <c r="AS8" s="54"/>
      <c r="AT8" s="53">
        <f>データ!T6</f>
        <v>214.31</v>
      </c>
      <c r="AU8" s="53"/>
      <c r="AV8" s="53"/>
      <c r="AW8" s="53"/>
      <c r="AX8" s="53"/>
      <c r="AY8" s="53"/>
      <c r="AZ8" s="53"/>
      <c r="BA8" s="53"/>
      <c r="BB8" s="53">
        <f>データ!U6</f>
        <v>192.58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61.94</v>
      </c>
      <c r="J10" s="53"/>
      <c r="K10" s="53"/>
      <c r="L10" s="53"/>
      <c r="M10" s="53"/>
      <c r="N10" s="53"/>
      <c r="O10" s="53"/>
      <c r="P10" s="53">
        <f>データ!P6</f>
        <v>1.32</v>
      </c>
      <c r="Q10" s="53"/>
      <c r="R10" s="53"/>
      <c r="S10" s="53"/>
      <c r="T10" s="53"/>
      <c r="U10" s="53"/>
      <c r="V10" s="53"/>
      <c r="W10" s="53">
        <f>データ!Q6</f>
        <v>100</v>
      </c>
      <c r="X10" s="53"/>
      <c r="Y10" s="53"/>
      <c r="Z10" s="53"/>
      <c r="AA10" s="53"/>
      <c r="AB10" s="53"/>
      <c r="AC10" s="53"/>
      <c r="AD10" s="54">
        <f>データ!R6</f>
        <v>1980</v>
      </c>
      <c r="AE10" s="54"/>
      <c r="AF10" s="54"/>
      <c r="AG10" s="54"/>
      <c r="AH10" s="54"/>
      <c r="AI10" s="54"/>
      <c r="AJ10" s="54"/>
      <c r="AK10" s="2"/>
      <c r="AL10" s="54">
        <f>データ!V6</f>
        <v>540</v>
      </c>
      <c r="AM10" s="54"/>
      <c r="AN10" s="54"/>
      <c r="AO10" s="54"/>
      <c r="AP10" s="54"/>
      <c r="AQ10" s="54"/>
      <c r="AR10" s="54"/>
      <c r="AS10" s="54"/>
      <c r="AT10" s="53">
        <f>データ!W6</f>
        <v>0.3</v>
      </c>
      <c r="AU10" s="53"/>
      <c r="AV10" s="53"/>
      <c r="AW10" s="53"/>
      <c r="AX10" s="53"/>
      <c r="AY10" s="53"/>
      <c r="AZ10" s="53"/>
      <c r="BA10" s="53"/>
      <c r="BB10" s="53">
        <f>データ!X6</f>
        <v>1800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Fh+EmWaiPMBzDRWnOHpui1V99PjjKUME+gcLLzCmt80iX6PbGo1qoDXaCVeUrWUrLtVsVvLJuqB+SmxtJzTlRg==" saltValue="eNa7ZlaYXhXBjjLC1I7B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422134</v>
      </c>
      <c r="D6" s="19">
        <f t="shared" si="3"/>
        <v>46</v>
      </c>
      <c r="E6" s="19">
        <f t="shared" si="3"/>
        <v>18</v>
      </c>
      <c r="F6" s="19">
        <f t="shared" si="3"/>
        <v>0</v>
      </c>
      <c r="G6" s="19">
        <f t="shared" si="3"/>
        <v>0</v>
      </c>
      <c r="H6" s="19" t="str">
        <f t="shared" si="3"/>
        <v>長崎県　雲仙市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61.94</v>
      </c>
      <c r="P6" s="20">
        <f t="shared" si="3"/>
        <v>1.32</v>
      </c>
      <c r="Q6" s="20">
        <f t="shared" si="3"/>
        <v>100</v>
      </c>
      <c r="R6" s="20">
        <f t="shared" si="3"/>
        <v>1980</v>
      </c>
      <c r="S6" s="20">
        <f t="shared" si="3"/>
        <v>41272</v>
      </c>
      <c r="T6" s="20">
        <f t="shared" si="3"/>
        <v>214.31</v>
      </c>
      <c r="U6" s="20">
        <f t="shared" si="3"/>
        <v>192.58</v>
      </c>
      <c r="V6" s="20">
        <f t="shared" si="3"/>
        <v>540</v>
      </c>
      <c r="W6" s="20">
        <f t="shared" si="3"/>
        <v>0.3</v>
      </c>
      <c r="X6" s="20">
        <f t="shared" si="3"/>
        <v>1800</v>
      </c>
      <c r="Y6" s="21" t="str">
        <f>IF(Y7="",NA(),Y7)</f>
        <v>-</v>
      </c>
      <c r="Z6" s="21">
        <f t="shared" ref="Z6:AH6" si="4">IF(Z7="",NA(),Z7)</f>
        <v>100.86</v>
      </c>
      <c r="AA6" s="21">
        <f t="shared" si="4"/>
        <v>107.65</v>
      </c>
      <c r="AB6" s="21">
        <f t="shared" si="4"/>
        <v>103.15</v>
      </c>
      <c r="AC6" s="21">
        <f t="shared" si="4"/>
        <v>101.32</v>
      </c>
      <c r="AD6" s="21" t="str">
        <f t="shared" si="4"/>
        <v>-</v>
      </c>
      <c r="AE6" s="21">
        <f t="shared" si="4"/>
        <v>99.03</v>
      </c>
      <c r="AF6" s="21">
        <f t="shared" si="4"/>
        <v>100.41</v>
      </c>
      <c r="AG6" s="21">
        <f t="shared" si="4"/>
        <v>100.17</v>
      </c>
      <c r="AH6" s="21">
        <f t="shared" si="4"/>
        <v>96.95</v>
      </c>
      <c r="AI6" s="20" t="str">
        <f>IF(AI7="","",IF(AI7="-","【-】","【"&amp;SUBSTITUTE(TEXT(AI7,"#,##0.00"),"-","△")&amp;"】"))</f>
        <v>【96.62】</v>
      </c>
      <c r="AJ6" s="21" t="str">
        <f>IF(AJ7="",NA(),AJ7)</f>
        <v>-</v>
      </c>
      <c r="AK6" s="20">
        <f t="shared" ref="AK6:AS6" si="5">IF(AK7="",NA(),AK7)</f>
        <v>0</v>
      </c>
      <c r="AL6" s="20">
        <f t="shared" si="5"/>
        <v>0</v>
      </c>
      <c r="AM6" s="20">
        <f t="shared" si="5"/>
        <v>0</v>
      </c>
      <c r="AN6" s="20">
        <f t="shared" si="5"/>
        <v>0</v>
      </c>
      <c r="AO6" s="21" t="str">
        <f t="shared" si="5"/>
        <v>-</v>
      </c>
      <c r="AP6" s="21">
        <f t="shared" si="5"/>
        <v>74.239999999999995</v>
      </c>
      <c r="AQ6" s="21">
        <f t="shared" si="5"/>
        <v>83.92</v>
      </c>
      <c r="AR6" s="21">
        <f t="shared" si="5"/>
        <v>89.31</v>
      </c>
      <c r="AS6" s="21">
        <f t="shared" si="5"/>
        <v>91.33</v>
      </c>
      <c r="AT6" s="20" t="str">
        <f>IF(AT7="","",IF(AT7="-","【-】","【"&amp;SUBSTITUTE(TEXT(AT7,"#,##0.00"),"-","△")&amp;"】"))</f>
        <v>【111.69】</v>
      </c>
      <c r="AU6" s="21" t="str">
        <f>IF(AU7="",NA(),AU7)</f>
        <v>-</v>
      </c>
      <c r="AV6" s="21">
        <f t="shared" ref="AV6:BD6" si="6">IF(AV7="",NA(),AV7)</f>
        <v>34.07</v>
      </c>
      <c r="AW6" s="21">
        <f t="shared" si="6"/>
        <v>33.28</v>
      </c>
      <c r="AX6" s="21">
        <f t="shared" si="6"/>
        <v>34.549999999999997</v>
      </c>
      <c r="AY6" s="21">
        <f t="shared" si="6"/>
        <v>25.88</v>
      </c>
      <c r="AZ6" s="21" t="str">
        <f t="shared" si="6"/>
        <v>-</v>
      </c>
      <c r="BA6" s="21">
        <f t="shared" si="6"/>
        <v>100.47</v>
      </c>
      <c r="BB6" s="21">
        <f t="shared" si="6"/>
        <v>122.71</v>
      </c>
      <c r="BC6" s="21">
        <f t="shared" si="6"/>
        <v>138.19999999999999</v>
      </c>
      <c r="BD6" s="21">
        <f t="shared" si="6"/>
        <v>126.97</v>
      </c>
      <c r="BE6" s="20" t="str">
        <f>IF(BE7="","",IF(BE7="-","【-】","【"&amp;SUBSTITUTE(TEXT(BE7,"#,##0.00"),"-","△")&amp;"】"))</f>
        <v>【111.29】</v>
      </c>
      <c r="BF6" s="21" t="str">
        <f>IF(BF7="",NA(),BF7)</f>
        <v>-</v>
      </c>
      <c r="BG6" s="21">
        <f t="shared" ref="BG6:BO6" si="7">IF(BG7="",NA(),BG7)</f>
        <v>30.13</v>
      </c>
      <c r="BH6" s="21">
        <f t="shared" si="7"/>
        <v>9.8800000000000008</v>
      </c>
      <c r="BI6" s="21">
        <f t="shared" si="7"/>
        <v>7.43</v>
      </c>
      <c r="BJ6" s="21">
        <f t="shared" si="7"/>
        <v>17.68</v>
      </c>
      <c r="BK6" s="21" t="str">
        <f t="shared" si="7"/>
        <v>-</v>
      </c>
      <c r="BL6" s="21">
        <f t="shared" si="7"/>
        <v>294.27</v>
      </c>
      <c r="BM6" s="21">
        <f t="shared" si="7"/>
        <v>294.08999999999997</v>
      </c>
      <c r="BN6" s="21">
        <f t="shared" si="7"/>
        <v>294.08999999999997</v>
      </c>
      <c r="BO6" s="21">
        <f t="shared" si="7"/>
        <v>338.47</v>
      </c>
      <c r="BP6" s="20" t="str">
        <f>IF(BP7="","",IF(BP7="-","【-】","【"&amp;SUBSTITUTE(TEXT(BP7,"#,##0.00"),"-","△")&amp;"】"))</f>
        <v>【349.83】</v>
      </c>
      <c r="BQ6" s="21" t="str">
        <f>IF(BQ7="",NA(),BQ7)</f>
        <v>-</v>
      </c>
      <c r="BR6" s="21">
        <f t="shared" ref="BR6:BZ6" si="8">IF(BR7="",NA(),BR7)</f>
        <v>32.14</v>
      </c>
      <c r="BS6" s="21">
        <f t="shared" si="8"/>
        <v>34.35</v>
      </c>
      <c r="BT6" s="21">
        <f t="shared" si="8"/>
        <v>32.299999999999997</v>
      </c>
      <c r="BU6" s="21">
        <f t="shared" si="8"/>
        <v>29.3</v>
      </c>
      <c r="BV6" s="21" t="str">
        <f t="shared" si="8"/>
        <v>-</v>
      </c>
      <c r="BW6" s="21">
        <f t="shared" si="8"/>
        <v>60.59</v>
      </c>
      <c r="BX6" s="21">
        <f t="shared" si="8"/>
        <v>60</v>
      </c>
      <c r="BY6" s="21">
        <f t="shared" si="8"/>
        <v>59.01</v>
      </c>
      <c r="BZ6" s="21">
        <f t="shared" si="8"/>
        <v>56.06</v>
      </c>
      <c r="CA6" s="20" t="str">
        <f>IF(CA7="","",IF(CA7="-","【-】","【"&amp;SUBSTITUTE(TEXT(CA7,"#,##0.00"),"-","△")&amp;"】"))</f>
        <v>【53.65】</v>
      </c>
      <c r="CB6" s="21" t="str">
        <f>IF(CB7="",NA(),CB7)</f>
        <v>-</v>
      </c>
      <c r="CC6" s="21">
        <f t="shared" ref="CC6:CK6" si="9">IF(CC7="",NA(),CC7)</f>
        <v>303.24</v>
      </c>
      <c r="CD6" s="21">
        <f t="shared" si="9"/>
        <v>278</v>
      </c>
      <c r="CE6" s="21">
        <f t="shared" si="9"/>
        <v>296.27999999999997</v>
      </c>
      <c r="CF6" s="21">
        <f t="shared" si="9"/>
        <v>320.85000000000002</v>
      </c>
      <c r="CG6" s="21" t="str">
        <f t="shared" si="9"/>
        <v>-</v>
      </c>
      <c r="CH6" s="21">
        <f t="shared" si="9"/>
        <v>280.23</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t="str">
        <f t="shared" si="10"/>
        <v>-</v>
      </c>
      <c r="CS6" s="21">
        <f t="shared" si="10"/>
        <v>58.19</v>
      </c>
      <c r="CT6" s="21">
        <f t="shared" si="10"/>
        <v>56.52</v>
      </c>
      <c r="CU6" s="21">
        <f t="shared" si="10"/>
        <v>88.45</v>
      </c>
      <c r="CV6" s="21">
        <f t="shared" si="10"/>
        <v>54.08</v>
      </c>
      <c r="CW6" s="20" t="str">
        <f>IF(CW7="","",IF(CW7="-","【-】","【"&amp;SUBSTITUTE(TEXT(CW7,"#,##0.00"),"-","△")&amp;"】"))</f>
        <v>【54.61】</v>
      </c>
      <c r="CX6" s="21" t="str">
        <f>IF(CX7="",NA(),CX7)</f>
        <v>-</v>
      </c>
      <c r="CY6" s="21">
        <f t="shared" ref="CY6:DG6" si="11">IF(CY7="",NA(),CY7)</f>
        <v>98.04</v>
      </c>
      <c r="CZ6" s="21">
        <f t="shared" si="11"/>
        <v>98</v>
      </c>
      <c r="DA6" s="21">
        <f t="shared" si="11"/>
        <v>98.16</v>
      </c>
      <c r="DB6" s="21">
        <f t="shared" si="11"/>
        <v>98.52</v>
      </c>
      <c r="DC6" s="21" t="str">
        <f t="shared" si="11"/>
        <v>-</v>
      </c>
      <c r="DD6" s="21">
        <f t="shared" si="11"/>
        <v>87.8</v>
      </c>
      <c r="DE6" s="21">
        <f t="shared" si="11"/>
        <v>88.43</v>
      </c>
      <c r="DF6" s="21">
        <f t="shared" si="11"/>
        <v>90.34</v>
      </c>
      <c r="DG6" s="21">
        <f t="shared" si="11"/>
        <v>90.57</v>
      </c>
      <c r="DH6" s="20" t="str">
        <f>IF(DH7="","",IF(DH7="-","【-】","【"&amp;SUBSTITUTE(TEXT(DH7,"#,##0.00"),"-","△")&amp;"】"))</f>
        <v>【85.31】</v>
      </c>
      <c r="DI6" s="21" t="str">
        <f>IF(DI7="",NA(),DI7)</f>
        <v>-</v>
      </c>
      <c r="DJ6" s="21">
        <f t="shared" ref="DJ6:DR6" si="12">IF(DJ7="",NA(),DJ7)</f>
        <v>5.16</v>
      </c>
      <c r="DK6" s="21">
        <f t="shared" si="12"/>
        <v>10.33</v>
      </c>
      <c r="DL6" s="21">
        <f t="shared" si="12"/>
        <v>15.49</v>
      </c>
      <c r="DM6" s="21">
        <f t="shared" si="12"/>
        <v>20.65</v>
      </c>
      <c r="DN6" s="21" t="str">
        <f t="shared" si="12"/>
        <v>-</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422134</v>
      </c>
      <c r="D7" s="23">
        <v>46</v>
      </c>
      <c r="E7" s="23">
        <v>18</v>
      </c>
      <c r="F7" s="23">
        <v>0</v>
      </c>
      <c r="G7" s="23">
        <v>0</v>
      </c>
      <c r="H7" s="23" t="s">
        <v>96</v>
      </c>
      <c r="I7" s="23" t="s">
        <v>97</v>
      </c>
      <c r="J7" s="23" t="s">
        <v>98</v>
      </c>
      <c r="K7" s="23" t="s">
        <v>99</v>
      </c>
      <c r="L7" s="23" t="s">
        <v>100</v>
      </c>
      <c r="M7" s="23" t="s">
        <v>101</v>
      </c>
      <c r="N7" s="24" t="s">
        <v>102</v>
      </c>
      <c r="O7" s="24">
        <v>61.94</v>
      </c>
      <c r="P7" s="24">
        <v>1.32</v>
      </c>
      <c r="Q7" s="24">
        <v>100</v>
      </c>
      <c r="R7" s="24">
        <v>1980</v>
      </c>
      <c r="S7" s="24">
        <v>41272</v>
      </c>
      <c r="T7" s="24">
        <v>214.31</v>
      </c>
      <c r="U7" s="24">
        <v>192.58</v>
      </c>
      <c r="V7" s="24">
        <v>540</v>
      </c>
      <c r="W7" s="24">
        <v>0.3</v>
      </c>
      <c r="X7" s="24">
        <v>1800</v>
      </c>
      <c r="Y7" s="24" t="s">
        <v>102</v>
      </c>
      <c r="Z7" s="24">
        <v>100.86</v>
      </c>
      <c r="AA7" s="24">
        <v>107.65</v>
      </c>
      <c r="AB7" s="24">
        <v>103.15</v>
      </c>
      <c r="AC7" s="24">
        <v>101.32</v>
      </c>
      <c r="AD7" s="24" t="s">
        <v>102</v>
      </c>
      <c r="AE7" s="24">
        <v>99.03</v>
      </c>
      <c r="AF7" s="24">
        <v>100.41</v>
      </c>
      <c r="AG7" s="24">
        <v>100.17</v>
      </c>
      <c r="AH7" s="24">
        <v>96.95</v>
      </c>
      <c r="AI7" s="24">
        <v>96.62</v>
      </c>
      <c r="AJ7" s="24" t="s">
        <v>102</v>
      </c>
      <c r="AK7" s="24">
        <v>0</v>
      </c>
      <c r="AL7" s="24">
        <v>0</v>
      </c>
      <c r="AM7" s="24">
        <v>0</v>
      </c>
      <c r="AN7" s="24">
        <v>0</v>
      </c>
      <c r="AO7" s="24" t="s">
        <v>102</v>
      </c>
      <c r="AP7" s="24">
        <v>74.239999999999995</v>
      </c>
      <c r="AQ7" s="24">
        <v>83.92</v>
      </c>
      <c r="AR7" s="24">
        <v>89.31</v>
      </c>
      <c r="AS7" s="24">
        <v>91.33</v>
      </c>
      <c r="AT7" s="24">
        <v>111.69</v>
      </c>
      <c r="AU7" s="24" t="s">
        <v>102</v>
      </c>
      <c r="AV7" s="24">
        <v>34.07</v>
      </c>
      <c r="AW7" s="24">
        <v>33.28</v>
      </c>
      <c r="AX7" s="24">
        <v>34.549999999999997</v>
      </c>
      <c r="AY7" s="24">
        <v>25.88</v>
      </c>
      <c r="AZ7" s="24" t="s">
        <v>102</v>
      </c>
      <c r="BA7" s="24">
        <v>100.47</v>
      </c>
      <c r="BB7" s="24">
        <v>122.71</v>
      </c>
      <c r="BC7" s="24">
        <v>138.19999999999999</v>
      </c>
      <c r="BD7" s="24">
        <v>126.97</v>
      </c>
      <c r="BE7" s="24">
        <v>111.29</v>
      </c>
      <c r="BF7" s="24" t="s">
        <v>102</v>
      </c>
      <c r="BG7" s="24">
        <v>30.13</v>
      </c>
      <c r="BH7" s="24">
        <v>9.8800000000000008</v>
      </c>
      <c r="BI7" s="24">
        <v>7.43</v>
      </c>
      <c r="BJ7" s="24">
        <v>17.68</v>
      </c>
      <c r="BK7" s="24" t="s">
        <v>102</v>
      </c>
      <c r="BL7" s="24">
        <v>294.27</v>
      </c>
      <c r="BM7" s="24">
        <v>294.08999999999997</v>
      </c>
      <c r="BN7" s="24">
        <v>294.08999999999997</v>
      </c>
      <c r="BO7" s="24">
        <v>338.47</v>
      </c>
      <c r="BP7" s="24">
        <v>349.83</v>
      </c>
      <c r="BQ7" s="24" t="s">
        <v>102</v>
      </c>
      <c r="BR7" s="24">
        <v>32.14</v>
      </c>
      <c r="BS7" s="24">
        <v>34.35</v>
      </c>
      <c r="BT7" s="24">
        <v>32.299999999999997</v>
      </c>
      <c r="BU7" s="24">
        <v>29.3</v>
      </c>
      <c r="BV7" s="24" t="s">
        <v>102</v>
      </c>
      <c r="BW7" s="24">
        <v>60.59</v>
      </c>
      <c r="BX7" s="24">
        <v>60</v>
      </c>
      <c r="BY7" s="24">
        <v>59.01</v>
      </c>
      <c r="BZ7" s="24">
        <v>56.06</v>
      </c>
      <c r="CA7" s="24">
        <v>53.65</v>
      </c>
      <c r="CB7" s="24" t="s">
        <v>102</v>
      </c>
      <c r="CC7" s="24">
        <v>303.24</v>
      </c>
      <c r="CD7" s="24">
        <v>278</v>
      </c>
      <c r="CE7" s="24">
        <v>296.27999999999997</v>
      </c>
      <c r="CF7" s="24">
        <v>320.85000000000002</v>
      </c>
      <c r="CG7" s="24" t="s">
        <v>102</v>
      </c>
      <c r="CH7" s="24">
        <v>280.23</v>
      </c>
      <c r="CI7" s="24">
        <v>282.70999999999998</v>
      </c>
      <c r="CJ7" s="24">
        <v>291.82</v>
      </c>
      <c r="CK7" s="24">
        <v>304.36</v>
      </c>
      <c r="CL7" s="24">
        <v>307.86</v>
      </c>
      <c r="CM7" s="24" t="s">
        <v>102</v>
      </c>
      <c r="CN7" s="24" t="s">
        <v>102</v>
      </c>
      <c r="CO7" s="24" t="s">
        <v>102</v>
      </c>
      <c r="CP7" s="24" t="s">
        <v>102</v>
      </c>
      <c r="CQ7" s="24" t="s">
        <v>102</v>
      </c>
      <c r="CR7" s="24" t="s">
        <v>102</v>
      </c>
      <c r="CS7" s="24">
        <v>58.19</v>
      </c>
      <c r="CT7" s="24">
        <v>56.52</v>
      </c>
      <c r="CU7" s="24">
        <v>88.45</v>
      </c>
      <c r="CV7" s="24">
        <v>54.08</v>
      </c>
      <c r="CW7" s="24">
        <v>54.61</v>
      </c>
      <c r="CX7" s="24" t="s">
        <v>102</v>
      </c>
      <c r="CY7" s="24">
        <v>98.04</v>
      </c>
      <c r="CZ7" s="24">
        <v>98</v>
      </c>
      <c r="DA7" s="24">
        <v>98.16</v>
      </c>
      <c r="DB7" s="24">
        <v>98.52</v>
      </c>
      <c r="DC7" s="24" t="s">
        <v>102</v>
      </c>
      <c r="DD7" s="24">
        <v>87.8</v>
      </c>
      <c r="DE7" s="24">
        <v>88.43</v>
      </c>
      <c r="DF7" s="24">
        <v>90.34</v>
      </c>
      <c r="DG7" s="24">
        <v>90.57</v>
      </c>
      <c r="DH7" s="24">
        <v>85.31</v>
      </c>
      <c r="DI7" s="24" t="s">
        <v>102</v>
      </c>
      <c r="DJ7" s="24">
        <v>5.16</v>
      </c>
      <c r="DK7" s="24">
        <v>10.33</v>
      </c>
      <c r="DL7" s="24">
        <v>15.49</v>
      </c>
      <c r="DM7" s="24">
        <v>20.65</v>
      </c>
      <c r="DN7" s="24" t="s">
        <v>102</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寺田　博文</cp:lastModifiedBy>
  <cp:lastPrinted>2025-01-28T05:59:22Z</cp:lastPrinted>
  <dcterms:created xsi:type="dcterms:W3CDTF">2025-01-24T07:25:20Z</dcterms:created>
  <dcterms:modified xsi:type="dcterms:W3CDTF">2025-01-28T06:08:31Z</dcterms:modified>
  <cp:category/>
</cp:coreProperties>
</file>