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900 令和6年度(令和6年10月1日現在)のデータ\水道総務課\★★NEW　総務班（下水道）★★\61　★経営戦略・分析\011 経営比較分析表\R06年度\0128_受付（様式の修正有）\13_南島原市\08_下水道事業（修正版）\"/>
    </mc:Choice>
  </mc:AlternateContent>
  <workbookProtection workbookAlgorithmName="SHA-512" workbookHashValue="xh9Go4HCtBOOm2uCHscsr56TOXXcqmDtluRXYSw82U+qj0evyhHAhdld/kZTIe0cS/d7JduxLARy2FcO7tK7Og==" workbookSaltValue="WO38LEGW5Pwa6Gbh7P26eQ==" workbookSpinCount="100000" lockStructure="1"/>
  <bookViews>
    <workbookView xWindow="0" yWindow="0" windowWidth="23040" windowHeight="9210"/>
  </bookViews>
  <sheets>
    <sheet name="法適用_下水道事業" sheetId="4" r:id="rId1"/>
    <sheet name="データ" sheetId="5" state="hidden" r:id="rId2"/>
  </sheets>
  <calcPr calcId="162913"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<sst xmlns="http://schemas.openxmlformats.org/spreadsheetml/2006/main" count="253" uniqueCount="115">
  <si>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</si>
  <si>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</si>
  <si>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</si>
  <si>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</si>
  <si>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</si>
  <si>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</si>
  <si>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</si>
  <si>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</si>
  <si>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</si>
  <si>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</si>
  <si>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</si>
  <si>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</si>
  <si>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</si>
  <si>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</si>
  <si>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</si>
  <si>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</si>
  <si>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</si>
  <si>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</si>
  <si>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</si>
  <si>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</si>
  <si>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</si>
  <si>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</si>
  <si>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</si>
  <si>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</si>
  <si>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</si>
  <si>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</si>
  <si>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</si>
  <si>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</si>
  <si>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</si>
  <si>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</si>
  <si>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</si>
  <si>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</si>
  <si>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</si>
  <si>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</si>
  <si>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</si>
  <si>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</si>
  <si>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</si>
  <si>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</si>
  <si>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</si>
  <si>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</si>
  <si>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</si>
  <si>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</si>
  <si>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</si>
  <si>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</si>
  <si>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</si>
  <si>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</si>
  <si>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</si>
  <si>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</si>
  <si>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</si>
  <si>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</si>
  <si>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</si>
  <si>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</si>
  <si>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</si>
  <si>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</si>
  <si>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</si>
  <si>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</si>
  <si>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</si>
  <si>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</si>
  <si>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</si>
  <si>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</si>
  <si>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</si>
  <si>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</si>
  <si>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</si>
  <si>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</si>
  <si>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</si>
  <si>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</si>
  <si>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</si>
  <si>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</si>
  <si>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</si>
  <si>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</si>
  <si>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</si>
  <si>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</si>
  <si>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</si>
  <si>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</si>
  <si>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</si>
  <si>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</si>
  <si>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</si>
  <si>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</si>
  <si>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</si>
  <si>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</si>
  <si>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</si>
  <si>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</si>
  <si>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</si>
  <si>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</si>
  <si>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</si>
  <si>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</si>
  <si>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</si>
  <si>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</si>
  <si>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</si>
  <si>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</si>
  <si>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</si>
  <si>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</si>
  <si>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</si>
  <si>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</si>
  <si>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</si>
  <si>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</si>
  <si>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南島原市</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</si>
  <si>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</si>
  <si>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</si>
  <si>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</si>
  <si>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</si>
  <si>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</si>
  <si>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</si>
  <si>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</si>
  <si>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</si>
  <si>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</si>
  <si>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</si>
  <si>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</si>
  <si>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</si>
  <si>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</si>
  <si>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</si>
  <si>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</si>
  <si>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【経常収支比率】100％を上回っているが、収益の大半を一般会計からの繰入金に依存している状況である。
【累積欠損金比率】累積欠損金が無いため0％となっている。
【流動比率】100％を大きく上回っており、類似団体と比較しても高い数値となっている。
【企業債残高対事業規模比率】類似団体と比較しても優位である。しかし、施設の老朽化が進んでおり、今後、改築更新に伴う多額の投資が必要になると思われる。
【経費回収率】令和5年度は処理場にかかる修繕費用が多額となり経費回収率が低い水準となっている。適正な使用料収入の確保及び汚水処理費の削減が必要である。
【汚水処理原価】令和5年度は処理場にかかる修繕費用が多額となったこともあり、汚水処理原価は高い水準となっている。経営の効率化に努め、処理原価の低減を進めていく必要がある。
【施設利用率】及び【水洗化率】Ｒ１年度に面整備が終了し、今後の大幅な水洗便所設置者の増加も見込めないため、暫くは横ばいで推移するものと思われる。水質保全や収入増加の観点から、今後も水洗化の促進に取り組んでいく。
※R6.10月に使用料審議会を立ち上げ、使用料の改定について協議を行っている。</t>
    <phoneticPr fontId="4"/>
  </si>
  <si>
    <t>　面整備をＲ1年度に終え、今後は下水道施設の維持管理、更新を検討する段階となっていく。
　今後も、ストックマネジメント計画に基づき、施設の計画的な修繕、効率的な改築等を行っていく。
　また、本市が抱えている高齢化率の増加、人口減少等により、料金収入の減少が見込まれており、経営状況も厳しさを増すことが予想される。令和6年度には経営戦略を見直し、経営健全化に向けた取り組みを行っていく。
※R6.10月に使用料審議会を立ち上げ、使用料の改定について協議を行っている。</t>
    <phoneticPr fontId="4"/>
  </si>
  <si>
    <t>　Ｈ16年度に供用開始し、供用開始後19年が経過しており、処理場や管渠等の耐用年数は経過していないが、電気設備等については耐用年数を迎える時期となっている。
　現在、ストックマネジメント計画に基づき、電気設備等の改修を行っているところであり、今後も計画的に更新を進めていくこととしている。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</si>
</sst>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806-4A9C-B062-18A86BDEB01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c:v>
                </c:pt>
                <c:pt idx="3">
                  <c:v>0.09</c:v>
                </c:pt>
                <c:pt idx="4">
                  <c:v>0.1</c:v>
                </c:pt>
              </c:numCache>
            </c:numRef>
          </c:val>
          <c:smooth val="0"/>
          <c:extLst>
            <c:ext xmlns:c16="http://schemas.microsoft.com/office/drawing/2014/chart" uri="{C3380CC4-5D6E-409C-BE32-E72D297353CC}">
              <c16:uniqueId val="{00000001-8806-4A9C-B062-18A86BDEB01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61.06</c:v>
                </c:pt>
                <c:pt idx="2">
                  <c:v>60.06</c:v>
                </c:pt>
                <c:pt idx="3">
                  <c:v>59.89</c:v>
                </c:pt>
                <c:pt idx="4">
                  <c:v>56.28</c:v>
                </c:pt>
              </c:numCache>
            </c:numRef>
          </c:val>
          <c:extLst>
            <c:ext xmlns:c16="http://schemas.microsoft.com/office/drawing/2014/chart" uri="{C3380CC4-5D6E-409C-BE32-E72D297353CC}">
              <c16:uniqueId val="{00000000-6207-4B8D-8ADC-D4C9F2D6C0E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48.19</c:v>
                </c:pt>
                <c:pt idx="3">
                  <c:v>47.32</c:v>
                </c:pt>
                <c:pt idx="4">
                  <c:v>48.03</c:v>
                </c:pt>
              </c:numCache>
            </c:numRef>
          </c:val>
          <c:smooth val="0"/>
          <c:extLst>
            <c:ext xmlns:c16="http://schemas.microsoft.com/office/drawing/2014/chart" uri="{C3380CC4-5D6E-409C-BE32-E72D297353CC}">
              <c16:uniqueId val="{00000001-6207-4B8D-8ADC-D4C9F2D6C0E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66.010000000000005</c:v>
                </c:pt>
                <c:pt idx="2">
                  <c:v>66.02</c:v>
                </c:pt>
                <c:pt idx="3">
                  <c:v>66.88</c:v>
                </c:pt>
                <c:pt idx="4">
                  <c:v>67.900000000000006</c:v>
                </c:pt>
              </c:numCache>
            </c:numRef>
          </c:val>
          <c:extLst>
            <c:ext xmlns:c16="http://schemas.microsoft.com/office/drawing/2014/chart" uri="{C3380CC4-5D6E-409C-BE32-E72D297353CC}">
              <c16:uniqueId val="{00000000-8BB6-4536-9352-D41D1D17D4F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82.26</c:v>
                </c:pt>
                <c:pt idx="3">
                  <c:v>81.33</c:v>
                </c:pt>
                <c:pt idx="4">
                  <c:v>80.95</c:v>
                </c:pt>
              </c:numCache>
            </c:numRef>
          </c:val>
          <c:smooth val="0"/>
          <c:extLst>
            <c:ext xmlns:c16="http://schemas.microsoft.com/office/drawing/2014/chart" uri="{C3380CC4-5D6E-409C-BE32-E72D297353CC}">
              <c16:uniqueId val="{00000001-8BB6-4536-9352-D41D1D17D4F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142.37</c:v>
                </c:pt>
                <c:pt idx="2">
                  <c:v>117.61</c:v>
                </c:pt>
                <c:pt idx="3">
                  <c:v>118.09</c:v>
                </c:pt>
                <c:pt idx="4">
                  <c:v>117</c:v>
                </c:pt>
              </c:numCache>
            </c:numRef>
          </c:val>
          <c:extLst>
            <c:ext xmlns:c16="http://schemas.microsoft.com/office/drawing/2014/chart" uri="{C3380CC4-5D6E-409C-BE32-E72D297353CC}">
              <c16:uniqueId val="{00000000-E638-42DA-9603-36C8E558E9A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107.54</c:v>
                </c:pt>
                <c:pt idx="3">
                  <c:v>107.19</c:v>
                </c:pt>
                <c:pt idx="4">
                  <c:v>107.04</c:v>
                </c:pt>
              </c:numCache>
            </c:numRef>
          </c:val>
          <c:smooth val="0"/>
          <c:extLst>
            <c:ext xmlns:c16="http://schemas.microsoft.com/office/drawing/2014/chart" uri="{C3380CC4-5D6E-409C-BE32-E72D297353CC}">
              <c16:uniqueId val="{00000001-E638-42DA-9603-36C8E558E9A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4.38</c:v>
                </c:pt>
                <c:pt idx="2">
                  <c:v>8.74</c:v>
                </c:pt>
                <c:pt idx="3">
                  <c:v>12.99</c:v>
                </c:pt>
                <c:pt idx="4">
                  <c:v>16.53</c:v>
                </c:pt>
              </c:numCache>
            </c:numRef>
          </c:val>
          <c:extLst>
            <c:ext xmlns:c16="http://schemas.microsoft.com/office/drawing/2014/chart" uri="{C3380CC4-5D6E-409C-BE32-E72D297353CC}">
              <c16:uniqueId val="{00000000-B366-486B-A2A2-40272ED5E5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21.94</c:v>
                </c:pt>
                <c:pt idx="3">
                  <c:v>22.89</c:v>
                </c:pt>
                <c:pt idx="4">
                  <c:v>23.37</c:v>
                </c:pt>
              </c:numCache>
            </c:numRef>
          </c:val>
          <c:smooth val="0"/>
          <c:extLst>
            <c:ext xmlns:c16="http://schemas.microsoft.com/office/drawing/2014/chart" uri="{C3380CC4-5D6E-409C-BE32-E72D297353CC}">
              <c16:uniqueId val="{00000001-B366-486B-A2A2-40272ED5E5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403-4961-9C7E-CED9BB5C09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5403-4961-9C7E-CED9BB5C09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CED-4BF2-A90B-4D024C3A23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19.059999999999999</c:v>
                </c:pt>
                <c:pt idx="3">
                  <c:v>31.07</c:v>
                </c:pt>
                <c:pt idx="4">
                  <c:v>37.43</c:v>
                </c:pt>
              </c:numCache>
            </c:numRef>
          </c:val>
          <c:smooth val="0"/>
          <c:extLst>
            <c:ext xmlns:c16="http://schemas.microsoft.com/office/drawing/2014/chart" uri="{C3380CC4-5D6E-409C-BE32-E72D297353CC}">
              <c16:uniqueId val="{00000001-5CED-4BF2-A90B-4D024C3A23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150.13</c:v>
                </c:pt>
                <c:pt idx="2">
                  <c:v>189.07</c:v>
                </c:pt>
                <c:pt idx="3">
                  <c:v>252.53</c:v>
                </c:pt>
                <c:pt idx="4">
                  <c:v>254.44</c:v>
                </c:pt>
              </c:numCache>
            </c:numRef>
          </c:val>
          <c:extLst>
            <c:ext xmlns:c16="http://schemas.microsoft.com/office/drawing/2014/chart" uri="{C3380CC4-5D6E-409C-BE32-E72D297353CC}">
              <c16:uniqueId val="{00000000-076A-4C6A-9A79-AD26DE588EA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47.58</c:v>
                </c:pt>
                <c:pt idx="3">
                  <c:v>51.09</c:v>
                </c:pt>
                <c:pt idx="4">
                  <c:v>57.42</c:v>
                </c:pt>
              </c:numCache>
            </c:numRef>
          </c:val>
          <c:smooth val="0"/>
          <c:extLst>
            <c:ext xmlns:c16="http://schemas.microsoft.com/office/drawing/2014/chart" uri="{C3380CC4-5D6E-409C-BE32-E72D297353CC}">
              <c16:uniqueId val="{00000001-076A-4C6A-9A79-AD26DE588EA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2163.0300000000002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6E3-4DC8-B2CF-F6A7D34112E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1108.8</c:v>
                </c:pt>
                <c:pt idx="3">
                  <c:v>1194.56</c:v>
                </c:pt>
                <c:pt idx="4">
                  <c:v>1174.6099999999999</c:v>
                </c:pt>
              </c:numCache>
            </c:numRef>
          </c:val>
          <c:smooth val="0"/>
          <c:extLst>
            <c:ext xmlns:c16="http://schemas.microsoft.com/office/drawing/2014/chart" uri="{C3380CC4-5D6E-409C-BE32-E72D297353CC}">
              <c16:uniqueId val="{00000001-36E3-4DC8-B2CF-F6A7D34112E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81.63</c:v>
                </c:pt>
                <c:pt idx="2">
                  <c:v>55.99</c:v>
                </c:pt>
                <c:pt idx="3">
                  <c:v>65.3</c:v>
                </c:pt>
                <c:pt idx="4">
                  <c:v>42.95</c:v>
                </c:pt>
              </c:numCache>
            </c:numRef>
          </c:val>
          <c:extLst>
            <c:ext xmlns:c16="http://schemas.microsoft.com/office/drawing/2014/chart" uri="{C3380CC4-5D6E-409C-BE32-E72D297353CC}">
              <c16:uniqueId val="{00000000-0D23-4D49-9F53-55981ED8074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79.63</c:v>
                </c:pt>
                <c:pt idx="3">
                  <c:v>76.78</c:v>
                </c:pt>
                <c:pt idx="4">
                  <c:v>75.41</c:v>
                </c:pt>
              </c:numCache>
            </c:numRef>
          </c:val>
          <c:smooth val="0"/>
          <c:extLst>
            <c:ext xmlns:c16="http://schemas.microsoft.com/office/drawing/2014/chart" uri="{C3380CC4-5D6E-409C-BE32-E72D297353CC}">
              <c16:uniqueId val="{00000001-0D23-4D49-9F53-55981ED8074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170.99</c:v>
                </c:pt>
                <c:pt idx="2">
                  <c:v>250.07</c:v>
                </c:pt>
                <c:pt idx="3">
                  <c:v>212.5</c:v>
                </c:pt>
                <c:pt idx="4">
                  <c:v>323.19</c:v>
                </c:pt>
              </c:numCache>
            </c:numRef>
          </c:val>
          <c:extLst>
            <c:ext xmlns:c16="http://schemas.microsoft.com/office/drawing/2014/chart" uri="{C3380CC4-5D6E-409C-BE32-E72D297353CC}">
              <c16:uniqueId val="{00000000-ED6B-4F34-9FBA-31F05F0699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213.66</c:v>
                </c:pt>
                <c:pt idx="3">
                  <c:v>224.31</c:v>
                </c:pt>
                <c:pt idx="4">
                  <c:v>223.48</c:v>
                </c:pt>
              </c:numCache>
            </c:numRef>
          </c:val>
          <c:smooth val="0"/>
          <c:extLst>
            <c:ext xmlns:c16="http://schemas.microsoft.com/office/drawing/2014/chart" uri="{C3380CC4-5D6E-409C-BE32-E72D297353CC}">
              <c16:uniqueId val="{00000001-ED6B-4F34-9FBA-31F05F0699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21" zoomScale="90" zoomScaleNormal="9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長崎県　南島原市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Cd2</v>
      </c>
      <c r="X8" s="65"/>
      <c r="Y8" s="65"/>
      <c r="Z8" s="65"/>
      <c r="AA8" s="65"/>
      <c r="AB8" s="65"/>
      <c r="AC8" s="65"/>
      <c r="AD8" s="66" t="str">
        <f>データ!$M$6</f>
        <v>非設置</v>
      </c>
      <c r="AE8" s="66"/>
      <c r="AF8" s="66"/>
      <c r="AG8" s="66"/>
      <c r="AH8" s="66"/>
      <c r="AI8" s="66"/>
      <c r="AJ8" s="66"/>
      <c r="AK8" s="3"/>
      <c r="AL8" s="54">
        <f>データ!S6</f>
        <v>41652</v>
      </c>
      <c r="AM8" s="54"/>
      <c r="AN8" s="54"/>
      <c r="AO8" s="54"/>
      <c r="AP8" s="54"/>
      <c r="AQ8" s="54"/>
      <c r="AR8" s="54"/>
      <c r="AS8" s="54"/>
      <c r="AT8" s="53">
        <f>データ!T6</f>
        <v>170.13</v>
      </c>
      <c r="AU8" s="53"/>
      <c r="AV8" s="53"/>
      <c r="AW8" s="53"/>
      <c r="AX8" s="53"/>
      <c r="AY8" s="53"/>
      <c r="AZ8" s="53"/>
      <c r="BA8" s="53"/>
      <c r="BB8" s="53">
        <f>データ!U6</f>
        <v>244.82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74.38</v>
      </c>
      <c r="J10" s="53"/>
      <c r="K10" s="53"/>
      <c r="L10" s="53"/>
      <c r="M10" s="53"/>
      <c r="N10" s="53"/>
      <c r="O10" s="53"/>
      <c r="P10" s="53">
        <f>データ!P6</f>
        <v>10.23</v>
      </c>
      <c r="Q10" s="53"/>
      <c r="R10" s="53"/>
      <c r="S10" s="53"/>
      <c r="T10" s="53"/>
      <c r="U10" s="53"/>
      <c r="V10" s="53"/>
      <c r="W10" s="53">
        <f>データ!Q6</f>
        <v>79.069999999999993</v>
      </c>
      <c r="X10" s="53"/>
      <c r="Y10" s="53"/>
      <c r="Z10" s="53"/>
      <c r="AA10" s="53"/>
      <c r="AB10" s="53"/>
      <c r="AC10" s="53"/>
      <c r="AD10" s="54">
        <f>データ!R6</f>
        <v>2750</v>
      </c>
      <c r="AE10" s="54"/>
      <c r="AF10" s="54"/>
      <c r="AG10" s="54"/>
      <c r="AH10" s="54"/>
      <c r="AI10" s="54"/>
      <c r="AJ10" s="54"/>
      <c r="AK10" s="2"/>
      <c r="AL10" s="54">
        <f>データ!V6</f>
        <v>4212</v>
      </c>
      <c r="AM10" s="54"/>
      <c r="AN10" s="54"/>
      <c r="AO10" s="54"/>
      <c r="AP10" s="54"/>
      <c r="AQ10" s="54"/>
      <c r="AR10" s="54"/>
      <c r="AS10" s="54"/>
      <c r="AT10" s="53">
        <f>データ!W6</f>
        <v>1.79</v>
      </c>
      <c r="AU10" s="53"/>
      <c r="AV10" s="53"/>
      <c r="AW10" s="53"/>
      <c r="AX10" s="53"/>
      <c r="AY10" s="53"/>
      <c r="AZ10" s="53"/>
      <c r="BA10" s="53"/>
      <c r="BB10" s="53">
        <f>データ!X6</f>
        <v>2353.0700000000002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Es9pu32tBlRJm4+Qin4Tx1usbf8BYpEJpV63XFwWA0eAiJfSjQ2kbeWAuChpjVS6kBgKN5GV7r4iZs4A1pGk5w==" saltValue="EJt8Ax2ifr/2qfLcjOmc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422142</v>
      </c>
      <c r="D6" s="19">
        <f t="shared" si="3"/>
        <v>46</v>
      </c>
      <c r="E6" s="19">
        <f t="shared" si="3"/>
        <v>17</v>
      </c>
      <c r="F6" s="19">
        <f t="shared" si="3"/>
        <v>1</v>
      </c>
      <c r="G6" s="19">
        <f t="shared" si="3"/>
        <v>0</v>
      </c>
      <c r="H6" s="19" t="str">
        <f t="shared" si="3"/>
        <v>長崎県　南島原市</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74.38</v>
      </c>
      <c r="P6" s="20">
        <f t="shared" si="3"/>
        <v>10.23</v>
      </c>
      <c r="Q6" s="20">
        <f t="shared" si="3"/>
        <v>79.069999999999993</v>
      </c>
      <c r="R6" s="20">
        <f t="shared" si="3"/>
        <v>2750</v>
      </c>
      <c r="S6" s="20">
        <f t="shared" si="3"/>
        <v>41652</v>
      </c>
      <c r="T6" s="20">
        <f t="shared" si="3"/>
        <v>170.13</v>
      </c>
      <c r="U6" s="20">
        <f t="shared" si="3"/>
        <v>244.82</v>
      </c>
      <c r="V6" s="20">
        <f t="shared" si="3"/>
        <v>4212</v>
      </c>
      <c r="W6" s="20">
        <f t="shared" si="3"/>
        <v>1.79</v>
      </c>
      <c r="X6" s="20">
        <f t="shared" si="3"/>
        <v>2353.0700000000002</v>
      </c>
      <c r="Y6" s="21" t="str">
        <f>IF(Y7="",NA(),Y7)</f>
        <v>-</v>
      </c>
      <c r="Z6" s="21">
        <f t="shared" ref="Z6:AH6" si="4">IF(Z7="",NA(),Z7)</f>
        <v>142.37</v>
      </c>
      <c r="AA6" s="21">
        <f t="shared" si="4"/>
        <v>117.61</v>
      </c>
      <c r="AB6" s="21">
        <f t="shared" si="4"/>
        <v>118.09</v>
      </c>
      <c r="AC6" s="21">
        <f t="shared" si="4"/>
        <v>117</v>
      </c>
      <c r="AD6" s="21" t="str">
        <f t="shared" si="4"/>
        <v>-</v>
      </c>
      <c r="AE6" s="21">
        <f t="shared" si="4"/>
        <v>107.21</v>
      </c>
      <c r="AF6" s="21">
        <f t="shared" si="4"/>
        <v>107.54</v>
      </c>
      <c r="AG6" s="21">
        <f t="shared" si="4"/>
        <v>107.19</v>
      </c>
      <c r="AH6" s="21">
        <f t="shared" si="4"/>
        <v>107.04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19.059999999999999</v>
      </c>
      <c r="AR6" s="21">
        <f t="shared" si="5"/>
        <v>31.07</v>
      </c>
      <c r="AS6" s="21">
        <f t="shared" si="5"/>
        <v>37.43</v>
      </c>
      <c r="AT6" s="20" t="str">
        <f>IF(AT7="","",IF(AT7="-","【-】","【"&amp;SUBSTITUTE(TEXT(AT7,"#,##0.00"),"-","△")&amp;"】"))</f>
        <v>【3.03】</v>
      </c>
      <c r="AU6" s="21" t="str">
        <f>IF(AU7="",NA(),AU7)</f>
        <v>-</v>
      </c>
      <c r="AV6" s="21">
        <f t="shared" ref="AV6:BD6" si="6">IF(AV7="",NA(),AV7)</f>
        <v>150.13</v>
      </c>
      <c r="AW6" s="21">
        <f t="shared" si="6"/>
        <v>189.07</v>
      </c>
      <c r="AX6" s="21">
        <f t="shared" si="6"/>
        <v>252.53</v>
      </c>
      <c r="AY6" s="21">
        <f t="shared" si="6"/>
        <v>254.44</v>
      </c>
      <c r="AZ6" s="21" t="str">
        <f t="shared" si="6"/>
        <v>-</v>
      </c>
      <c r="BA6" s="21">
        <f t="shared" si="6"/>
        <v>40.67</v>
      </c>
      <c r="BB6" s="21">
        <f t="shared" si="6"/>
        <v>47.58</v>
      </c>
      <c r="BC6" s="21">
        <f t="shared" si="6"/>
        <v>51.09</v>
      </c>
      <c r="BD6" s="21">
        <f t="shared" si="6"/>
        <v>57.42</v>
      </c>
      <c r="BE6" s="20" t="str">
        <f>IF(BE7="","",IF(BE7="-","【-】","【"&amp;SUBSTITUTE(TEXT(BE7,"#,##0.00"),"-","△")&amp;"】"))</f>
        <v>【78.43】</v>
      </c>
      <c r="BF6" s="21" t="str">
        <f>IF(BF7="",NA(),BF7)</f>
        <v>-</v>
      </c>
      <c r="BG6" s="21">
        <f t="shared" ref="BG6:BO6" si="7">IF(BG7="",NA(),BG7)</f>
        <v>2163.0300000000002</v>
      </c>
      <c r="BH6" s="20">
        <f t="shared" si="7"/>
        <v>0</v>
      </c>
      <c r="BI6" s="20">
        <f t="shared" si="7"/>
        <v>0</v>
      </c>
      <c r="BJ6" s="20">
        <f t="shared" si="7"/>
        <v>0</v>
      </c>
      <c r="BK6" s="21" t="str">
        <f t="shared" si="7"/>
        <v>-</v>
      </c>
      <c r="BL6" s="21">
        <f t="shared" si="7"/>
        <v>1050.51</v>
      </c>
      <c r="BM6" s="21">
        <f t="shared" si="7"/>
        <v>1108.8</v>
      </c>
      <c r="BN6" s="21">
        <f t="shared" si="7"/>
        <v>1194.56</v>
      </c>
      <c r="BO6" s="21">
        <f t="shared" si="7"/>
        <v>1174.6099999999999</v>
      </c>
      <c r="BP6" s="20" t="str">
        <f>IF(BP7="","",IF(BP7="-","【-】","【"&amp;SUBSTITUTE(TEXT(BP7,"#,##0.00"),"-","△")&amp;"】"))</f>
        <v>【630.82】</v>
      </c>
      <c r="BQ6" s="21" t="str">
        <f>IF(BQ7="",NA(),BQ7)</f>
        <v>-</v>
      </c>
      <c r="BR6" s="21">
        <f t="shared" ref="BR6:BZ6" si="8">IF(BR7="",NA(),BR7)</f>
        <v>81.63</v>
      </c>
      <c r="BS6" s="21">
        <f t="shared" si="8"/>
        <v>55.99</v>
      </c>
      <c r="BT6" s="21">
        <f t="shared" si="8"/>
        <v>65.3</v>
      </c>
      <c r="BU6" s="21">
        <f t="shared" si="8"/>
        <v>42.95</v>
      </c>
      <c r="BV6" s="21" t="str">
        <f t="shared" si="8"/>
        <v>-</v>
      </c>
      <c r="BW6" s="21">
        <f t="shared" si="8"/>
        <v>82.65</v>
      </c>
      <c r="BX6" s="21">
        <f t="shared" si="8"/>
        <v>79.63</v>
      </c>
      <c r="BY6" s="21">
        <f t="shared" si="8"/>
        <v>76.78</v>
      </c>
      <c r="BZ6" s="21">
        <f t="shared" si="8"/>
        <v>75.41</v>
      </c>
      <c r="CA6" s="20" t="str">
        <f>IF(CA7="","",IF(CA7="-","【-】","【"&amp;SUBSTITUTE(TEXT(CA7,"#,##0.00"),"-","△")&amp;"】"))</f>
        <v>【97.81】</v>
      </c>
      <c r="CB6" s="21" t="str">
        <f>IF(CB7="",NA(),CB7)</f>
        <v>-</v>
      </c>
      <c r="CC6" s="21">
        <f t="shared" ref="CC6:CK6" si="9">IF(CC7="",NA(),CC7)</f>
        <v>170.99</v>
      </c>
      <c r="CD6" s="21">
        <f t="shared" si="9"/>
        <v>250.07</v>
      </c>
      <c r="CE6" s="21">
        <f t="shared" si="9"/>
        <v>212.5</v>
      </c>
      <c r="CF6" s="21">
        <f t="shared" si="9"/>
        <v>323.19</v>
      </c>
      <c r="CG6" s="21" t="str">
        <f t="shared" si="9"/>
        <v>-</v>
      </c>
      <c r="CH6" s="21">
        <f t="shared" si="9"/>
        <v>186.3</v>
      </c>
      <c r="CI6" s="21">
        <f t="shared" si="9"/>
        <v>213.66</v>
      </c>
      <c r="CJ6" s="21">
        <f t="shared" si="9"/>
        <v>224.31</v>
      </c>
      <c r="CK6" s="21">
        <f t="shared" si="9"/>
        <v>223.48</v>
      </c>
      <c r="CL6" s="20" t="str">
        <f>IF(CL7="","",IF(CL7="-","【-】","【"&amp;SUBSTITUTE(TEXT(CL7,"#,##0.00"),"-","△")&amp;"】"))</f>
        <v>【138.75】</v>
      </c>
      <c r="CM6" s="21" t="str">
        <f>IF(CM7="",NA(),CM7)</f>
        <v>-</v>
      </c>
      <c r="CN6" s="21">
        <f t="shared" ref="CN6:CV6" si="10">IF(CN7="",NA(),CN7)</f>
        <v>61.06</v>
      </c>
      <c r="CO6" s="21">
        <f t="shared" si="10"/>
        <v>60.06</v>
      </c>
      <c r="CP6" s="21">
        <f t="shared" si="10"/>
        <v>59.89</v>
      </c>
      <c r="CQ6" s="21">
        <f t="shared" si="10"/>
        <v>56.28</v>
      </c>
      <c r="CR6" s="21" t="str">
        <f t="shared" si="10"/>
        <v>-</v>
      </c>
      <c r="CS6" s="21">
        <f t="shared" si="10"/>
        <v>50.53</v>
      </c>
      <c r="CT6" s="21">
        <f t="shared" si="10"/>
        <v>48.19</v>
      </c>
      <c r="CU6" s="21">
        <f t="shared" si="10"/>
        <v>47.32</v>
      </c>
      <c r="CV6" s="21">
        <f t="shared" si="10"/>
        <v>48.03</v>
      </c>
      <c r="CW6" s="20" t="str">
        <f>IF(CW7="","",IF(CW7="-","【-】","【"&amp;SUBSTITUTE(TEXT(CW7,"#,##0.00"),"-","△")&amp;"】"))</f>
        <v>【58.94】</v>
      </c>
      <c r="CX6" s="21" t="str">
        <f>IF(CX7="",NA(),CX7)</f>
        <v>-</v>
      </c>
      <c r="CY6" s="21">
        <f t="shared" ref="CY6:DG6" si="11">IF(CY7="",NA(),CY7)</f>
        <v>66.010000000000005</v>
      </c>
      <c r="CZ6" s="21">
        <f t="shared" si="11"/>
        <v>66.02</v>
      </c>
      <c r="DA6" s="21">
        <f t="shared" si="11"/>
        <v>66.88</v>
      </c>
      <c r="DB6" s="21">
        <f t="shared" si="11"/>
        <v>67.900000000000006</v>
      </c>
      <c r="DC6" s="21" t="str">
        <f t="shared" si="11"/>
        <v>-</v>
      </c>
      <c r="DD6" s="21">
        <f t="shared" si="11"/>
        <v>82.08</v>
      </c>
      <c r="DE6" s="21">
        <f t="shared" si="11"/>
        <v>82.26</v>
      </c>
      <c r="DF6" s="21">
        <f t="shared" si="11"/>
        <v>81.33</v>
      </c>
      <c r="DG6" s="21">
        <f t="shared" si="11"/>
        <v>80.95</v>
      </c>
      <c r="DH6" s="20" t="str">
        <f>IF(DH7="","",IF(DH7="-","【-】","【"&amp;SUBSTITUTE(TEXT(DH7,"#,##0.00"),"-","△")&amp;"】"))</f>
        <v>【95.91】</v>
      </c>
      <c r="DI6" s="21" t="str">
        <f>IF(DI7="",NA(),DI7)</f>
        <v>-</v>
      </c>
      <c r="DJ6" s="21">
        <f t="shared" ref="DJ6:DR6" si="12">IF(DJ7="",NA(),DJ7)</f>
        <v>4.38</v>
      </c>
      <c r="DK6" s="21">
        <f t="shared" si="12"/>
        <v>8.74</v>
      </c>
      <c r="DL6" s="21">
        <f t="shared" si="12"/>
        <v>12.99</v>
      </c>
      <c r="DM6" s="21">
        <f t="shared" si="12"/>
        <v>16.53</v>
      </c>
      <c r="DN6" s="21" t="str">
        <f t="shared" si="12"/>
        <v>-</v>
      </c>
      <c r="DO6" s="21">
        <f t="shared" si="12"/>
        <v>12.7</v>
      </c>
      <c r="DP6" s="21">
        <f t="shared" si="12"/>
        <v>21.94</v>
      </c>
      <c r="DQ6" s="21">
        <f t="shared" si="12"/>
        <v>22.89</v>
      </c>
      <c r="DR6" s="21">
        <f t="shared" si="12"/>
        <v>23.37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v>
      </c>
      <c r="EM6" s="21">
        <f t="shared" si="14"/>
        <v>0.09</v>
      </c>
      <c r="EN6" s="21">
        <f t="shared" si="14"/>
        <v>0.1</v>
      </c>
      <c r="EO6" s="20" t="str">
        <f>IF(EO7="","",IF(EO7="-","【-】","【"&amp;SUBSTITUTE(TEXT(EO7,"#,##0.00"),"-","△")&amp;"】"))</f>
        <v>【0.22】</v>
      </c>
    </row>
    <row r="7" spans="1:148" s="22" customFormat="1" x14ac:dyDescent="0.15">
      <c r="A7" s="14"/>
      <c r="B7" s="23">
        <v>2023</v>
      </c>
      <c r="C7" s="23">
        <v>422142</v>
      </c>
      <c r="D7" s="23">
        <v>46</v>
      </c>
      <c r="E7" s="23">
        <v>17</v>
      </c>
      <c r="F7" s="23">
        <v>1</v>
      </c>
      <c r="G7" s="23">
        <v>0</v>
      </c>
      <c r="H7" s="23" t="s">
        <v>96</v>
      </c>
      <c r="I7" s="23" t="s">
        <v>97</v>
      </c>
      <c r="J7" s="23" t="s">
        <v>98</v>
      </c>
      <c r="K7" s="23" t="s">
        <v>99</v>
      </c>
      <c r="L7" s="23" t="s">
        <v>100</v>
      </c>
      <c r="M7" s="23" t="s">
        <v>101</v>
      </c>
      <c r="N7" s="24" t="s">
        <v>102</v>
      </c>
      <c r="O7" s="24">
        <v>74.38</v>
      </c>
      <c r="P7" s="24">
        <v>10.23</v>
      </c>
      <c r="Q7" s="24">
        <v>79.069999999999993</v>
      </c>
      <c r="R7" s="24">
        <v>2750</v>
      </c>
      <c r="S7" s="24">
        <v>41652</v>
      </c>
      <c r="T7" s="24">
        <v>170.13</v>
      </c>
      <c r="U7" s="24">
        <v>244.82</v>
      </c>
      <c r="V7" s="24">
        <v>4212</v>
      </c>
      <c r="W7" s="24">
        <v>1.79</v>
      </c>
      <c r="X7" s="24">
        <v>2353.0700000000002</v>
      </c>
      <c r="Y7" s="24" t="s">
        <v>102</v>
      </c>
      <c r="Z7" s="24">
        <v>142.37</v>
      </c>
      <c r="AA7" s="24">
        <v>117.61</v>
      </c>
      <c r="AB7" s="24">
        <v>118.09</v>
      </c>
      <c r="AC7" s="24">
        <v>117</v>
      </c>
      <c r="AD7" s="24" t="s">
        <v>102</v>
      </c>
      <c r="AE7" s="24">
        <v>107.21</v>
      </c>
      <c r="AF7" s="24">
        <v>107.54</v>
      </c>
      <c r="AG7" s="24">
        <v>107.19</v>
      </c>
      <c r="AH7" s="24">
        <v>107.04</v>
      </c>
      <c r="AI7" s="24">
        <v>105.91</v>
      </c>
      <c r="AJ7" s="24" t="s">
        <v>102</v>
      </c>
      <c r="AK7" s="24">
        <v>0</v>
      </c>
      <c r="AL7" s="24">
        <v>0</v>
      </c>
      <c r="AM7" s="24">
        <v>0</v>
      </c>
      <c r="AN7" s="24">
        <v>0</v>
      </c>
      <c r="AO7" s="24" t="s">
        <v>102</v>
      </c>
      <c r="AP7" s="24">
        <v>43.71</v>
      </c>
      <c r="AQ7" s="24">
        <v>19.059999999999999</v>
      </c>
      <c r="AR7" s="24">
        <v>31.07</v>
      </c>
      <c r="AS7" s="24">
        <v>37.43</v>
      </c>
      <c r="AT7" s="24">
        <v>3.03</v>
      </c>
      <c r="AU7" s="24" t="s">
        <v>102</v>
      </c>
      <c r="AV7" s="24">
        <v>150.13</v>
      </c>
      <c r="AW7" s="24">
        <v>189.07</v>
      </c>
      <c r="AX7" s="24">
        <v>252.53</v>
      </c>
      <c r="AY7" s="24">
        <v>254.44</v>
      </c>
      <c r="AZ7" s="24" t="s">
        <v>102</v>
      </c>
      <c r="BA7" s="24">
        <v>40.67</v>
      </c>
      <c r="BB7" s="24">
        <v>47.58</v>
      </c>
      <c r="BC7" s="24">
        <v>51.09</v>
      </c>
      <c r="BD7" s="24">
        <v>57.42</v>
      </c>
      <c r="BE7" s="24">
        <v>78.430000000000007</v>
      </c>
      <c r="BF7" s="24" t="s">
        <v>102</v>
      </c>
      <c r="BG7" s="24">
        <v>2163.0300000000002</v>
      </c>
      <c r="BH7" s="24">
        <v>0</v>
      </c>
      <c r="BI7" s="24">
        <v>0</v>
      </c>
      <c r="BJ7" s="24">
        <v>0</v>
      </c>
      <c r="BK7" s="24" t="s">
        <v>102</v>
      </c>
      <c r="BL7" s="24">
        <v>1050.51</v>
      </c>
      <c r="BM7" s="24">
        <v>1108.8</v>
      </c>
      <c r="BN7" s="24">
        <v>1194.56</v>
      </c>
      <c r="BO7" s="24">
        <v>1174.6099999999999</v>
      </c>
      <c r="BP7" s="24">
        <v>630.82000000000005</v>
      </c>
      <c r="BQ7" s="24" t="s">
        <v>102</v>
      </c>
      <c r="BR7" s="24">
        <v>81.63</v>
      </c>
      <c r="BS7" s="24">
        <v>55.99</v>
      </c>
      <c r="BT7" s="24">
        <v>65.3</v>
      </c>
      <c r="BU7" s="24">
        <v>42.95</v>
      </c>
      <c r="BV7" s="24" t="s">
        <v>102</v>
      </c>
      <c r="BW7" s="24">
        <v>82.65</v>
      </c>
      <c r="BX7" s="24">
        <v>79.63</v>
      </c>
      <c r="BY7" s="24">
        <v>76.78</v>
      </c>
      <c r="BZ7" s="24">
        <v>75.41</v>
      </c>
      <c r="CA7" s="24">
        <v>97.81</v>
      </c>
      <c r="CB7" s="24" t="s">
        <v>102</v>
      </c>
      <c r="CC7" s="24">
        <v>170.99</v>
      </c>
      <c r="CD7" s="24">
        <v>250.07</v>
      </c>
      <c r="CE7" s="24">
        <v>212.5</v>
      </c>
      <c r="CF7" s="24">
        <v>323.19</v>
      </c>
      <c r="CG7" s="24" t="s">
        <v>102</v>
      </c>
      <c r="CH7" s="24">
        <v>186.3</v>
      </c>
      <c r="CI7" s="24">
        <v>213.66</v>
      </c>
      <c r="CJ7" s="24">
        <v>224.31</v>
      </c>
      <c r="CK7" s="24">
        <v>223.48</v>
      </c>
      <c r="CL7" s="24">
        <v>138.75</v>
      </c>
      <c r="CM7" s="24" t="s">
        <v>102</v>
      </c>
      <c r="CN7" s="24">
        <v>61.06</v>
      </c>
      <c r="CO7" s="24">
        <v>60.06</v>
      </c>
      <c r="CP7" s="24">
        <v>59.89</v>
      </c>
      <c r="CQ7" s="24">
        <v>56.28</v>
      </c>
      <c r="CR7" s="24" t="s">
        <v>102</v>
      </c>
      <c r="CS7" s="24">
        <v>50.53</v>
      </c>
      <c r="CT7" s="24">
        <v>48.19</v>
      </c>
      <c r="CU7" s="24">
        <v>47.32</v>
      </c>
      <c r="CV7" s="24">
        <v>48.03</v>
      </c>
      <c r="CW7" s="24">
        <v>58.94</v>
      </c>
      <c r="CX7" s="24" t="s">
        <v>102</v>
      </c>
      <c r="CY7" s="24">
        <v>66.010000000000005</v>
      </c>
      <c r="CZ7" s="24">
        <v>66.02</v>
      </c>
      <c r="DA7" s="24">
        <v>66.88</v>
      </c>
      <c r="DB7" s="24">
        <v>67.900000000000006</v>
      </c>
      <c r="DC7" s="24" t="s">
        <v>102</v>
      </c>
      <c r="DD7" s="24">
        <v>82.08</v>
      </c>
      <c r="DE7" s="24">
        <v>82.26</v>
      </c>
      <c r="DF7" s="24">
        <v>81.33</v>
      </c>
      <c r="DG7" s="24">
        <v>80.95</v>
      </c>
      <c r="DH7" s="24">
        <v>95.91</v>
      </c>
      <c r="DI7" s="24" t="s">
        <v>102</v>
      </c>
      <c r="DJ7" s="24">
        <v>4.38</v>
      </c>
      <c r="DK7" s="24">
        <v>8.74</v>
      </c>
      <c r="DL7" s="24">
        <v>12.99</v>
      </c>
      <c r="DM7" s="24">
        <v>16.53</v>
      </c>
      <c r="DN7" s="24" t="s">
        <v>102</v>
      </c>
      <c r="DO7" s="24">
        <v>12.7</v>
      </c>
      <c r="DP7" s="24">
        <v>21.94</v>
      </c>
      <c r="DQ7" s="24">
        <v>22.89</v>
      </c>
      <c r="DR7" s="24">
        <v>23.37</v>
      </c>
      <c r="DS7" s="24">
        <v>41.09</v>
      </c>
      <c r="DT7" s="24" t="s">
        <v>102</v>
      </c>
      <c r="DU7" s="24">
        <v>0</v>
      </c>
      <c r="DV7" s="24">
        <v>0</v>
      </c>
      <c r="DW7" s="24">
        <v>0</v>
      </c>
      <c r="DX7" s="24">
        <v>0</v>
      </c>
      <c r="DY7" s="24" t="s">
        <v>102</v>
      </c>
      <c r="DZ7" s="24">
        <v>0</v>
      </c>
      <c r="EA7" s="24">
        <v>0</v>
      </c>
      <c r="EB7" s="24">
        <v>0</v>
      </c>
      <c r="EC7" s="24">
        <v>0</v>
      </c>
      <c r="ED7" s="24">
        <v>8.68</v>
      </c>
      <c r="EE7" s="24" t="s">
        <v>102</v>
      </c>
      <c r="EF7" s="24">
        <v>0</v>
      </c>
      <c r="EG7" s="24">
        <v>0</v>
      </c>
      <c r="EH7" s="24">
        <v>0</v>
      </c>
      <c r="EI7" s="24">
        <v>0</v>
      </c>
      <c r="EJ7" s="24" t="s">
        <v>102</v>
      </c>
      <c r="EK7" s="24">
        <v>1.65</v>
      </c>
      <c r="EL7" s="24">
        <v>0.1</v>
      </c>
      <c r="EM7" s="24">
        <v>0.09</v>
      </c>
      <c r="EN7" s="24">
        <v>0.1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住本　光貴</cp:lastModifiedBy>
  <dcterms:created xsi:type="dcterms:W3CDTF">2025-01-24T07:07:07Z</dcterms:created>
  <dcterms:modified xsi:type="dcterms:W3CDTF">2025-01-28T08:11:02Z</dcterms:modified>
  <cp:category/>
</cp:coreProperties>
</file>