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900 令和6年度(令和6年10月1日現在)のデータ\水道総務課\★★NEW　総務班（下水道）★★\61　★経営戦略・分析\011 経営比較分析表\R06年度\0128_受付（様式の修正有）\13_南島原市\08_下水道事業（修正版）\"/>
    </mc:Choice>
  </mc:AlternateContent>
  <workbookProtection workbookAlgorithmName="SHA-512" workbookHashValue="Mrbung9utl/YoeyWmIHXJSvlqPt84q/slf70BTxdR7aFPIQaF2nriJBnNzMIiYRGa6fnoMp7cP3HUpraKlV3kA==" workbookSaltValue="9w7A0pKzLT4x9YoOixGvrw==" workbookSpinCount="100000" lockStructure="1"/>
  <bookViews>
    <workbookView xWindow="0" yWindow="0" windowWidth="23040" windowHeight="9210"/>
  </bookViews>
  <sheets>
    <sheet name="法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<sst xmlns="http://schemas.openxmlformats.org/spreadsheetml/2006/main" count="257" uniqueCount="115">
  <si>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</si>
  <si>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</si>
  <si>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</si>
  <si>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</si>
  <si>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</si>
  <si>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</si>
  <si>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</si>
  <si>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</si>
  <si>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</si>
  <si>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</si>
  <si>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</si>
  <si>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</si>
  <si>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</si>
  <si>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</si>
  <si>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</si>
  <si>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</si>
  <si>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</si>
  <si>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</si>
  <si>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</si>
  <si>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</si>
  <si>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</si>
  <si>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</si>
  <si>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</si>
  <si>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</si>
  <si>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</si>
  <si>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</si>
  <si>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</si>
  <si>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</si>
  <si>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</si>
  <si>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</si>
  <si>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</si>
  <si>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</si>
  <si>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</si>
  <si>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</si>
  <si>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</si>
  <si>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</si>
  <si>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</si>
  <si>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</si>
  <si>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</si>
  <si>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</si>
  <si>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</si>
  <si>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</si>
  <si>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</si>
  <si>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</si>
  <si>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</si>
  <si>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</si>
  <si>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</si>
  <si>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</si>
  <si>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</si>
  <si>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</si>
  <si>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</si>
  <si>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</si>
  <si>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</si>
  <si>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</si>
  <si>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</si>
  <si>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</si>
  <si>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</si>
  <si>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</si>
  <si>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</si>
  <si>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</si>
  <si>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</si>
  <si>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</si>
  <si>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</si>
  <si>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</si>
  <si>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</si>
  <si>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</si>
  <si>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</si>
  <si>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</si>
  <si>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</si>
  <si>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</si>
  <si>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</si>
  <si>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</si>
  <si>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</si>
  <si>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</si>
  <si>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</si>
  <si>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</si>
  <si>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</si>
  <si>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</si>
  <si>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</si>
  <si>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</si>
  <si>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</si>
  <si>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</si>
  <si>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</si>
  <si>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</si>
  <si>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</si>
  <si>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</si>
  <si>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</si>
  <si>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</si>
  <si>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</si>
  <si>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</si>
  <si>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</si>
  <si>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</si>
  <si>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</si>
  <si>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</si>
  <si>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</si>
  <si>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</si>
  <si>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</si>
  <si>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</si>
  <si>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</si>
  <si>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</si>
  <si>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</si>
  <si>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</si>
  <si>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</si>
  <si>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</si>
  <si>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</si>
  <si>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</si>
  <si>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</si>
  <si>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</si>
  <si>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</si>
  <si>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</si>
  <si>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</si>
  <si>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</si>
  <si>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【流動比率】100％を大きく上回っており、年々上昇傾向にある。
【企業債残高対事業規模比率】類似団体の平均と同水準であるが、今後は企業債残高が減少していくため比率は下がっていく見込みである。
【経費回収率】類似団体の平均を上回っているが、100％を下回っており、現状の使用料収入にて維持管理費などを賄えていない状況である。効率的な維持管理に努め、費用削減に務める必要がある。
【汚水処理原価】類似団体の平均を大きく下回っているが、今後も維持管理費等の費用削減に努める。
【施設利用率】及び【水洗化率】少子高齢化及び人口減少の影響から減少傾向になるものと見込まれるが、水質保全や収入増加の観点から、今後も水洗化の促進に取り組んでいく。
※R6.10月に使用料審議会を立ち上げ、使用料の改定について協議を行っている。</t>
    <phoneticPr fontId="4"/>
  </si>
  <si>
    <t>　Ｈ18年度に供用開始し、供用開始後17年が経過しており、処理場や管渠等の耐用年数は経過していないが、電気設備等については、耐用年数を迎える時期となっている。
　現在、ストックマネジメント計画に基づき、電気設備等の改修を行っているところであり、今後も計画的に更新を進めていくこととしている。</t>
    <phoneticPr fontId="4"/>
  </si>
  <si>
    <t>　今後も、ストックマネジメント計画に基づき、施設の計画的な修繕、効率的な改築等を行っていく。
　また、本市が抱えている高齢化率の増加、人口減少等により、料金収入の減少が見込まれており、経営状況も厳しさを増すことが予想される。令和6年度には経営戦略を見直し、経営健全化に向けた取り組みを行っていく。
※R6.10月に使用料審議会を立ち上げ、使用料の改定について協議を行っている。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</si>
</sst>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0D9-4BCE-9157-3104E4C8C01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formatCode="#,##0.00;&quot;△&quot;#,##0.00;&quot;-&quot;">
                  <c:v>0.01</c:v>
                </c:pt>
                <c:pt idx="3" formatCode="#,##0.00;&quot;△&quot;#,##0.00;&quot;-&quot;">
                  <c:v>0.01</c:v>
                </c:pt>
                <c:pt idx="4">
                  <c:v>0</c:v>
                </c:pt>
              </c:numCache>
            </c:numRef>
          </c:val>
          <c:smooth val="0"/>
          <c:extLst>
            <c:ext xmlns:c16="http://schemas.microsoft.com/office/drawing/2014/chart" uri="{C3380CC4-5D6E-409C-BE32-E72D297353CC}">
              <c16:uniqueId val="{00000001-40D9-4BCE-9157-3104E4C8C01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EF-4136-958D-62577DD283B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29.12</c:v>
                </c:pt>
                <c:pt idx="2">
                  <c:v>28.77</c:v>
                </c:pt>
                <c:pt idx="3">
                  <c:v>26.22</c:v>
                </c:pt>
                <c:pt idx="4">
                  <c:v>26.12</c:v>
                </c:pt>
              </c:numCache>
            </c:numRef>
          </c:val>
          <c:smooth val="0"/>
          <c:extLst>
            <c:ext xmlns:c16="http://schemas.microsoft.com/office/drawing/2014/chart" uri="{C3380CC4-5D6E-409C-BE32-E72D297353CC}">
              <c16:uniqueId val="{00000001-B4EF-4136-958D-62577DD283B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48.32</c:v>
                </c:pt>
                <c:pt idx="2">
                  <c:v>50.78</c:v>
                </c:pt>
                <c:pt idx="3">
                  <c:v>53.92</c:v>
                </c:pt>
                <c:pt idx="4">
                  <c:v>54.58</c:v>
                </c:pt>
              </c:numCache>
            </c:numRef>
          </c:val>
          <c:extLst>
            <c:ext xmlns:c16="http://schemas.microsoft.com/office/drawing/2014/chart" uri="{C3380CC4-5D6E-409C-BE32-E72D297353CC}">
              <c16:uniqueId val="{00000000-41F5-419C-A12F-23DE946508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64.42</c:v>
                </c:pt>
                <c:pt idx="2">
                  <c:v>78.900000000000006</c:v>
                </c:pt>
                <c:pt idx="3">
                  <c:v>78.03</c:v>
                </c:pt>
                <c:pt idx="4">
                  <c:v>78.55</c:v>
                </c:pt>
              </c:numCache>
            </c:numRef>
          </c:val>
          <c:smooth val="0"/>
          <c:extLst>
            <c:ext xmlns:c16="http://schemas.microsoft.com/office/drawing/2014/chart" uri="{C3380CC4-5D6E-409C-BE32-E72D297353CC}">
              <c16:uniqueId val="{00000001-41F5-419C-A12F-23DE946508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169.07</c:v>
                </c:pt>
                <c:pt idx="2">
                  <c:v>150</c:v>
                </c:pt>
                <c:pt idx="3">
                  <c:v>150.87</c:v>
                </c:pt>
                <c:pt idx="4">
                  <c:v>150</c:v>
                </c:pt>
              </c:numCache>
            </c:numRef>
          </c:val>
          <c:extLst>
            <c:ext xmlns:c16="http://schemas.microsoft.com/office/drawing/2014/chart" uri="{C3380CC4-5D6E-409C-BE32-E72D297353CC}">
              <c16:uniqueId val="{00000000-6A99-4958-A552-7619B3E9FE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98.48</c:v>
                </c:pt>
                <c:pt idx="2">
                  <c:v>99.89</c:v>
                </c:pt>
                <c:pt idx="3">
                  <c:v>104.12</c:v>
                </c:pt>
                <c:pt idx="4">
                  <c:v>105.98</c:v>
                </c:pt>
              </c:numCache>
            </c:numRef>
          </c:val>
          <c:smooth val="0"/>
          <c:extLst>
            <c:ext xmlns:c16="http://schemas.microsoft.com/office/drawing/2014/chart" uri="{C3380CC4-5D6E-409C-BE32-E72D297353CC}">
              <c16:uniqueId val="{00000001-6A99-4958-A552-7619B3E9FE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2.82</c:v>
                </c:pt>
                <c:pt idx="2">
                  <c:v>5.63</c:v>
                </c:pt>
                <c:pt idx="3">
                  <c:v>8.4499999999999993</c:v>
                </c:pt>
                <c:pt idx="4">
                  <c:v>11.27</c:v>
                </c:pt>
              </c:numCache>
            </c:numRef>
          </c:val>
          <c:extLst>
            <c:ext xmlns:c16="http://schemas.microsoft.com/office/drawing/2014/chart" uri="{C3380CC4-5D6E-409C-BE32-E72D297353CC}">
              <c16:uniqueId val="{00000000-A759-4977-BF96-BE924047AC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10.65</c:v>
                </c:pt>
                <c:pt idx="2">
                  <c:v>23.17</c:v>
                </c:pt>
                <c:pt idx="3">
                  <c:v>25.29</c:v>
                </c:pt>
                <c:pt idx="4">
                  <c:v>28.31</c:v>
                </c:pt>
              </c:numCache>
            </c:numRef>
          </c:val>
          <c:smooth val="0"/>
          <c:extLst>
            <c:ext xmlns:c16="http://schemas.microsoft.com/office/drawing/2014/chart" uri="{C3380CC4-5D6E-409C-BE32-E72D297353CC}">
              <c16:uniqueId val="{00000001-A759-4977-BF96-BE924047AC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DEC-4BEE-A3FF-29667A4E52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8DEC-4BEE-A3FF-29667A4E52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22D-4F8D-8AEE-D2BD45D8F9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121.31</c:v>
                </c:pt>
                <c:pt idx="2">
                  <c:v>163.84</c:v>
                </c:pt>
                <c:pt idx="3">
                  <c:v>176.46</c:v>
                </c:pt>
                <c:pt idx="4">
                  <c:v>181.51</c:v>
                </c:pt>
              </c:numCache>
            </c:numRef>
          </c:val>
          <c:smooth val="0"/>
          <c:extLst>
            <c:ext xmlns:c16="http://schemas.microsoft.com/office/drawing/2014/chart" uri="{C3380CC4-5D6E-409C-BE32-E72D297353CC}">
              <c16:uniqueId val="{00000001-522D-4F8D-8AEE-D2BD45D8F9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101.78</c:v>
                </c:pt>
                <c:pt idx="2">
                  <c:v>171.74</c:v>
                </c:pt>
                <c:pt idx="3">
                  <c:v>237.34</c:v>
                </c:pt>
                <c:pt idx="4">
                  <c:v>296.68</c:v>
                </c:pt>
              </c:numCache>
            </c:numRef>
          </c:val>
          <c:extLst>
            <c:ext xmlns:c16="http://schemas.microsoft.com/office/drawing/2014/chart" uri="{C3380CC4-5D6E-409C-BE32-E72D297353CC}">
              <c16:uniqueId val="{00000000-C028-4A5F-8BDE-D6DF5E3AC9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258.14999999999998</c:v>
                </c:pt>
                <c:pt idx="2">
                  <c:v>59.66</c:v>
                </c:pt>
                <c:pt idx="3">
                  <c:v>61.64</c:v>
                </c:pt>
                <c:pt idx="4">
                  <c:v>69.819999999999993</c:v>
                </c:pt>
              </c:numCache>
            </c:numRef>
          </c:val>
          <c:smooth val="0"/>
          <c:extLst>
            <c:ext xmlns:c16="http://schemas.microsoft.com/office/drawing/2014/chart" uri="{C3380CC4-5D6E-409C-BE32-E72D297353CC}">
              <c16:uniqueId val="{00000001-C028-4A5F-8BDE-D6DF5E3AC9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1205.05</c:v>
                </c:pt>
                <c:pt idx="2">
                  <c:v>1133.77</c:v>
                </c:pt>
                <c:pt idx="3">
                  <c:v>1069.1099999999999</c:v>
                </c:pt>
                <c:pt idx="4">
                  <c:v>989.61</c:v>
                </c:pt>
              </c:numCache>
            </c:numRef>
          </c:val>
          <c:extLst>
            <c:ext xmlns:c16="http://schemas.microsoft.com/office/drawing/2014/chart" uri="{C3380CC4-5D6E-409C-BE32-E72D297353CC}">
              <c16:uniqueId val="{00000000-9C73-467A-A4FC-45529E380D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1867.86</c:v>
                </c:pt>
                <c:pt idx="2">
                  <c:v>1056.55</c:v>
                </c:pt>
                <c:pt idx="3">
                  <c:v>1278.54</c:v>
                </c:pt>
                <c:pt idx="4">
                  <c:v>1149.7</c:v>
                </c:pt>
              </c:numCache>
            </c:numRef>
          </c:val>
          <c:smooth val="0"/>
          <c:extLst>
            <c:ext xmlns:c16="http://schemas.microsoft.com/office/drawing/2014/chart" uri="{C3380CC4-5D6E-409C-BE32-E72D297353CC}">
              <c16:uniqueId val="{00000001-9C73-467A-A4FC-45529E380D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88.48</c:v>
                </c:pt>
                <c:pt idx="2">
                  <c:v>87.99</c:v>
                </c:pt>
                <c:pt idx="3">
                  <c:v>88.2</c:v>
                </c:pt>
                <c:pt idx="4">
                  <c:v>88.69</c:v>
                </c:pt>
              </c:numCache>
            </c:numRef>
          </c:val>
          <c:extLst>
            <c:ext xmlns:c16="http://schemas.microsoft.com/office/drawing/2014/chart" uri="{C3380CC4-5D6E-409C-BE32-E72D297353CC}">
              <c16:uniqueId val="{00000000-03B4-44DE-8196-ACC147A7474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46.93</c:v>
                </c:pt>
                <c:pt idx="2">
                  <c:v>40</c:v>
                </c:pt>
                <c:pt idx="3">
                  <c:v>38.74</c:v>
                </c:pt>
                <c:pt idx="4">
                  <c:v>35.96</c:v>
                </c:pt>
              </c:numCache>
            </c:numRef>
          </c:val>
          <c:smooth val="0"/>
          <c:extLst>
            <c:ext xmlns:c16="http://schemas.microsoft.com/office/drawing/2014/chart" uri="{C3380CC4-5D6E-409C-BE32-E72D297353CC}">
              <c16:uniqueId val="{00000001-03B4-44DE-8196-ACC147A7474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150.02000000000001</c:v>
                </c:pt>
                <c:pt idx="2">
                  <c:v>150.06</c:v>
                </c:pt>
                <c:pt idx="3">
                  <c:v>149.97</c:v>
                </c:pt>
                <c:pt idx="4">
                  <c:v>150</c:v>
                </c:pt>
              </c:numCache>
            </c:numRef>
          </c:val>
          <c:extLst>
            <c:ext xmlns:c16="http://schemas.microsoft.com/office/drawing/2014/chart" uri="{C3380CC4-5D6E-409C-BE32-E72D297353CC}">
              <c16:uniqueId val="{00000000-E9F3-46CC-B1A7-1CDC05D2BB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346.96</c:v>
                </c:pt>
                <c:pt idx="2">
                  <c:v>437.27</c:v>
                </c:pt>
                <c:pt idx="3">
                  <c:v>456.72</c:v>
                </c:pt>
                <c:pt idx="4">
                  <c:v>481.96</c:v>
                </c:pt>
              </c:numCache>
            </c:numRef>
          </c:val>
          <c:smooth val="0"/>
          <c:extLst>
            <c:ext xmlns:c16="http://schemas.microsoft.com/office/drawing/2014/chart" uri="{C3380CC4-5D6E-409C-BE32-E72D297353CC}">
              <c16:uniqueId val="{00000001-E9F3-46CC-B1A7-1CDC05D2BB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55"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南島原市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41652</v>
      </c>
      <c r="AM8" s="54"/>
      <c r="AN8" s="54"/>
      <c r="AO8" s="54"/>
      <c r="AP8" s="54"/>
      <c r="AQ8" s="54"/>
      <c r="AR8" s="54"/>
      <c r="AS8" s="54"/>
      <c r="AT8" s="53">
        <f>データ!T6</f>
        <v>170.13</v>
      </c>
      <c r="AU8" s="53"/>
      <c r="AV8" s="53"/>
      <c r="AW8" s="53"/>
      <c r="AX8" s="53"/>
      <c r="AY8" s="53"/>
      <c r="AZ8" s="53"/>
      <c r="BA8" s="53"/>
      <c r="BB8" s="53">
        <f>データ!U6</f>
        <v>244.82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67.97</v>
      </c>
      <c r="J10" s="53"/>
      <c r="K10" s="53"/>
      <c r="L10" s="53"/>
      <c r="M10" s="53"/>
      <c r="N10" s="53"/>
      <c r="O10" s="53"/>
      <c r="P10" s="53">
        <f>データ!P6</f>
        <v>0.74</v>
      </c>
      <c r="Q10" s="53"/>
      <c r="R10" s="53"/>
      <c r="S10" s="53"/>
      <c r="T10" s="53"/>
      <c r="U10" s="53"/>
      <c r="V10" s="53"/>
      <c r="W10" s="53">
        <f>データ!Q6</f>
        <v>88.19</v>
      </c>
      <c r="X10" s="53"/>
      <c r="Y10" s="53"/>
      <c r="Z10" s="53"/>
      <c r="AA10" s="53"/>
      <c r="AB10" s="53"/>
      <c r="AC10" s="53"/>
      <c r="AD10" s="54">
        <f>データ!R6</f>
        <v>2750</v>
      </c>
      <c r="AE10" s="54"/>
      <c r="AF10" s="54"/>
      <c r="AG10" s="54"/>
      <c r="AH10" s="54"/>
      <c r="AI10" s="54"/>
      <c r="AJ10" s="54"/>
      <c r="AK10" s="2"/>
      <c r="AL10" s="54">
        <f>データ!V6</f>
        <v>306</v>
      </c>
      <c r="AM10" s="54"/>
      <c r="AN10" s="54"/>
      <c r="AO10" s="54"/>
      <c r="AP10" s="54"/>
      <c r="AQ10" s="54"/>
      <c r="AR10" s="54"/>
      <c r="AS10" s="54"/>
      <c r="AT10" s="53">
        <f>データ!W6</f>
        <v>0.13</v>
      </c>
      <c r="AU10" s="53"/>
      <c r="AV10" s="53"/>
      <c r="AW10" s="53"/>
      <c r="AX10" s="53"/>
      <c r="AY10" s="53"/>
      <c r="AZ10" s="53"/>
      <c r="BA10" s="53"/>
      <c r="BB10" s="53">
        <f>データ!X6</f>
        <v>2353.85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lRL/pOv0wMn52wwFAH6UL0Z/0MwX/cAm7FyNeYGMPwYeGEBweWqZt52xBd++YNiJoXBPNmERtRCdjWVUAiLdxg==" saltValue="E1SJtoC0axpXlYfivrAv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422142</v>
      </c>
      <c r="D6" s="19">
        <f t="shared" si="3"/>
        <v>46</v>
      </c>
      <c r="E6" s="19">
        <f t="shared" si="3"/>
        <v>17</v>
      </c>
      <c r="F6" s="19">
        <f t="shared" si="3"/>
        <v>6</v>
      </c>
      <c r="G6" s="19">
        <f t="shared" si="3"/>
        <v>0</v>
      </c>
      <c r="H6" s="19" t="str">
        <f t="shared" si="3"/>
        <v>長崎県　南島原市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67.97</v>
      </c>
      <c r="P6" s="20">
        <f t="shared" si="3"/>
        <v>0.74</v>
      </c>
      <c r="Q6" s="20">
        <f t="shared" si="3"/>
        <v>88.19</v>
      </c>
      <c r="R6" s="20">
        <f t="shared" si="3"/>
        <v>2750</v>
      </c>
      <c r="S6" s="20">
        <f t="shared" si="3"/>
        <v>41652</v>
      </c>
      <c r="T6" s="20">
        <f t="shared" si="3"/>
        <v>170.13</v>
      </c>
      <c r="U6" s="20">
        <f t="shared" si="3"/>
        <v>244.82</v>
      </c>
      <c r="V6" s="20">
        <f t="shared" si="3"/>
        <v>306</v>
      </c>
      <c r="W6" s="20">
        <f t="shared" si="3"/>
        <v>0.13</v>
      </c>
      <c r="X6" s="20">
        <f t="shared" si="3"/>
        <v>2353.85</v>
      </c>
      <c r="Y6" s="21" t="str">
        <f>IF(Y7="",NA(),Y7)</f>
        <v>-</v>
      </c>
      <c r="Z6" s="21">
        <f t="shared" ref="Z6:AH6" si="4">IF(Z7="",NA(),Z7)</f>
        <v>169.07</v>
      </c>
      <c r="AA6" s="21">
        <f t="shared" si="4"/>
        <v>150</v>
      </c>
      <c r="AB6" s="21">
        <f t="shared" si="4"/>
        <v>150.87</v>
      </c>
      <c r="AC6" s="21">
        <f t="shared" si="4"/>
        <v>150</v>
      </c>
      <c r="AD6" s="21" t="str">
        <f t="shared" si="4"/>
        <v>-</v>
      </c>
      <c r="AE6" s="21">
        <f t="shared" si="4"/>
        <v>98.48</v>
      </c>
      <c r="AF6" s="21">
        <f t="shared" si="4"/>
        <v>99.89</v>
      </c>
      <c r="AG6" s="21">
        <f t="shared" si="4"/>
        <v>104.12</v>
      </c>
      <c r="AH6" s="21">
        <f t="shared" si="4"/>
        <v>105.98</v>
      </c>
      <c r="AI6" s="20" t="str">
        <f>IF(AI7="","",IF(AI7="-","【-】","【"&amp;SUBSTITUTE(TEXT(AI7,"#,##0.00"),"-","△")&amp;"】"))</f>
        <v>【102.33】</v>
      </c>
      <c r="AJ6" s="21" t="str">
        <f>IF(AJ7="",NA(),AJ7)</f>
        <v>-</v>
      </c>
      <c r="AK6" s="20">
        <f t="shared" ref="AK6:AS6" si="5">IF(AK7="",NA(),AK7)</f>
        <v>0</v>
      </c>
      <c r="AL6" s="20">
        <f t="shared" si="5"/>
        <v>0</v>
      </c>
      <c r="AM6" s="20">
        <f t="shared" si="5"/>
        <v>0</v>
      </c>
      <c r="AN6" s="20">
        <f t="shared" si="5"/>
        <v>0</v>
      </c>
      <c r="AO6" s="21" t="str">
        <f t="shared" si="5"/>
        <v>-</v>
      </c>
      <c r="AP6" s="21">
        <f t="shared" si="5"/>
        <v>121.31</v>
      </c>
      <c r="AQ6" s="21">
        <f t="shared" si="5"/>
        <v>163.84</v>
      </c>
      <c r="AR6" s="21">
        <f t="shared" si="5"/>
        <v>176.46</v>
      </c>
      <c r="AS6" s="21">
        <f t="shared" si="5"/>
        <v>181.51</v>
      </c>
      <c r="AT6" s="20" t="str">
        <f>IF(AT7="","",IF(AT7="-","【-】","【"&amp;SUBSTITUTE(TEXT(AT7,"#,##0.00"),"-","△")&amp;"】"))</f>
        <v>【114.08】</v>
      </c>
      <c r="AU6" s="21" t="str">
        <f>IF(AU7="",NA(),AU7)</f>
        <v>-</v>
      </c>
      <c r="AV6" s="21">
        <f t="shared" ref="AV6:BD6" si="6">IF(AV7="",NA(),AV7)</f>
        <v>101.78</v>
      </c>
      <c r="AW6" s="21">
        <f t="shared" si="6"/>
        <v>171.74</v>
      </c>
      <c r="AX6" s="21">
        <f t="shared" si="6"/>
        <v>237.34</v>
      </c>
      <c r="AY6" s="21">
        <f t="shared" si="6"/>
        <v>296.68</v>
      </c>
      <c r="AZ6" s="21" t="str">
        <f t="shared" si="6"/>
        <v>-</v>
      </c>
      <c r="BA6" s="21">
        <f t="shared" si="6"/>
        <v>258.14999999999998</v>
      </c>
      <c r="BB6" s="21">
        <f t="shared" si="6"/>
        <v>59.66</v>
      </c>
      <c r="BC6" s="21">
        <f t="shared" si="6"/>
        <v>61.64</v>
      </c>
      <c r="BD6" s="21">
        <f t="shared" si="6"/>
        <v>69.819999999999993</v>
      </c>
      <c r="BE6" s="20" t="str">
        <f>IF(BE7="","",IF(BE7="-","【-】","【"&amp;SUBSTITUTE(TEXT(BE7,"#,##0.00"),"-","△")&amp;"】"))</f>
        <v>【68.63】</v>
      </c>
      <c r="BF6" s="21" t="str">
        <f>IF(BF7="",NA(),BF7)</f>
        <v>-</v>
      </c>
      <c r="BG6" s="21">
        <f t="shared" ref="BG6:BO6" si="7">IF(BG7="",NA(),BG7)</f>
        <v>1205.05</v>
      </c>
      <c r="BH6" s="21">
        <f t="shared" si="7"/>
        <v>1133.77</v>
      </c>
      <c r="BI6" s="21">
        <f t="shared" si="7"/>
        <v>1069.1099999999999</v>
      </c>
      <c r="BJ6" s="21">
        <f t="shared" si="7"/>
        <v>989.61</v>
      </c>
      <c r="BK6" s="21" t="str">
        <f t="shared" si="7"/>
        <v>-</v>
      </c>
      <c r="BL6" s="21">
        <f t="shared" si="7"/>
        <v>1867.86</v>
      </c>
      <c r="BM6" s="21">
        <f t="shared" si="7"/>
        <v>1056.55</v>
      </c>
      <c r="BN6" s="21">
        <f t="shared" si="7"/>
        <v>1278.54</v>
      </c>
      <c r="BO6" s="21">
        <f t="shared" si="7"/>
        <v>1149.7</v>
      </c>
      <c r="BP6" s="20" t="str">
        <f>IF(BP7="","",IF(BP7="-","【-】","【"&amp;SUBSTITUTE(TEXT(BP7,"#,##0.00"),"-","△")&amp;"】"))</f>
        <v>【1,069.89】</v>
      </c>
      <c r="BQ6" s="21" t="str">
        <f>IF(BQ7="",NA(),BQ7)</f>
        <v>-</v>
      </c>
      <c r="BR6" s="21">
        <f t="shared" ref="BR6:BZ6" si="8">IF(BR7="",NA(),BR7)</f>
        <v>88.48</v>
      </c>
      <c r="BS6" s="21">
        <f t="shared" si="8"/>
        <v>87.99</v>
      </c>
      <c r="BT6" s="21">
        <f t="shared" si="8"/>
        <v>88.2</v>
      </c>
      <c r="BU6" s="21">
        <f t="shared" si="8"/>
        <v>88.69</v>
      </c>
      <c r="BV6" s="21" t="str">
        <f t="shared" si="8"/>
        <v>-</v>
      </c>
      <c r="BW6" s="21">
        <f t="shared" si="8"/>
        <v>46.93</v>
      </c>
      <c r="BX6" s="21">
        <f t="shared" si="8"/>
        <v>40</v>
      </c>
      <c r="BY6" s="21">
        <f t="shared" si="8"/>
        <v>38.74</v>
      </c>
      <c r="BZ6" s="21">
        <f t="shared" si="8"/>
        <v>35.96</v>
      </c>
      <c r="CA6" s="20" t="str">
        <f>IF(CA7="","",IF(CA7="-","【-】","【"&amp;SUBSTITUTE(TEXT(CA7,"#,##0.00"),"-","△")&amp;"】"))</f>
        <v>【39.89】</v>
      </c>
      <c r="CB6" s="21" t="str">
        <f>IF(CB7="",NA(),CB7)</f>
        <v>-</v>
      </c>
      <c r="CC6" s="21">
        <f t="shared" ref="CC6:CK6" si="9">IF(CC7="",NA(),CC7)</f>
        <v>150.02000000000001</v>
      </c>
      <c r="CD6" s="21">
        <f t="shared" si="9"/>
        <v>150.06</v>
      </c>
      <c r="CE6" s="21">
        <f t="shared" si="9"/>
        <v>149.97</v>
      </c>
      <c r="CF6" s="21">
        <f t="shared" si="9"/>
        <v>150</v>
      </c>
      <c r="CG6" s="21" t="str">
        <f t="shared" si="9"/>
        <v>-</v>
      </c>
      <c r="CH6" s="21">
        <f t="shared" si="9"/>
        <v>346.96</v>
      </c>
      <c r="CI6" s="21">
        <f t="shared" si="9"/>
        <v>437.27</v>
      </c>
      <c r="CJ6" s="21">
        <f t="shared" si="9"/>
        <v>456.72</v>
      </c>
      <c r="CK6" s="21">
        <f t="shared" si="9"/>
        <v>481.96</v>
      </c>
      <c r="CL6" s="20" t="str">
        <f>IF(CL7="","",IF(CL7="-","【-】","【"&amp;SUBSTITUTE(TEXT(CL7,"#,##0.00"),"-","△")&amp;"】"))</f>
        <v>【426.52】</v>
      </c>
      <c r="CM6" s="21" t="str">
        <f>IF(CM7="",NA(),CM7)</f>
        <v>-</v>
      </c>
      <c r="CN6" s="21" t="str">
        <f t="shared" ref="CN6:CV6" si="10">IF(CN7="",NA(),CN7)</f>
        <v>-</v>
      </c>
      <c r="CO6" s="21" t="str">
        <f t="shared" si="10"/>
        <v>-</v>
      </c>
      <c r="CP6" s="21" t="str">
        <f t="shared" si="10"/>
        <v>-</v>
      </c>
      <c r="CQ6" s="21" t="str">
        <f t="shared" si="10"/>
        <v>-</v>
      </c>
      <c r="CR6" s="21" t="str">
        <f t="shared" si="10"/>
        <v>-</v>
      </c>
      <c r="CS6" s="21">
        <f t="shared" si="10"/>
        <v>29.12</v>
      </c>
      <c r="CT6" s="21">
        <f t="shared" si="10"/>
        <v>28.77</v>
      </c>
      <c r="CU6" s="21">
        <f t="shared" si="10"/>
        <v>26.22</v>
      </c>
      <c r="CV6" s="21">
        <f t="shared" si="10"/>
        <v>26.12</v>
      </c>
      <c r="CW6" s="20" t="str">
        <f>IF(CW7="","",IF(CW7="-","【-】","【"&amp;SUBSTITUTE(TEXT(CW7,"#,##0.00"),"-","△")&amp;"】"))</f>
        <v>【28.16】</v>
      </c>
      <c r="CX6" s="21" t="str">
        <f>IF(CX7="",NA(),CX7)</f>
        <v>-</v>
      </c>
      <c r="CY6" s="21">
        <f t="shared" ref="CY6:DG6" si="11">IF(CY7="",NA(),CY7)</f>
        <v>48.32</v>
      </c>
      <c r="CZ6" s="21">
        <f t="shared" si="11"/>
        <v>50.78</v>
      </c>
      <c r="DA6" s="21">
        <f t="shared" si="11"/>
        <v>53.92</v>
      </c>
      <c r="DB6" s="21">
        <f t="shared" si="11"/>
        <v>54.58</v>
      </c>
      <c r="DC6" s="21" t="str">
        <f t="shared" si="11"/>
        <v>-</v>
      </c>
      <c r="DD6" s="21">
        <f t="shared" si="11"/>
        <v>64.42</v>
      </c>
      <c r="DE6" s="21">
        <f t="shared" si="11"/>
        <v>78.900000000000006</v>
      </c>
      <c r="DF6" s="21">
        <f t="shared" si="11"/>
        <v>78.03</v>
      </c>
      <c r="DG6" s="21">
        <f t="shared" si="11"/>
        <v>78.55</v>
      </c>
      <c r="DH6" s="20" t="str">
        <f>IF(DH7="","",IF(DH7="-","【-】","【"&amp;SUBSTITUTE(TEXT(DH7,"#,##0.00"),"-","△")&amp;"】"))</f>
        <v>【80.73】</v>
      </c>
      <c r="DI6" s="21" t="str">
        <f>IF(DI7="",NA(),DI7)</f>
        <v>-</v>
      </c>
      <c r="DJ6" s="21">
        <f t="shared" ref="DJ6:DR6" si="12">IF(DJ7="",NA(),DJ7)</f>
        <v>2.82</v>
      </c>
      <c r="DK6" s="21">
        <f t="shared" si="12"/>
        <v>5.63</v>
      </c>
      <c r="DL6" s="21">
        <f t="shared" si="12"/>
        <v>8.4499999999999993</v>
      </c>
      <c r="DM6" s="21">
        <f t="shared" si="12"/>
        <v>11.27</v>
      </c>
      <c r="DN6" s="21" t="str">
        <f t="shared" si="12"/>
        <v>-</v>
      </c>
      <c r="DO6" s="21">
        <f t="shared" si="12"/>
        <v>10.65</v>
      </c>
      <c r="DP6" s="21">
        <f t="shared" si="12"/>
        <v>23.17</v>
      </c>
      <c r="DQ6" s="21">
        <f t="shared" si="12"/>
        <v>25.29</v>
      </c>
      <c r="DR6" s="21">
        <f t="shared" si="12"/>
        <v>28.31</v>
      </c>
      <c r="DS6" s="20" t="str">
        <f>IF(DS7="","",IF(DS7="-","【-】","【"&amp;SUBSTITUTE(TEXT(DS7,"#,##0.00"),"-","△")&amp;"】"))</f>
        <v>【30.98】</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0">
        <f t="shared" si="14"/>
        <v>0</v>
      </c>
      <c r="EL6" s="21">
        <f t="shared" si="14"/>
        <v>0.01</v>
      </c>
      <c r="EM6" s="21">
        <f t="shared" si="14"/>
        <v>0.01</v>
      </c>
      <c r="EN6" s="20">
        <f t="shared" si="14"/>
        <v>0</v>
      </c>
      <c r="EO6" s="20" t="str">
        <f>IF(EO7="","",IF(EO7="-","【-】","【"&amp;SUBSTITUTE(TEXT(EO7,"#,##0.00"),"-","△")&amp;"】"))</f>
        <v>【0.00】</v>
      </c>
    </row>
    <row r="7" spans="1:148" s="22" customFormat="1" x14ac:dyDescent="0.15">
      <c r="A7" s="14"/>
      <c r="B7" s="23">
        <v>2023</v>
      </c>
      <c r="C7" s="23">
        <v>422142</v>
      </c>
      <c r="D7" s="23">
        <v>46</v>
      </c>
      <c r="E7" s="23">
        <v>17</v>
      </c>
      <c r="F7" s="23">
        <v>6</v>
      </c>
      <c r="G7" s="23">
        <v>0</v>
      </c>
      <c r="H7" s="23" t="s">
        <v>96</v>
      </c>
      <c r="I7" s="23" t="s">
        <v>97</v>
      </c>
      <c r="J7" s="23" t="s">
        <v>98</v>
      </c>
      <c r="K7" s="23" t="s">
        <v>99</v>
      </c>
      <c r="L7" s="23" t="s">
        <v>100</v>
      </c>
      <c r="M7" s="23" t="s">
        <v>101</v>
      </c>
      <c r="N7" s="24" t="s">
        <v>102</v>
      </c>
      <c r="O7" s="24">
        <v>67.97</v>
      </c>
      <c r="P7" s="24">
        <v>0.74</v>
      </c>
      <c r="Q7" s="24">
        <v>88.19</v>
      </c>
      <c r="R7" s="24">
        <v>2750</v>
      </c>
      <c r="S7" s="24">
        <v>41652</v>
      </c>
      <c r="T7" s="24">
        <v>170.13</v>
      </c>
      <c r="U7" s="24">
        <v>244.82</v>
      </c>
      <c r="V7" s="24">
        <v>306</v>
      </c>
      <c r="W7" s="24">
        <v>0.13</v>
      </c>
      <c r="X7" s="24">
        <v>2353.85</v>
      </c>
      <c r="Y7" s="24" t="s">
        <v>102</v>
      </c>
      <c r="Z7" s="24">
        <v>169.07</v>
      </c>
      <c r="AA7" s="24">
        <v>150</v>
      </c>
      <c r="AB7" s="24">
        <v>150.87</v>
      </c>
      <c r="AC7" s="24">
        <v>150</v>
      </c>
      <c r="AD7" s="24" t="s">
        <v>102</v>
      </c>
      <c r="AE7" s="24">
        <v>98.48</v>
      </c>
      <c r="AF7" s="24">
        <v>99.89</v>
      </c>
      <c r="AG7" s="24">
        <v>104.12</v>
      </c>
      <c r="AH7" s="24">
        <v>105.98</v>
      </c>
      <c r="AI7" s="24">
        <v>102.33</v>
      </c>
      <c r="AJ7" s="24" t="s">
        <v>102</v>
      </c>
      <c r="AK7" s="24">
        <v>0</v>
      </c>
      <c r="AL7" s="24">
        <v>0</v>
      </c>
      <c r="AM7" s="24">
        <v>0</v>
      </c>
      <c r="AN7" s="24">
        <v>0</v>
      </c>
      <c r="AO7" s="24" t="s">
        <v>102</v>
      </c>
      <c r="AP7" s="24">
        <v>121.31</v>
      </c>
      <c r="AQ7" s="24">
        <v>163.84</v>
      </c>
      <c r="AR7" s="24">
        <v>176.46</v>
      </c>
      <c r="AS7" s="24">
        <v>181.51</v>
      </c>
      <c r="AT7" s="24">
        <v>114.08</v>
      </c>
      <c r="AU7" s="24" t="s">
        <v>102</v>
      </c>
      <c r="AV7" s="24">
        <v>101.78</v>
      </c>
      <c r="AW7" s="24">
        <v>171.74</v>
      </c>
      <c r="AX7" s="24">
        <v>237.34</v>
      </c>
      <c r="AY7" s="24">
        <v>296.68</v>
      </c>
      <c r="AZ7" s="24" t="s">
        <v>102</v>
      </c>
      <c r="BA7" s="24">
        <v>258.14999999999998</v>
      </c>
      <c r="BB7" s="24">
        <v>59.66</v>
      </c>
      <c r="BC7" s="24">
        <v>61.64</v>
      </c>
      <c r="BD7" s="24">
        <v>69.819999999999993</v>
      </c>
      <c r="BE7" s="24">
        <v>68.63</v>
      </c>
      <c r="BF7" s="24" t="s">
        <v>102</v>
      </c>
      <c r="BG7" s="24">
        <v>1205.05</v>
      </c>
      <c r="BH7" s="24">
        <v>1133.77</v>
      </c>
      <c r="BI7" s="24">
        <v>1069.1099999999999</v>
      </c>
      <c r="BJ7" s="24">
        <v>989.61</v>
      </c>
      <c r="BK7" s="24" t="s">
        <v>102</v>
      </c>
      <c r="BL7" s="24">
        <v>1867.86</v>
      </c>
      <c r="BM7" s="24">
        <v>1056.55</v>
      </c>
      <c r="BN7" s="24">
        <v>1278.54</v>
      </c>
      <c r="BO7" s="24">
        <v>1149.7</v>
      </c>
      <c r="BP7" s="24">
        <v>1069.8900000000001</v>
      </c>
      <c r="BQ7" s="24" t="s">
        <v>102</v>
      </c>
      <c r="BR7" s="24">
        <v>88.48</v>
      </c>
      <c r="BS7" s="24">
        <v>87.99</v>
      </c>
      <c r="BT7" s="24">
        <v>88.2</v>
      </c>
      <c r="BU7" s="24">
        <v>88.69</v>
      </c>
      <c r="BV7" s="24" t="s">
        <v>102</v>
      </c>
      <c r="BW7" s="24">
        <v>46.93</v>
      </c>
      <c r="BX7" s="24">
        <v>40</v>
      </c>
      <c r="BY7" s="24">
        <v>38.74</v>
      </c>
      <c r="BZ7" s="24">
        <v>35.96</v>
      </c>
      <c r="CA7" s="24">
        <v>39.89</v>
      </c>
      <c r="CB7" s="24" t="s">
        <v>102</v>
      </c>
      <c r="CC7" s="24">
        <v>150.02000000000001</v>
      </c>
      <c r="CD7" s="24">
        <v>150.06</v>
      </c>
      <c r="CE7" s="24">
        <v>149.97</v>
      </c>
      <c r="CF7" s="24">
        <v>150</v>
      </c>
      <c r="CG7" s="24" t="s">
        <v>102</v>
      </c>
      <c r="CH7" s="24">
        <v>346.96</v>
      </c>
      <c r="CI7" s="24">
        <v>437.27</v>
      </c>
      <c r="CJ7" s="24">
        <v>456.72</v>
      </c>
      <c r="CK7" s="24">
        <v>481.96</v>
      </c>
      <c r="CL7" s="24">
        <v>426.52</v>
      </c>
      <c r="CM7" s="24" t="s">
        <v>102</v>
      </c>
      <c r="CN7" s="24" t="s">
        <v>102</v>
      </c>
      <c r="CO7" s="24" t="s">
        <v>102</v>
      </c>
      <c r="CP7" s="24" t="s">
        <v>102</v>
      </c>
      <c r="CQ7" s="24" t="s">
        <v>102</v>
      </c>
      <c r="CR7" s="24" t="s">
        <v>102</v>
      </c>
      <c r="CS7" s="24">
        <v>29.12</v>
      </c>
      <c r="CT7" s="24">
        <v>28.77</v>
      </c>
      <c r="CU7" s="24">
        <v>26.22</v>
      </c>
      <c r="CV7" s="24">
        <v>26.12</v>
      </c>
      <c r="CW7" s="24">
        <v>28.16</v>
      </c>
      <c r="CX7" s="24" t="s">
        <v>102</v>
      </c>
      <c r="CY7" s="24">
        <v>48.32</v>
      </c>
      <c r="CZ7" s="24">
        <v>50.78</v>
      </c>
      <c r="DA7" s="24">
        <v>53.92</v>
      </c>
      <c r="DB7" s="24">
        <v>54.58</v>
      </c>
      <c r="DC7" s="24" t="s">
        <v>102</v>
      </c>
      <c r="DD7" s="24">
        <v>64.42</v>
      </c>
      <c r="DE7" s="24">
        <v>78.900000000000006</v>
      </c>
      <c r="DF7" s="24">
        <v>78.03</v>
      </c>
      <c r="DG7" s="24">
        <v>78.55</v>
      </c>
      <c r="DH7" s="24">
        <v>80.73</v>
      </c>
      <c r="DI7" s="24" t="s">
        <v>102</v>
      </c>
      <c r="DJ7" s="24">
        <v>2.82</v>
      </c>
      <c r="DK7" s="24">
        <v>5.63</v>
      </c>
      <c r="DL7" s="24">
        <v>8.4499999999999993</v>
      </c>
      <c r="DM7" s="24">
        <v>11.27</v>
      </c>
      <c r="DN7" s="24" t="s">
        <v>102</v>
      </c>
      <c r="DO7" s="24">
        <v>10.65</v>
      </c>
      <c r="DP7" s="24">
        <v>23.17</v>
      </c>
      <c r="DQ7" s="24">
        <v>25.29</v>
      </c>
      <c r="DR7" s="24">
        <v>28.31</v>
      </c>
      <c r="DS7" s="24">
        <v>30.98</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v>
      </c>
      <c r="EL7" s="24">
        <v>0.01</v>
      </c>
      <c r="EM7" s="24">
        <v>0.01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住本　光貴</cp:lastModifiedBy>
  <dcterms:created xsi:type="dcterms:W3CDTF">2025-01-24T07:22:18Z</dcterms:created>
  <dcterms:modified xsi:type="dcterms:W3CDTF">2025-01-28T08:21:31Z</dcterms:modified>
  <cp:category/>
</cp:coreProperties>
</file>