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72.16.11.244\各課用\上下水道課\2024_令和6年度記録用\01_全庁共通\01_全庁共通全般\04_庁内調査・照会（財政課経由県調査）\03_経営比較分析表／庁内調査・照会（財政課経由県調査）【D-2030-廃】\20250128_（修正通知）公営企業に係る経営比較分析表（令和5年度決算）の分析等について\"/>
    </mc:Choice>
  </mc:AlternateContent>
  <xr:revisionPtr revIDLastSave="0" documentId="13_ncr:1_{3E34F5B8-0C65-4D7D-8F33-CBF053B3DB53}" xr6:coauthVersionLast="47" xr6:coauthVersionMax="47" xr10:uidLastSave="{00000000-0000-0000-0000-000000000000}"/>
  <workbookProtection workbookAlgorithmName="SHA-512" workbookHashValue="FtvoBbfUtfOID8qQAC0tzbHtdeYDhOI4/6yELwWDRpDBeUWMW7sx9Ce/fAfvGjkWXJDYrXa4DPLffrjiATc+uw==" workbookSaltValue="OXXoZ2yHOVXdLDGOWQLGjg==" workbookSpinCount="100000" lockStructure="1"/>
  <bookViews>
    <workbookView xWindow="28680" yWindow="-120" windowWidth="19440" windowHeight="1488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AL10" i="4" s="1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P8" i="4" s="1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K85" i="4"/>
  <c r="J85" i="4"/>
  <c r="G85" i="4"/>
  <c r="AT10" i="4"/>
  <c r="I10" i="4"/>
  <c r="I8" i="4"/>
</calcChain>
</file>

<file path=xl/sharedStrings.xml><?xml version="1.0" encoding="utf-8"?>
<sst xmlns="http://schemas.openxmlformats.org/spreadsheetml/2006/main" count="231" uniqueCount="116">
  <si>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</si>
  <si>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</si>
  <si>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</si>
  <si>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</si>
  <si>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</si>
  <si>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</si>
  <si>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</si>
  <si>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</si>
  <si>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</si>
  <si>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</si>
  <si>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</si>
  <si>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</si>
  <si>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</si>
  <si>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</si>
  <si>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</si>
  <si>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</si>
  <si>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</si>
  <si>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</si>
  <si>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</si>
  <si>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</si>
  <si>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</si>
  <si>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</si>
  <si>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</si>
  <si>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</si>
  <si>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</si>
  <si>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</si>
  <si>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</si>
  <si>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</si>
  <si>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</si>
  <si>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</si>
  <si>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</si>
  <si>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</si>
  <si>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</si>
  <si>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</si>
  <si>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</si>
  <si>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</si>
  <si>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</si>
  <si>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</si>
  <si>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</si>
  <si>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</si>
  <si>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</si>
  <si>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</si>
  <si>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</si>
  <si>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</si>
  <si>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</si>
  <si>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</si>
  <si>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</si>
  <si>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</si>
  <si>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</si>
  <si>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</si>
  <si>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</si>
  <si>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</si>
  <si>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</si>
  <si>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</si>
  <si>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</si>
  <si>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</si>
  <si>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</si>
  <si>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</si>
  <si>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</si>
  <si>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</si>
  <si>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</si>
  <si>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</si>
  <si>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</si>
  <si>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</si>
  <si>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</si>
  <si>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</si>
  <si>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</si>
  <si>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</si>
  <si>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</si>
  <si>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</si>
  <si>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</si>
  <si>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</si>
  <si>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</si>
  <si>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</si>
  <si>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</si>
  <si>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</si>
  <si>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</si>
  <si>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</si>
  <si>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</si>
  <si>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</si>
  <si>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</si>
  <si>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</si>
  <si>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</si>
  <si>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</si>
  <si>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</si>
  <si>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</si>
  <si>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</si>
  <si>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</si>
  <si>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</si>
  <si>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</si>
  <si>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</si>
  <si>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</si>
  <si>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</si>
  <si>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</si>
  <si>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</si>
  <si>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</si>
  <si>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長崎県　長与町</t>
  </si>
  <si>
    <t>法適用</t>
  </si>
  <si>
    <t>下水道事業</t>
  </si>
  <si>
    <t>公共下水道</t>
  </si>
  <si>
    <t>Bc1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</si>
  <si>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</si>
  <si>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</si>
  <si>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</si>
  <si>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</si>
  <si>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</si>
  <si>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</si>
  <si>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</si>
  <si>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</si>
  <si>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</si>
  <si>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</si>
  <si>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</si>
  <si>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</si>
  <si>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単年度の収支状況を示す①経常収支比率、支払能力
の高さを示す③流動比率、使用料で回収すべき経費
が使用料で賄えているかを判断する⑤経費回収率
は、それぞれの指標で基準となる100％を超えてお
り、類似団体の平均値よりも高い数値を示してい
る。
　また、⑥汚水処理原価においては、令和元年度以
降減少傾向にあり、これは効率的な汚水処理が実施
されていることを示しており、健全な経営ができて
いると分析できる。
　しかし、④企業債残高対事業規模比率は類似団体
の平均値より低い数値を示してはいるものの上昇傾
向にあり、これは使用料収入に対して企業債残高が
増加していることが原因であり、資本費が増加して
いることを示している。
　施設の利用状況や適正規模を表す⑦施設利用率は
昨年度より減少しているが、⑧水洗化率が元々高い
本自治体において、未普及解消により使用料収入を
高めていくという方策を取ることが難しいため、今
後も現在の投資規模が適切であるのか等を分析しな
がら、長期的な視点で収支のバランスを考えた事業
の推進を図っていく。</t>
    <phoneticPr fontId="4"/>
  </si>
  <si>
    <t>法定耐用年数は経過していないために②管渠老朽化
率の数値は計上されていないものの、①有形固定資
産減価償却率は年々上昇しており、施設の老朽化が
進んでいることが分かる。
　布設年数の古い管渠、調査により改善する必要が
みられた管渠より改築・更新等を行っているが、③
管渠改善率は前年度より減少している。今後も重要
度・緊急度を見極めながら効率的な事業の遂行に努
める。</t>
    <phoneticPr fontId="4"/>
  </si>
  <si>
    <t>現在の経営状況は類似団体と比較しても良好であ
り、安定している。
　しかし、使用料収入の増加が見込めないなか、施
設や設備の老朽化に伴う改築更新費用の増加、維持
管理費用の増加により、利益は年々減少していくこ
とが想定される。
　今後も安定した経営を維持するために、経営戦略
に基づいた費用の平準化を図り、計画的な事業運営
を進めていく。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</si>
</sst>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0.05</c:v>
                </c:pt>
                <c:pt idx="2">
                  <c:v>0.01</c:v>
                </c:pt>
                <c:pt idx="3">
                  <c:v>0.66</c:v>
                </c:pt>
                <c:pt idx="4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3E-41CF-AE4E-F7F496A62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0.12</c:v>
                </c:pt>
                <c:pt idx="1">
                  <c:v>0.08</c:v>
                </c:pt>
                <c:pt idx="2">
                  <c:v>0.24</c:v>
                </c:pt>
                <c:pt idx="3">
                  <c:v>0.14000000000000001</c:v>
                </c:pt>
                <c:pt idx="4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3E-41CF-AE4E-F7F496A62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45.98</c:v>
                </c:pt>
                <c:pt idx="1">
                  <c:v>49.01</c:v>
                </c:pt>
                <c:pt idx="2">
                  <c:v>52.38</c:v>
                </c:pt>
                <c:pt idx="3">
                  <c:v>50.2</c:v>
                </c:pt>
                <c:pt idx="4">
                  <c:v>48.79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20-4A18-9F40-219039295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57.04</c:v>
                </c:pt>
                <c:pt idx="1">
                  <c:v>60.78</c:v>
                </c:pt>
                <c:pt idx="2">
                  <c:v>59.96</c:v>
                </c:pt>
                <c:pt idx="3">
                  <c:v>59.9</c:v>
                </c:pt>
                <c:pt idx="4">
                  <c:v>60.13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0-4A18-9F40-219039295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94.91</c:v>
                </c:pt>
                <c:pt idx="1">
                  <c:v>99.71</c:v>
                </c:pt>
                <c:pt idx="2">
                  <c:v>99.71</c:v>
                </c:pt>
                <c:pt idx="3">
                  <c:v>99.73</c:v>
                </c:pt>
                <c:pt idx="4">
                  <c:v>99.73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DD-46DE-82EF-02AA96E0F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93.73</c:v>
                </c:pt>
                <c:pt idx="1">
                  <c:v>94.17</c:v>
                </c:pt>
                <c:pt idx="2">
                  <c:v>94.27</c:v>
                </c:pt>
                <c:pt idx="3">
                  <c:v>94.46</c:v>
                </c:pt>
                <c:pt idx="4">
                  <c:v>94.37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DD-46DE-82EF-02AA96E0F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110.09</c:v>
                </c:pt>
                <c:pt idx="1">
                  <c:v>108.76</c:v>
                </c:pt>
                <c:pt idx="2">
                  <c:v>113.08</c:v>
                </c:pt>
                <c:pt idx="3">
                  <c:v>110.34</c:v>
                </c:pt>
                <c:pt idx="4">
                  <c:v>107.33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9C-4897-AB18-0630A470E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106.32</c:v>
                </c:pt>
                <c:pt idx="1">
                  <c:v>106.67</c:v>
                </c:pt>
                <c:pt idx="2">
                  <c:v>106.9</c:v>
                </c:pt>
                <c:pt idx="3">
                  <c:v>106.74</c:v>
                </c:pt>
                <c:pt idx="4">
                  <c:v>106.65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9C-4897-AB18-0630A470E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54.51</c:v>
                </c:pt>
                <c:pt idx="1">
                  <c:v>55.69</c:v>
                </c:pt>
                <c:pt idx="2">
                  <c:v>57.06</c:v>
                </c:pt>
                <c:pt idx="3">
                  <c:v>57.76</c:v>
                </c:pt>
                <c:pt idx="4">
                  <c:v>59.16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A-408E-8279-B8A534111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21.22</c:v>
                </c:pt>
                <c:pt idx="1">
                  <c:v>23.25</c:v>
                </c:pt>
                <c:pt idx="2">
                  <c:v>25.2</c:v>
                </c:pt>
                <c:pt idx="3">
                  <c:v>27.42</c:v>
                </c:pt>
                <c:pt idx="4">
                  <c:v>30.01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9A-408E-8279-B8A534111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A-49B8-A468-07D7FD393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0.83</c:v>
                </c:pt>
                <c:pt idx="1">
                  <c:v>1.06</c:v>
                </c:pt>
                <c:pt idx="2">
                  <c:v>2.02</c:v>
                </c:pt>
                <c:pt idx="3">
                  <c:v>2.67</c:v>
                </c:pt>
                <c:pt idx="4">
                  <c:v>3.43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BA-49B8-A468-07D7FD393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6C-47B8-89B0-25D6A39C5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1.35</c:v>
                </c:pt>
                <c:pt idx="1">
                  <c:v>3.68</c:v>
                </c:pt>
                <c:pt idx="2">
                  <c:v>5.3</c:v>
                </c:pt>
                <c:pt idx="3">
                  <c:v>6.49</c:v>
                </c:pt>
                <c:pt idx="4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C-47B8-89B0-25D6A39C5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689.66</c:v>
                </c:pt>
                <c:pt idx="1">
                  <c:v>773.82</c:v>
                </c:pt>
                <c:pt idx="2">
                  <c:v>871.21</c:v>
                </c:pt>
                <c:pt idx="3">
                  <c:v>622.07000000000005</c:v>
                </c:pt>
                <c:pt idx="4">
                  <c:v>869.64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EA-4B69-A069-C6CF6C55C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71.540000000000006</c:v>
                </c:pt>
                <c:pt idx="1">
                  <c:v>67.86</c:v>
                </c:pt>
                <c:pt idx="2">
                  <c:v>72.92</c:v>
                </c:pt>
                <c:pt idx="3">
                  <c:v>81.19</c:v>
                </c:pt>
                <c:pt idx="4">
                  <c:v>85.86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EA-4B69-A069-C6CF6C55C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398.92</c:v>
                </c:pt>
                <c:pt idx="1">
                  <c:v>410.76</c:v>
                </c:pt>
                <c:pt idx="2">
                  <c:v>417.12</c:v>
                </c:pt>
                <c:pt idx="3">
                  <c:v>416.29</c:v>
                </c:pt>
                <c:pt idx="4">
                  <c:v>418.16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A4-47B4-B33B-D843BAAA1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653.69000000000005</c:v>
                </c:pt>
                <c:pt idx="1">
                  <c:v>709.4</c:v>
                </c:pt>
                <c:pt idx="2">
                  <c:v>734.47</c:v>
                </c:pt>
                <c:pt idx="3">
                  <c:v>720.89</c:v>
                </c:pt>
                <c:pt idx="4">
                  <c:v>676.93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4-47B4-B33B-D843BAAA1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103.29</c:v>
                </c:pt>
                <c:pt idx="2">
                  <c:v>104.64</c:v>
                </c:pt>
                <c:pt idx="3">
                  <c:v>105.25</c:v>
                </c:pt>
                <c:pt idx="4">
                  <c:v>120.11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6F-479C-A252-5945BE323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88.05</c:v>
                </c:pt>
                <c:pt idx="1">
                  <c:v>91.14</c:v>
                </c:pt>
                <c:pt idx="2">
                  <c:v>90.69</c:v>
                </c:pt>
                <c:pt idx="3">
                  <c:v>90.5</c:v>
                </c:pt>
                <c:pt idx="4">
                  <c:v>92.66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6F-479C-A252-5945BE323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175.9</c:v>
                </c:pt>
                <c:pt idx="1">
                  <c:v>169.42</c:v>
                </c:pt>
                <c:pt idx="2">
                  <c:v>168.59</c:v>
                </c:pt>
                <c:pt idx="3">
                  <c:v>167.26</c:v>
                </c:pt>
                <c:pt idx="4">
                  <c:v>146.47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D-4282-B1F5-0CF93074B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141.15</c:v>
                </c:pt>
                <c:pt idx="1">
                  <c:v>136.86000000000001</c:v>
                </c:pt>
                <c:pt idx="2">
                  <c:v>138.52000000000001</c:v>
                </c:pt>
                <c:pt idx="3">
                  <c:v>138.66999999999999</c:v>
                </c:pt>
                <c:pt idx="4">
                  <c:v>139.12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7D-4282-B1F5-0CF93074B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【78.43】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【138.75】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【41.09】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J49" zoomScaleNormal="100" workbookViewId="0">
      <selection activeCell="BI69" sqref="BI69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</row>
    <row r="3" spans="1:78" ht="9.75" customHeight="1" x14ac:dyDescent="0.15">
      <c r="A3" s="2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</row>
    <row r="4" spans="1:78" ht="9.75" customHeight="1" x14ac:dyDescent="0.15">
      <c r="A4" s="2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0" t="str">
        <f>データ!H6</f>
        <v>長崎県　長与町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9" t="s">
        <v>1</v>
      </c>
      <c r="C7" s="59"/>
      <c r="D7" s="59"/>
      <c r="E7" s="59"/>
      <c r="F7" s="59"/>
      <c r="G7" s="59"/>
      <c r="H7" s="59"/>
      <c r="I7" s="59" t="s">
        <v>2</v>
      </c>
      <c r="J7" s="59"/>
      <c r="K7" s="59"/>
      <c r="L7" s="59"/>
      <c r="M7" s="59"/>
      <c r="N7" s="59"/>
      <c r="O7" s="59"/>
      <c r="P7" s="59" t="s">
        <v>3</v>
      </c>
      <c r="Q7" s="59"/>
      <c r="R7" s="59"/>
      <c r="S7" s="59"/>
      <c r="T7" s="59"/>
      <c r="U7" s="59"/>
      <c r="V7" s="59"/>
      <c r="W7" s="59" t="s">
        <v>4</v>
      </c>
      <c r="X7" s="59"/>
      <c r="Y7" s="59"/>
      <c r="Z7" s="59"/>
      <c r="AA7" s="59"/>
      <c r="AB7" s="59"/>
      <c r="AC7" s="59"/>
      <c r="AD7" s="59" t="s">
        <v>5</v>
      </c>
      <c r="AE7" s="59"/>
      <c r="AF7" s="59"/>
      <c r="AG7" s="59"/>
      <c r="AH7" s="59"/>
      <c r="AI7" s="59"/>
      <c r="AJ7" s="59"/>
      <c r="AK7" s="3"/>
      <c r="AL7" s="59" t="s">
        <v>6</v>
      </c>
      <c r="AM7" s="59"/>
      <c r="AN7" s="59"/>
      <c r="AO7" s="59"/>
      <c r="AP7" s="59"/>
      <c r="AQ7" s="59"/>
      <c r="AR7" s="59"/>
      <c r="AS7" s="59"/>
      <c r="AT7" s="59" t="s">
        <v>7</v>
      </c>
      <c r="AU7" s="59"/>
      <c r="AV7" s="59"/>
      <c r="AW7" s="59"/>
      <c r="AX7" s="59"/>
      <c r="AY7" s="59"/>
      <c r="AZ7" s="59"/>
      <c r="BA7" s="59"/>
      <c r="BB7" s="59" t="s">
        <v>8</v>
      </c>
      <c r="BC7" s="59"/>
      <c r="BD7" s="59"/>
      <c r="BE7" s="59"/>
      <c r="BF7" s="59"/>
      <c r="BG7" s="59"/>
      <c r="BH7" s="59"/>
      <c r="BI7" s="59"/>
      <c r="BJ7" s="3"/>
      <c r="BK7" s="3"/>
      <c r="BL7" s="62" t="s">
        <v>9</v>
      </c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4"/>
    </row>
    <row r="8" spans="1:78" ht="18.75" customHeight="1" x14ac:dyDescent="0.15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公共下水道</v>
      </c>
      <c r="Q8" s="65"/>
      <c r="R8" s="65"/>
      <c r="S8" s="65"/>
      <c r="T8" s="65"/>
      <c r="U8" s="65"/>
      <c r="V8" s="65"/>
      <c r="W8" s="65" t="str">
        <f>データ!L6</f>
        <v>Bc1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54">
        <f>データ!S6</f>
        <v>39861</v>
      </c>
      <c r="AM8" s="54"/>
      <c r="AN8" s="54"/>
      <c r="AO8" s="54"/>
      <c r="AP8" s="54"/>
      <c r="AQ8" s="54"/>
      <c r="AR8" s="54"/>
      <c r="AS8" s="54"/>
      <c r="AT8" s="53">
        <f>データ!T6</f>
        <v>28.73</v>
      </c>
      <c r="AU8" s="53"/>
      <c r="AV8" s="53"/>
      <c r="AW8" s="53"/>
      <c r="AX8" s="53"/>
      <c r="AY8" s="53"/>
      <c r="AZ8" s="53"/>
      <c r="BA8" s="53"/>
      <c r="BB8" s="53">
        <f>データ!U6</f>
        <v>1387.43</v>
      </c>
      <c r="BC8" s="53"/>
      <c r="BD8" s="53"/>
      <c r="BE8" s="53"/>
      <c r="BF8" s="53"/>
      <c r="BG8" s="53"/>
      <c r="BH8" s="53"/>
      <c r="BI8" s="53"/>
      <c r="BJ8" s="3"/>
      <c r="BK8" s="3"/>
      <c r="BL8" s="67" t="s">
        <v>10</v>
      </c>
      <c r="BM8" s="68"/>
      <c r="BN8" s="57" t="s">
        <v>11</v>
      </c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8"/>
    </row>
    <row r="9" spans="1:78" ht="18.75" customHeight="1" x14ac:dyDescent="0.15">
      <c r="A9" s="2"/>
      <c r="B9" s="59" t="s">
        <v>12</v>
      </c>
      <c r="C9" s="59"/>
      <c r="D9" s="59"/>
      <c r="E9" s="59"/>
      <c r="F9" s="59"/>
      <c r="G9" s="59"/>
      <c r="H9" s="59"/>
      <c r="I9" s="59" t="s">
        <v>13</v>
      </c>
      <c r="J9" s="59"/>
      <c r="K9" s="59"/>
      <c r="L9" s="59"/>
      <c r="M9" s="59"/>
      <c r="N9" s="59"/>
      <c r="O9" s="59"/>
      <c r="P9" s="59" t="s">
        <v>14</v>
      </c>
      <c r="Q9" s="59"/>
      <c r="R9" s="59"/>
      <c r="S9" s="59"/>
      <c r="T9" s="59"/>
      <c r="U9" s="59"/>
      <c r="V9" s="59"/>
      <c r="W9" s="59" t="s">
        <v>15</v>
      </c>
      <c r="X9" s="59"/>
      <c r="Y9" s="59"/>
      <c r="Z9" s="59"/>
      <c r="AA9" s="59"/>
      <c r="AB9" s="59"/>
      <c r="AC9" s="59"/>
      <c r="AD9" s="59" t="s">
        <v>16</v>
      </c>
      <c r="AE9" s="59"/>
      <c r="AF9" s="59"/>
      <c r="AG9" s="59"/>
      <c r="AH9" s="59"/>
      <c r="AI9" s="59"/>
      <c r="AJ9" s="59"/>
      <c r="AK9" s="3"/>
      <c r="AL9" s="59" t="s">
        <v>17</v>
      </c>
      <c r="AM9" s="59"/>
      <c r="AN9" s="59"/>
      <c r="AO9" s="59"/>
      <c r="AP9" s="59"/>
      <c r="AQ9" s="59"/>
      <c r="AR9" s="59"/>
      <c r="AS9" s="59"/>
      <c r="AT9" s="59" t="s">
        <v>18</v>
      </c>
      <c r="AU9" s="59"/>
      <c r="AV9" s="59"/>
      <c r="AW9" s="59"/>
      <c r="AX9" s="59"/>
      <c r="AY9" s="59"/>
      <c r="AZ9" s="59"/>
      <c r="BA9" s="59"/>
      <c r="BB9" s="59" t="s">
        <v>19</v>
      </c>
      <c r="BC9" s="59"/>
      <c r="BD9" s="59"/>
      <c r="BE9" s="59"/>
      <c r="BF9" s="59"/>
      <c r="BG9" s="59"/>
      <c r="BH9" s="59"/>
      <c r="BI9" s="59"/>
      <c r="BJ9" s="3"/>
      <c r="BK9" s="3"/>
      <c r="BL9" s="60" t="s">
        <v>20</v>
      </c>
      <c r="BM9" s="61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53" t="str">
        <f>データ!N6</f>
        <v>-</v>
      </c>
      <c r="C10" s="53"/>
      <c r="D10" s="53"/>
      <c r="E10" s="53"/>
      <c r="F10" s="53"/>
      <c r="G10" s="53"/>
      <c r="H10" s="53"/>
      <c r="I10" s="53">
        <f>データ!O6</f>
        <v>77.540000000000006</v>
      </c>
      <c r="J10" s="53"/>
      <c r="K10" s="53"/>
      <c r="L10" s="53"/>
      <c r="M10" s="53"/>
      <c r="N10" s="53"/>
      <c r="O10" s="53"/>
      <c r="P10" s="53">
        <f>データ!P6</f>
        <v>88.77</v>
      </c>
      <c r="Q10" s="53"/>
      <c r="R10" s="53"/>
      <c r="S10" s="53"/>
      <c r="T10" s="53"/>
      <c r="U10" s="53"/>
      <c r="V10" s="53"/>
      <c r="W10" s="53">
        <f>データ!Q6</f>
        <v>98.67</v>
      </c>
      <c r="X10" s="53"/>
      <c r="Y10" s="53"/>
      <c r="Z10" s="53"/>
      <c r="AA10" s="53"/>
      <c r="AB10" s="53"/>
      <c r="AC10" s="53"/>
      <c r="AD10" s="54">
        <f>データ!R6</f>
        <v>3256</v>
      </c>
      <c r="AE10" s="54"/>
      <c r="AF10" s="54"/>
      <c r="AG10" s="54"/>
      <c r="AH10" s="54"/>
      <c r="AI10" s="54"/>
      <c r="AJ10" s="54"/>
      <c r="AK10" s="2"/>
      <c r="AL10" s="54">
        <f>データ!V6</f>
        <v>35085</v>
      </c>
      <c r="AM10" s="54"/>
      <c r="AN10" s="54"/>
      <c r="AO10" s="54"/>
      <c r="AP10" s="54"/>
      <c r="AQ10" s="54"/>
      <c r="AR10" s="54"/>
      <c r="AS10" s="54"/>
      <c r="AT10" s="53">
        <f>データ!W6</f>
        <v>6.63</v>
      </c>
      <c r="AU10" s="53"/>
      <c r="AV10" s="53"/>
      <c r="AW10" s="53"/>
      <c r="AX10" s="53"/>
      <c r="AY10" s="53"/>
      <c r="AZ10" s="53"/>
      <c r="BA10" s="53"/>
      <c r="BB10" s="53">
        <f>データ!X6</f>
        <v>5291.86</v>
      </c>
      <c r="BC10" s="53"/>
      <c r="BD10" s="53"/>
      <c r="BE10" s="53"/>
      <c r="BF10" s="53"/>
      <c r="BG10" s="53"/>
      <c r="BH10" s="53"/>
      <c r="BI10" s="53"/>
      <c r="BJ10" s="2"/>
      <c r="BK10" s="2"/>
      <c r="BL10" s="55" t="s">
        <v>22</v>
      </c>
      <c r="BM10" s="56"/>
      <c r="BN10" s="44" t="s">
        <v>23</v>
      </c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6" t="s">
        <v>24</v>
      </c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</row>
    <row r="14" spans="1:78" ht="13.5" customHeight="1" x14ac:dyDescent="0.15">
      <c r="A14" s="2"/>
      <c r="B14" s="48" t="s">
        <v>25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50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113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114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115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【105.91】</v>
      </c>
      <c r="F85" s="12" t="str">
        <f>データ!AT6</f>
        <v>【3.03】</v>
      </c>
      <c r="G85" s="12" t="str">
        <f>データ!BE6</f>
        <v>【78.43】</v>
      </c>
      <c r="H85" s="12" t="str">
        <f>データ!BP6</f>
        <v>【630.82】</v>
      </c>
      <c r="I85" s="12" t="str">
        <f>データ!CA6</f>
        <v>【97.81】</v>
      </c>
      <c r="J85" s="12" t="str">
        <f>データ!CL6</f>
        <v>【138.75】</v>
      </c>
      <c r="K85" s="12" t="str">
        <f>データ!CW6</f>
        <v>【58.94】</v>
      </c>
      <c r="L85" s="12" t="str">
        <f>データ!DH6</f>
        <v>【95.91】</v>
      </c>
      <c r="M85" s="12" t="str">
        <f>データ!DS6</f>
        <v>【41.09】</v>
      </c>
      <c r="N85" s="12" t="str">
        <f>データ!ED6</f>
        <v>【8.68】</v>
      </c>
      <c r="O85" s="12" t="str">
        <f>データ!EO6</f>
        <v>【0.22】</v>
      </c>
    </row>
  </sheetData>
  <sheetProtection algorithmName="SHA-512" hashValue="zBfFoO0EIY3pWcfIVfq9Mshrkz5fprICMdD7lPltScq2K7bfYGco5+TuVUXRLRFeJZk2+jxT9LNuB5roqKmsgg==" saltValue="V+wiEY9AypEOIJR+WMIGgA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2023</v>
      </c>
      <c r="C6" s="19">
        <f t="shared" ref="C6:X6" si="3">C7</f>
        <v>423076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長崎県　長与町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Bc1</v>
      </c>
      <c r="M6" s="19" t="str">
        <f t="shared" si="3"/>
        <v>非設置</v>
      </c>
      <c r="N6" s="20" t="str">
        <f t="shared" si="3"/>
        <v>-</v>
      </c>
      <c r="O6" s="20">
        <f t="shared" si="3"/>
        <v>77.540000000000006</v>
      </c>
      <c r="P6" s="20">
        <f t="shared" si="3"/>
        <v>88.77</v>
      </c>
      <c r="Q6" s="20">
        <f t="shared" si="3"/>
        <v>98.67</v>
      </c>
      <c r="R6" s="20">
        <f t="shared" si="3"/>
        <v>3256</v>
      </c>
      <c r="S6" s="20">
        <f t="shared" si="3"/>
        <v>39861</v>
      </c>
      <c r="T6" s="20">
        <f t="shared" si="3"/>
        <v>28.73</v>
      </c>
      <c r="U6" s="20">
        <f t="shared" si="3"/>
        <v>1387.43</v>
      </c>
      <c r="V6" s="20">
        <f t="shared" si="3"/>
        <v>35085</v>
      </c>
      <c r="W6" s="20">
        <f t="shared" si="3"/>
        <v>6.63</v>
      </c>
      <c r="X6" s="20">
        <f t="shared" si="3"/>
        <v>5291.86</v>
      </c>
      <c r="Y6" s="21">
        <f>IF(Y7="",NA(),Y7)</f>
        <v>110.09</v>
      </c>
      <c r="Z6" s="21">
        <f t="shared" ref="Z6:AH6" si="4">IF(Z7="",NA(),Z7)</f>
        <v>108.76</v>
      </c>
      <c r="AA6" s="21">
        <f t="shared" si="4"/>
        <v>113.08</v>
      </c>
      <c r="AB6" s="21">
        <f t="shared" si="4"/>
        <v>110.34</v>
      </c>
      <c r="AC6" s="21">
        <f t="shared" si="4"/>
        <v>107.33</v>
      </c>
      <c r="AD6" s="21">
        <f t="shared" si="4"/>
        <v>106.32</v>
      </c>
      <c r="AE6" s="21">
        <f t="shared" si="4"/>
        <v>106.67</v>
      </c>
      <c r="AF6" s="21">
        <f t="shared" si="4"/>
        <v>106.9</v>
      </c>
      <c r="AG6" s="21">
        <f t="shared" si="4"/>
        <v>106.74</v>
      </c>
      <c r="AH6" s="21">
        <f t="shared" si="4"/>
        <v>106.65</v>
      </c>
      <c r="AI6" s="20" t="str">
        <f>IF(AI7="","",IF(AI7="-","【-】","【"&amp;SUBSTITUTE(TEXT(AI7,"#,##0.00"),"-","△")&amp;"】"))</f>
        <v>【105.91】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1.35</v>
      </c>
      <c r="AP6" s="21">
        <f t="shared" si="5"/>
        <v>3.68</v>
      </c>
      <c r="AQ6" s="21">
        <f t="shared" si="5"/>
        <v>5.3</v>
      </c>
      <c r="AR6" s="21">
        <f t="shared" si="5"/>
        <v>6.49</v>
      </c>
      <c r="AS6" s="21">
        <f t="shared" si="5"/>
        <v>6.74</v>
      </c>
      <c r="AT6" s="20" t="str">
        <f>IF(AT7="","",IF(AT7="-","【-】","【"&amp;SUBSTITUTE(TEXT(AT7,"#,##0.00"),"-","△")&amp;"】"))</f>
        <v>【3.03】</v>
      </c>
      <c r="AU6" s="21">
        <f>IF(AU7="",NA(),AU7)</f>
        <v>689.66</v>
      </c>
      <c r="AV6" s="21">
        <f t="shared" ref="AV6:BD6" si="6">IF(AV7="",NA(),AV7)</f>
        <v>773.82</v>
      </c>
      <c r="AW6" s="21">
        <f t="shared" si="6"/>
        <v>871.21</v>
      </c>
      <c r="AX6" s="21">
        <f t="shared" si="6"/>
        <v>622.07000000000005</v>
      </c>
      <c r="AY6" s="21">
        <f t="shared" si="6"/>
        <v>869.64</v>
      </c>
      <c r="AZ6" s="21">
        <f t="shared" si="6"/>
        <v>71.540000000000006</v>
      </c>
      <c r="BA6" s="21">
        <f t="shared" si="6"/>
        <v>67.86</v>
      </c>
      <c r="BB6" s="21">
        <f t="shared" si="6"/>
        <v>72.92</v>
      </c>
      <c r="BC6" s="21">
        <f t="shared" si="6"/>
        <v>81.19</v>
      </c>
      <c r="BD6" s="21">
        <f t="shared" si="6"/>
        <v>85.86</v>
      </c>
      <c r="BE6" s="20" t="str">
        <f>IF(BE7="","",IF(BE7="-","【-】","【"&amp;SUBSTITUTE(TEXT(BE7,"#,##0.00"),"-","△")&amp;"】"))</f>
        <v>【78.43】</v>
      </c>
      <c r="BF6" s="21">
        <f>IF(BF7="",NA(),BF7)</f>
        <v>398.92</v>
      </c>
      <c r="BG6" s="21">
        <f t="shared" ref="BG6:BO6" si="7">IF(BG7="",NA(),BG7)</f>
        <v>410.76</v>
      </c>
      <c r="BH6" s="21">
        <f t="shared" si="7"/>
        <v>417.12</v>
      </c>
      <c r="BI6" s="21">
        <f t="shared" si="7"/>
        <v>416.29</v>
      </c>
      <c r="BJ6" s="21">
        <f t="shared" si="7"/>
        <v>418.16</v>
      </c>
      <c r="BK6" s="21">
        <f t="shared" si="7"/>
        <v>653.69000000000005</v>
      </c>
      <c r="BL6" s="21">
        <f t="shared" si="7"/>
        <v>709.4</v>
      </c>
      <c r="BM6" s="21">
        <f t="shared" si="7"/>
        <v>734.47</v>
      </c>
      <c r="BN6" s="21">
        <f t="shared" si="7"/>
        <v>720.89</v>
      </c>
      <c r="BO6" s="21">
        <f t="shared" si="7"/>
        <v>676.93</v>
      </c>
      <c r="BP6" s="20" t="str">
        <f>IF(BP7="","",IF(BP7="-","【-】","【"&amp;SUBSTITUTE(TEXT(BP7,"#,##0.00"),"-","△")&amp;"】"))</f>
        <v>【630.82】</v>
      </c>
      <c r="BQ6" s="21">
        <f>IF(BQ7="",NA(),BQ7)</f>
        <v>100</v>
      </c>
      <c r="BR6" s="21">
        <f t="shared" ref="BR6:BZ6" si="8">IF(BR7="",NA(),BR7)</f>
        <v>103.29</v>
      </c>
      <c r="BS6" s="21">
        <f t="shared" si="8"/>
        <v>104.64</v>
      </c>
      <c r="BT6" s="21">
        <f t="shared" si="8"/>
        <v>105.25</v>
      </c>
      <c r="BU6" s="21">
        <f t="shared" si="8"/>
        <v>120.11</v>
      </c>
      <c r="BV6" s="21">
        <f t="shared" si="8"/>
        <v>88.05</v>
      </c>
      <c r="BW6" s="21">
        <f t="shared" si="8"/>
        <v>91.14</v>
      </c>
      <c r="BX6" s="21">
        <f t="shared" si="8"/>
        <v>90.69</v>
      </c>
      <c r="BY6" s="21">
        <f t="shared" si="8"/>
        <v>90.5</v>
      </c>
      <c r="BZ6" s="21">
        <f t="shared" si="8"/>
        <v>92.66</v>
      </c>
      <c r="CA6" s="20" t="str">
        <f>IF(CA7="","",IF(CA7="-","【-】","【"&amp;SUBSTITUTE(TEXT(CA7,"#,##0.00"),"-","△")&amp;"】"))</f>
        <v>【97.81】</v>
      </c>
      <c r="CB6" s="21">
        <f>IF(CB7="",NA(),CB7)</f>
        <v>175.9</v>
      </c>
      <c r="CC6" s="21">
        <f t="shared" ref="CC6:CK6" si="9">IF(CC7="",NA(),CC7)</f>
        <v>169.42</v>
      </c>
      <c r="CD6" s="21">
        <f t="shared" si="9"/>
        <v>168.59</v>
      </c>
      <c r="CE6" s="21">
        <f t="shared" si="9"/>
        <v>167.26</v>
      </c>
      <c r="CF6" s="21">
        <f t="shared" si="9"/>
        <v>146.47</v>
      </c>
      <c r="CG6" s="21">
        <f t="shared" si="9"/>
        <v>141.15</v>
      </c>
      <c r="CH6" s="21">
        <f t="shared" si="9"/>
        <v>136.86000000000001</v>
      </c>
      <c r="CI6" s="21">
        <f t="shared" si="9"/>
        <v>138.52000000000001</v>
      </c>
      <c r="CJ6" s="21">
        <f t="shared" si="9"/>
        <v>138.66999999999999</v>
      </c>
      <c r="CK6" s="21">
        <f t="shared" si="9"/>
        <v>139.12</v>
      </c>
      <c r="CL6" s="20" t="str">
        <f>IF(CL7="","",IF(CL7="-","【-】","【"&amp;SUBSTITUTE(TEXT(CL7,"#,##0.00"),"-","△")&amp;"】"))</f>
        <v>【138.75】</v>
      </c>
      <c r="CM6" s="21">
        <f>IF(CM7="",NA(),CM7)</f>
        <v>45.98</v>
      </c>
      <c r="CN6" s="21">
        <f t="shared" ref="CN6:CV6" si="10">IF(CN7="",NA(),CN7)</f>
        <v>49.01</v>
      </c>
      <c r="CO6" s="21">
        <f t="shared" si="10"/>
        <v>52.38</v>
      </c>
      <c r="CP6" s="21">
        <f t="shared" si="10"/>
        <v>50.2</v>
      </c>
      <c r="CQ6" s="21">
        <f t="shared" si="10"/>
        <v>48.79</v>
      </c>
      <c r="CR6" s="21">
        <f t="shared" si="10"/>
        <v>57.04</v>
      </c>
      <c r="CS6" s="21">
        <f t="shared" si="10"/>
        <v>60.78</v>
      </c>
      <c r="CT6" s="21">
        <f t="shared" si="10"/>
        <v>59.96</v>
      </c>
      <c r="CU6" s="21">
        <f t="shared" si="10"/>
        <v>59.9</v>
      </c>
      <c r="CV6" s="21">
        <f t="shared" si="10"/>
        <v>60.13</v>
      </c>
      <c r="CW6" s="20" t="str">
        <f>IF(CW7="","",IF(CW7="-","【-】","【"&amp;SUBSTITUTE(TEXT(CW7,"#,##0.00"),"-","△")&amp;"】"))</f>
        <v>【58.94】</v>
      </c>
      <c r="CX6" s="21">
        <f>IF(CX7="",NA(),CX7)</f>
        <v>94.91</v>
      </c>
      <c r="CY6" s="21">
        <f t="shared" ref="CY6:DG6" si="11">IF(CY7="",NA(),CY7)</f>
        <v>99.71</v>
      </c>
      <c r="CZ6" s="21">
        <f t="shared" si="11"/>
        <v>99.71</v>
      </c>
      <c r="DA6" s="21">
        <f t="shared" si="11"/>
        <v>99.73</v>
      </c>
      <c r="DB6" s="21">
        <f t="shared" si="11"/>
        <v>99.73</v>
      </c>
      <c r="DC6" s="21">
        <f t="shared" si="11"/>
        <v>93.73</v>
      </c>
      <c r="DD6" s="21">
        <f t="shared" si="11"/>
        <v>94.17</v>
      </c>
      <c r="DE6" s="21">
        <f t="shared" si="11"/>
        <v>94.27</v>
      </c>
      <c r="DF6" s="21">
        <f t="shared" si="11"/>
        <v>94.46</v>
      </c>
      <c r="DG6" s="21">
        <f t="shared" si="11"/>
        <v>94.37</v>
      </c>
      <c r="DH6" s="20" t="str">
        <f>IF(DH7="","",IF(DH7="-","【-】","【"&amp;SUBSTITUTE(TEXT(DH7,"#,##0.00"),"-","△")&amp;"】"))</f>
        <v>【95.91】</v>
      </c>
      <c r="DI6" s="21">
        <f>IF(DI7="",NA(),DI7)</f>
        <v>54.51</v>
      </c>
      <c r="DJ6" s="21">
        <f t="shared" ref="DJ6:DR6" si="12">IF(DJ7="",NA(),DJ7)</f>
        <v>55.69</v>
      </c>
      <c r="DK6" s="21">
        <f t="shared" si="12"/>
        <v>57.06</v>
      </c>
      <c r="DL6" s="21">
        <f t="shared" si="12"/>
        <v>57.76</v>
      </c>
      <c r="DM6" s="21">
        <f t="shared" si="12"/>
        <v>59.16</v>
      </c>
      <c r="DN6" s="21">
        <f t="shared" si="12"/>
        <v>21.22</v>
      </c>
      <c r="DO6" s="21">
        <f t="shared" si="12"/>
        <v>23.25</v>
      </c>
      <c r="DP6" s="21">
        <f t="shared" si="12"/>
        <v>25.2</v>
      </c>
      <c r="DQ6" s="21">
        <f t="shared" si="12"/>
        <v>27.42</v>
      </c>
      <c r="DR6" s="21">
        <f t="shared" si="12"/>
        <v>30.01</v>
      </c>
      <c r="DS6" s="20" t="str">
        <f>IF(DS7="","",IF(DS7="-","【-】","【"&amp;SUBSTITUTE(TEXT(DS7,"#,##0.00"),"-","△")&amp;"】"))</f>
        <v>【41.09】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1">
        <f t="shared" si="13"/>
        <v>0.83</v>
      </c>
      <c r="DZ6" s="21">
        <f t="shared" si="13"/>
        <v>1.06</v>
      </c>
      <c r="EA6" s="21">
        <f t="shared" si="13"/>
        <v>2.02</v>
      </c>
      <c r="EB6" s="21">
        <f t="shared" si="13"/>
        <v>2.67</v>
      </c>
      <c r="EC6" s="21">
        <f t="shared" si="13"/>
        <v>3.43</v>
      </c>
      <c r="ED6" s="20" t="str">
        <f>IF(ED7="","",IF(ED7="-","【-】","【"&amp;SUBSTITUTE(TEXT(ED7,"#,##0.00"),"-","△")&amp;"】"))</f>
        <v>【8.68】</v>
      </c>
      <c r="EE6" s="21">
        <f>IF(EE7="",NA(),EE7)</f>
        <v>0.01</v>
      </c>
      <c r="EF6" s="21">
        <f t="shared" ref="EF6:EN6" si="14">IF(EF7="",NA(),EF7)</f>
        <v>0.05</v>
      </c>
      <c r="EG6" s="21">
        <f t="shared" si="14"/>
        <v>0.01</v>
      </c>
      <c r="EH6" s="21">
        <f t="shared" si="14"/>
        <v>0.66</v>
      </c>
      <c r="EI6" s="21">
        <f t="shared" si="14"/>
        <v>0.35</v>
      </c>
      <c r="EJ6" s="21">
        <f t="shared" si="14"/>
        <v>0.12</v>
      </c>
      <c r="EK6" s="21">
        <f t="shared" si="14"/>
        <v>0.08</v>
      </c>
      <c r="EL6" s="21">
        <f t="shared" si="14"/>
        <v>0.24</v>
      </c>
      <c r="EM6" s="21">
        <f t="shared" si="14"/>
        <v>0.14000000000000001</v>
      </c>
      <c r="EN6" s="21">
        <f t="shared" si="14"/>
        <v>0.06</v>
      </c>
      <c r="EO6" s="20" t="str">
        <f>IF(EO7="","",IF(EO7="-","【-】","【"&amp;SUBSTITUTE(TEXT(EO7,"#,##0.00"),"-","△")&amp;"】"))</f>
        <v>【0.22】</v>
      </c>
    </row>
    <row r="7" spans="1:148" s="22" customFormat="1" x14ac:dyDescent="0.15">
      <c r="A7" s="14"/>
      <c r="B7" s="23">
        <v>2023</v>
      </c>
      <c r="C7" s="23">
        <v>423076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77.540000000000006</v>
      </c>
      <c r="P7" s="24">
        <v>88.77</v>
      </c>
      <c r="Q7" s="24">
        <v>98.67</v>
      </c>
      <c r="R7" s="24">
        <v>3256</v>
      </c>
      <c r="S7" s="24">
        <v>39861</v>
      </c>
      <c r="T7" s="24">
        <v>28.73</v>
      </c>
      <c r="U7" s="24">
        <v>1387.43</v>
      </c>
      <c r="V7" s="24">
        <v>35085</v>
      </c>
      <c r="W7" s="24">
        <v>6.63</v>
      </c>
      <c r="X7" s="24">
        <v>5291.86</v>
      </c>
      <c r="Y7" s="24">
        <v>110.09</v>
      </c>
      <c r="Z7" s="24">
        <v>108.76</v>
      </c>
      <c r="AA7" s="24">
        <v>113.08</v>
      </c>
      <c r="AB7" s="24">
        <v>110.34</v>
      </c>
      <c r="AC7" s="24">
        <v>107.33</v>
      </c>
      <c r="AD7" s="24">
        <v>106.32</v>
      </c>
      <c r="AE7" s="24">
        <v>106.67</v>
      </c>
      <c r="AF7" s="24">
        <v>106.9</v>
      </c>
      <c r="AG7" s="24">
        <v>106.74</v>
      </c>
      <c r="AH7" s="24">
        <v>106.65</v>
      </c>
      <c r="AI7" s="24">
        <v>105.91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1.35</v>
      </c>
      <c r="AP7" s="24">
        <v>3.68</v>
      </c>
      <c r="AQ7" s="24">
        <v>5.3</v>
      </c>
      <c r="AR7" s="24">
        <v>6.49</v>
      </c>
      <c r="AS7" s="24">
        <v>6.74</v>
      </c>
      <c r="AT7" s="24">
        <v>3.03</v>
      </c>
      <c r="AU7" s="24">
        <v>689.66</v>
      </c>
      <c r="AV7" s="24">
        <v>773.82</v>
      </c>
      <c r="AW7" s="24">
        <v>871.21</v>
      </c>
      <c r="AX7" s="24">
        <v>622.07000000000005</v>
      </c>
      <c r="AY7" s="24">
        <v>869.64</v>
      </c>
      <c r="AZ7" s="24">
        <v>71.540000000000006</v>
      </c>
      <c r="BA7" s="24">
        <v>67.86</v>
      </c>
      <c r="BB7" s="24">
        <v>72.92</v>
      </c>
      <c r="BC7" s="24">
        <v>81.19</v>
      </c>
      <c r="BD7" s="24">
        <v>85.86</v>
      </c>
      <c r="BE7" s="24">
        <v>78.430000000000007</v>
      </c>
      <c r="BF7" s="24">
        <v>398.92</v>
      </c>
      <c r="BG7" s="24">
        <v>410.76</v>
      </c>
      <c r="BH7" s="24">
        <v>417.12</v>
      </c>
      <c r="BI7" s="24">
        <v>416.29</v>
      </c>
      <c r="BJ7" s="24">
        <v>418.16</v>
      </c>
      <c r="BK7" s="24">
        <v>653.69000000000005</v>
      </c>
      <c r="BL7" s="24">
        <v>709.4</v>
      </c>
      <c r="BM7" s="24">
        <v>734.47</v>
      </c>
      <c r="BN7" s="24">
        <v>720.89</v>
      </c>
      <c r="BO7" s="24">
        <v>676.93</v>
      </c>
      <c r="BP7" s="24">
        <v>630.82000000000005</v>
      </c>
      <c r="BQ7" s="24">
        <v>100</v>
      </c>
      <c r="BR7" s="24">
        <v>103.29</v>
      </c>
      <c r="BS7" s="24">
        <v>104.64</v>
      </c>
      <c r="BT7" s="24">
        <v>105.25</v>
      </c>
      <c r="BU7" s="24">
        <v>120.11</v>
      </c>
      <c r="BV7" s="24">
        <v>88.05</v>
      </c>
      <c r="BW7" s="24">
        <v>91.14</v>
      </c>
      <c r="BX7" s="24">
        <v>90.69</v>
      </c>
      <c r="BY7" s="24">
        <v>90.5</v>
      </c>
      <c r="BZ7" s="24">
        <v>92.66</v>
      </c>
      <c r="CA7" s="24">
        <v>97.81</v>
      </c>
      <c r="CB7" s="24">
        <v>175.9</v>
      </c>
      <c r="CC7" s="24">
        <v>169.42</v>
      </c>
      <c r="CD7" s="24">
        <v>168.59</v>
      </c>
      <c r="CE7" s="24">
        <v>167.26</v>
      </c>
      <c r="CF7" s="24">
        <v>146.47</v>
      </c>
      <c r="CG7" s="24">
        <v>141.15</v>
      </c>
      <c r="CH7" s="24">
        <v>136.86000000000001</v>
      </c>
      <c r="CI7" s="24">
        <v>138.52000000000001</v>
      </c>
      <c r="CJ7" s="24">
        <v>138.66999999999999</v>
      </c>
      <c r="CK7" s="24">
        <v>139.12</v>
      </c>
      <c r="CL7" s="24">
        <v>138.75</v>
      </c>
      <c r="CM7" s="24">
        <v>45.98</v>
      </c>
      <c r="CN7" s="24">
        <v>49.01</v>
      </c>
      <c r="CO7" s="24">
        <v>52.38</v>
      </c>
      <c r="CP7" s="24">
        <v>50.2</v>
      </c>
      <c r="CQ7" s="24">
        <v>48.79</v>
      </c>
      <c r="CR7" s="24">
        <v>57.04</v>
      </c>
      <c r="CS7" s="24">
        <v>60.78</v>
      </c>
      <c r="CT7" s="24">
        <v>59.96</v>
      </c>
      <c r="CU7" s="24">
        <v>59.9</v>
      </c>
      <c r="CV7" s="24">
        <v>60.13</v>
      </c>
      <c r="CW7" s="24">
        <v>58.94</v>
      </c>
      <c r="CX7" s="24">
        <v>94.91</v>
      </c>
      <c r="CY7" s="24">
        <v>99.71</v>
      </c>
      <c r="CZ7" s="24">
        <v>99.71</v>
      </c>
      <c r="DA7" s="24">
        <v>99.73</v>
      </c>
      <c r="DB7" s="24">
        <v>99.73</v>
      </c>
      <c r="DC7" s="24">
        <v>93.73</v>
      </c>
      <c r="DD7" s="24">
        <v>94.17</v>
      </c>
      <c r="DE7" s="24">
        <v>94.27</v>
      </c>
      <c r="DF7" s="24">
        <v>94.46</v>
      </c>
      <c r="DG7" s="24">
        <v>94.37</v>
      </c>
      <c r="DH7" s="24">
        <v>95.91</v>
      </c>
      <c r="DI7" s="24">
        <v>54.51</v>
      </c>
      <c r="DJ7" s="24">
        <v>55.69</v>
      </c>
      <c r="DK7" s="24">
        <v>57.06</v>
      </c>
      <c r="DL7" s="24">
        <v>57.76</v>
      </c>
      <c r="DM7" s="24">
        <v>59.16</v>
      </c>
      <c r="DN7" s="24">
        <v>21.22</v>
      </c>
      <c r="DO7" s="24">
        <v>23.25</v>
      </c>
      <c r="DP7" s="24">
        <v>25.2</v>
      </c>
      <c r="DQ7" s="24">
        <v>27.42</v>
      </c>
      <c r="DR7" s="24">
        <v>30.01</v>
      </c>
      <c r="DS7" s="24">
        <v>41.09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0.83</v>
      </c>
      <c r="DZ7" s="24">
        <v>1.06</v>
      </c>
      <c r="EA7" s="24">
        <v>2.02</v>
      </c>
      <c r="EB7" s="24">
        <v>2.67</v>
      </c>
      <c r="EC7" s="24">
        <v>3.43</v>
      </c>
      <c r="ED7" s="24">
        <v>8.68</v>
      </c>
      <c r="EE7" s="24">
        <v>0.01</v>
      </c>
      <c r="EF7" s="24">
        <v>0.05</v>
      </c>
      <c r="EG7" s="24">
        <v>0.01</v>
      </c>
      <c r="EH7" s="24">
        <v>0.66</v>
      </c>
      <c r="EI7" s="24">
        <v>0.35</v>
      </c>
      <c r="EJ7" s="24">
        <v>0.12</v>
      </c>
      <c r="EK7" s="24">
        <v>0.08</v>
      </c>
      <c r="EL7" s="24">
        <v>0.24</v>
      </c>
      <c r="EM7" s="24">
        <v>0.14000000000000001</v>
      </c>
      <c r="EN7" s="24">
        <v>0.06</v>
      </c>
      <c r="EO7" s="24">
        <v>0.22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110</v>
      </c>
      <c r="E13" t="s">
        <v>111</v>
      </c>
      <c r="F13" t="s">
        <v>111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川田　優惟</cp:lastModifiedBy>
  <cp:lastPrinted>2025-01-28T06:14:51Z</cp:lastPrinted>
  <dcterms:created xsi:type="dcterms:W3CDTF">2025-01-24T07:07:08Z</dcterms:created>
  <dcterms:modified xsi:type="dcterms:W3CDTF">2025-01-28T06:14:53Z</dcterms:modified>
  <cp:category/>
</cp:coreProperties>
</file>