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0220n\Desktop\R7.3月4日〆切　修正し再度提出(公共)\"/>
    </mc:Choice>
  </mc:AlternateContent>
  <xr:revisionPtr revIDLastSave="0" documentId="13_ncr:1_{C789C36A-B7AF-4BA1-A3C6-6CF66D2B116B}" xr6:coauthVersionLast="47" xr6:coauthVersionMax="47" xr10:uidLastSave="{00000000-0000-0000-0000-000000000000}"/>
  <workbookProtection workbookAlgorithmName="SHA-512" workbookHashValue="3ruV4TSjvzHSiTMeqTbHSIVPa82t3rr99WNKMzL+0bAntmCwxfo1MtoDejyrTDVpeXxrK/jZ/+1vKfwGXxrgKA==" workbookSaltValue="866dq9aiOPrSgNra+SJli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G85" i="4"/>
  <c r="F85" i="4"/>
  <c r="AL10" i="4"/>
  <c r="I8"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<sst xmlns="http://schemas.openxmlformats.org/spreadsheetml/2006/main" count="253" uniqueCount="116">
  <si>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</si>
  <si>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</si>
  <si>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</si>
  <si>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</si>
  <si>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</si>
  <si>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</si>
  <si>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</si>
  <si>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</si>
  <si>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</si>
  <si>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</si>
  <si>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</si>
  <si>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</si>
  <si>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</si>
  <si>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</si>
  <si>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</si>
  <si>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</si>
  <si>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</si>
  <si>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</si>
  <si>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</si>
  <si>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</si>
  <si>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</si>
  <si>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</si>
  <si>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</si>
  <si>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</si>
  <si>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</si>
  <si>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</si>
  <si>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</si>
  <si>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</si>
  <si>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</si>
  <si>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</si>
  <si>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</si>
  <si>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</si>
  <si>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</si>
  <si>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</si>
  <si>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</si>
  <si>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</si>
  <si>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</si>
  <si>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</si>
  <si>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</si>
  <si>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</si>
  <si>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</si>
  <si>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</si>
  <si>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</si>
  <si>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</si>
  <si>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</si>
  <si>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</si>
  <si>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</si>
  <si>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</si>
  <si>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</si>
  <si>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</si>
  <si>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</si>
  <si>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</si>
  <si>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</si>
  <si>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</si>
  <si>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</si>
  <si>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</si>
  <si>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</si>
  <si>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</si>
  <si>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</si>
  <si>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</si>
  <si>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</si>
  <si>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</si>
  <si>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</si>
  <si>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</si>
  <si>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</si>
  <si>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</si>
  <si>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</si>
  <si>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</si>
  <si>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</si>
  <si>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</si>
  <si>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</si>
  <si>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</si>
  <si>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</si>
  <si>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</si>
  <si>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</si>
  <si>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</si>
  <si>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</si>
  <si>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</si>
  <si>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</si>
  <si>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</si>
  <si>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</si>
  <si>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</si>
  <si>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</si>
  <si>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</si>
  <si>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</si>
  <si>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</si>
  <si>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</si>
  <si>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</si>
  <si>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</si>
  <si>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</si>
  <si>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</si>
  <si>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</si>
  <si>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</si>
  <si>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</si>
  <si>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</si>
  <si>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</si>
  <si>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東彼杵町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</si>
  <si>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</si>
  <si>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</si>
  <si>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</si>
  <si>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</si>
  <si>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</si>
  <si>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</si>
  <si>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</si>
  <si>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</si>
  <si>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</si>
  <si>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</si>
  <si>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</si>
  <si>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</si>
  <si>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</si>
  <si>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</si>
  <si>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</si>
  <si>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</si>
  <si>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経常収支比率は類似団体平均値と近い数値であるが、経費回収率が低いことから分かるように下水道使用料だけでは事業に係る費用を賄えておらず、一般会計からの基準外繰入金を充てて運営している。
　また、有収水量が低いため、汚水処理費の急激な増減は無いものの、新たな接続があっても、人口減少や排水機器の節水向上等により使用料が増加していないので、汚水処理原価が類似団体の平均値よりも依然として高い。
　現状、使用料収入だけは到底賄えていないため基準外繰入金を必要としているが、令和５年度見直し策定した経営戦略を基に、コスト削減や下水道使用料単価改定・接続促進等実施していく。</t>
    <phoneticPr fontId="4"/>
  </si>
  <si>
    <t>　本町の公共下水道事業は平成１６年４月の供用開始から２０年経過となる。電気及び機械設備の耐用年数は標準耐用年数１５年を超えているため、処理場やマンホールポンプ場の故障が年々頻発してきている。
　令和３年度に適正な維持管理や計画的かつ効率的な老朽化対策を実施していくため、終末処理場及びマンホールポンプ場のストックマネジメント実施計画を策定した。
　令和５年度については、上記ストックマネジメント計画に基づいて処理場電気設備更新工事（令和６年度までの２箇年にて実施）及びマンホールポンプ場電気設備更新工事を実施した。</t>
    <phoneticPr fontId="4"/>
  </si>
  <si>
    <r>
      <t>　令和５年度末での公共下水道事業の管渠整備率は概ね１００％、水洗化率は８３．１６％となった。
　水洗化率は</t>
    </r>
    <r>
      <rPr>
        <sz val="11"/>
        <rFont val="ＭＳ ゴシック"/>
        <family val="3"/>
        <charset val="128"/>
      </rPr>
      <t>類似団体</t>
    </r>
    <r>
      <rPr>
        <sz val="11"/>
        <color theme="1"/>
        <rFont val="ＭＳ ゴシック"/>
        <family val="3"/>
        <charset val="128"/>
      </rPr>
      <t xml:space="preserve">平均値を上回っているが、県内での公共下水道事業実施自治体の中では９番目であるため、引き続き広報等にて未接続の家庭や事業所に早期接続促進を図っていく。
　令和５年度には経営戦略の見直しを実施、経営の現状を分析し将来（１０年間）の投資・財政計画を策定した。
　今後は使用料改定を令和７年度に実施、経費回収率の向上及び一般会計からの基準外繰入金を少しでも減少させ、経営の効率化・健全化を進めていく。
</t>
    </r>
    <rPh sb="48" eb="52">
      <t>スイセンカリツ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</si>
</sst>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FAC0-4E01-968D-23B44E119CD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0.32</c:v>
                </c:pt>
                <c:pt idx="2">
                  <c:v>0.1</c:v>
                </c:pt>
                <c:pt idx="3">
                  <c:v>0.09</c:v>
                </c:pt>
                <c:pt idx="4">
                  <c:v>0.1</c:v>
                </c:pt>
              </c:numCache>
            </c:numRef>
          </c:val>
          <c:smooth val="0"/>
          <c:extLst>
            <c:ext xmlns:c16="http://schemas.microsoft.com/office/drawing/2014/chart" uri="{C3380CC4-5D6E-409C-BE32-E72D297353CC}">
              <c16:uniqueId val="{00000001-FAC0-4E01-968D-23B44E119CD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31.04</c:v>
                </c:pt>
                <c:pt idx="2">
                  <c:v>30.75</c:v>
                </c:pt>
                <c:pt idx="3">
                  <c:v>31.63</c:v>
                </c:pt>
                <c:pt idx="4">
                  <c:v>33.08</c:v>
                </c:pt>
              </c:numCache>
            </c:numRef>
          </c:val>
          <c:extLst>
            <c:ext xmlns:c16="http://schemas.microsoft.com/office/drawing/2014/chart" uri="{C3380CC4-5D6E-409C-BE32-E72D297353CC}">
              <c16:uniqueId val="{00000000-C30F-4E4F-8046-54A1616164B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49.47</c:v>
                </c:pt>
                <c:pt idx="2">
                  <c:v>48.19</c:v>
                </c:pt>
                <c:pt idx="3">
                  <c:v>47.32</c:v>
                </c:pt>
                <c:pt idx="4">
                  <c:v>48.03</c:v>
                </c:pt>
              </c:numCache>
            </c:numRef>
          </c:val>
          <c:smooth val="0"/>
          <c:extLst>
            <c:ext xmlns:c16="http://schemas.microsoft.com/office/drawing/2014/chart" uri="{C3380CC4-5D6E-409C-BE32-E72D297353CC}">
              <c16:uniqueId val="{00000001-C30F-4E4F-8046-54A1616164B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80.900000000000006</c:v>
                </c:pt>
                <c:pt idx="2">
                  <c:v>81.14</c:v>
                </c:pt>
                <c:pt idx="3">
                  <c:v>82.13</c:v>
                </c:pt>
                <c:pt idx="4">
                  <c:v>83.16</c:v>
                </c:pt>
              </c:numCache>
            </c:numRef>
          </c:val>
          <c:extLst>
            <c:ext xmlns:c16="http://schemas.microsoft.com/office/drawing/2014/chart" uri="{C3380CC4-5D6E-409C-BE32-E72D297353CC}">
              <c16:uniqueId val="{00000000-9600-4800-BE56-0E05138DB29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82.06</c:v>
                </c:pt>
                <c:pt idx="2">
                  <c:v>82.26</c:v>
                </c:pt>
                <c:pt idx="3">
                  <c:v>81.33</c:v>
                </c:pt>
                <c:pt idx="4">
                  <c:v>80.95</c:v>
                </c:pt>
              </c:numCache>
            </c:numRef>
          </c:val>
          <c:smooth val="0"/>
          <c:extLst>
            <c:ext xmlns:c16="http://schemas.microsoft.com/office/drawing/2014/chart" uri="{C3380CC4-5D6E-409C-BE32-E72D297353CC}">
              <c16:uniqueId val="{00000001-9600-4800-BE56-0E05138DB29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108.65</c:v>
                </c:pt>
                <c:pt idx="2">
                  <c:v>113.63</c:v>
                </c:pt>
                <c:pt idx="3">
                  <c:v>105.64</c:v>
                </c:pt>
                <c:pt idx="4">
                  <c:v>107.53</c:v>
                </c:pt>
              </c:numCache>
            </c:numRef>
          </c:val>
          <c:extLst>
            <c:ext xmlns:c16="http://schemas.microsoft.com/office/drawing/2014/chart" uri="{C3380CC4-5D6E-409C-BE32-E72D297353CC}">
              <c16:uniqueId val="{00000000-35E7-4C94-9AEB-68915BEF331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107.81</c:v>
                </c:pt>
                <c:pt idx="2">
                  <c:v>107.54</c:v>
                </c:pt>
                <c:pt idx="3">
                  <c:v>107.19</c:v>
                </c:pt>
                <c:pt idx="4">
                  <c:v>107.04</c:v>
                </c:pt>
              </c:numCache>
            </c:numRef>
          </c:val>
          <c:smooth val="0"/>
          <c:extLst>
            <c:ext xmlns:c16="http://schemas.microsoft.com/office/drawing/2014/chart" uri="{C3380CC4-5D6E-409C-BE32-E72D297353CC}">
              <c16:uniqueId val="{00000001-35E7-4C94-9AEB-68915BEF331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3.17</c:v>
                </c:pt>
                <c:pt idx="2">
                  <c:v>6.1</c:v>
                </c:pt>
                <c:pt idx="3">
                  <c:v>8.93</c:v>
                </c:pt>
                <c:pt idx="4">
                  <c:v>11.74</c:v>
                </c:pt>
              </c:numCache>
            </c:numRef>
          </c:val>
          <c:extLst>
            <c:ext xmlns:c16="http://schemas.microsoft.com/office/drawing/2014/chart" uri="{C3380CC4-5D6E-409C-BE32-E72D297353CC}">
              <c16:uniqueId val="{00000000-4FAA-4250-A25C-5F4234E8506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19.93</c:v>
                </c:pt>
                <c:pt idx="2">
                  <c:v>21.94</c:v>
                </c:pt>
                <c:pt idx="3">
                  <c:v>22.89</c:v>
                </c:pt>
                <c:pt idx="4">
                  <c:v>23.37</c:v>
                </c:pt>
              </c:numCache>
            </c:numRef>
          </c:val>
          <c:smooth val="0"/>
          <c:extLst>
            <c:ext xmlns:c16="http://schemas.microsoft.com/office/drawing/2014/chart" uri="{C3380CC4-5D6E-409C-BE32-E72D297353CC}">
              <c16:uniqueId val="{00000001-4FAA-4250-A25C-5F4234E8506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D6AB-44D2-A906-9310F5BA4BA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D6AB-44D2-A906-9310F5BA4BA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977-49B1-AF58-3854E414940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18.2</c:v>
                </c:pt>
                <c:pt idx="2">
                  <c:v>19.059999999999999</c:v>
                </c:pt>
                <c:pt idx="3">
                  <c:v>31.07</c:v>
                </c:pt>
                <c:pt idx="4">
                  <c:v>37.43</c:v>
                </c:pt>
              </c:numCache>
            </c:numRef>
          </c:val>
          <c:smooth val="0"/>
          <c:extLst>
            <c:ext xmlns:c16="http://schemas.microsoft.com/office/drawing/2014/chart" uri="{C3380CC4-5D6E-409C-BE32-E72D297353CC}">
              <c16:uniqueId val="{00000001-C977-49B1-AF58-3854E414940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54.69</c:v>
                </c:pt>
                <c:pt idx="2">
                  <c:v>72.16</c:v>
                </c:pt>
                <c:pt idx="3">
                  <c:v>87.4</c:v>
                </c:pt>
                <c:pt idx="4">
                  <c:v>99.68</c:v>
                </c:pt>
              </c:numCache>
            </c:numRef>
          </c:val>
          <c:extLst>
            <c:ext xmlns:c16="http://schemas.microsoft.com/office/drawing/2014/chart" uri="{C3380CC4-5D6E-409C-BE32-E72D297353CC}">
              <c16:uniqueId val="{00000000-C64C-4A1B-B288-F6A9CC6C649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48.56</c:v>
                </c:pt>
                <c:pt idx="2">
                  <c:v>47.58</c:v>
                </c:pt>
                <c:pt idx="3">
                  <c:v>51.09</c:v>
                </c:pt>
                <c:pt idx="4">
                  <c:v>57.42</c:v>
                </c:pt>
              </c:numCache>
            </c:numRef>
          </c:val>
          <c:smooth val="0"/>
          <c:extLst>
            <c:ext xmlns:c16="http://schemas.microsoft.com/office/drawing/2014/chart" uri="{C3380CC4-5D6E-409C-BE32-E72D297353CC}">
              <c16:uniqueId val="{00000001-C64C-4A1B-B288-F6A9CC6C649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4836.3900000000003</c:v>
                </c:pt>
                <c:pt idx="2">
                  <c:v>4941.49</c:v>
                </c:pt>
                <c:pt idx="3">
                  <c:v>4636.1499999999996</c:v>
                </c:pt>
                <c:pt idx="4">
                  <c:v>4368.8500000000004</c:v>
                </c:pt>
              </c:numCache>
            </c:numRef>
          </c:val>
          <c:extLst>
            <c:ext xmlns:c16="http://schemas.microsoft.com/office/drawing/2014/chart" uri="{C3380CC4-5D6E-409C-BE32-E72D297353CC}">
              <c16:uniqueId val="{00000000-3362-4852-B7F6-BC6E5887302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1245.0999999999999</c:v>
                </c:pt>
                <c:pt idx="2">
                  <c:v>1108.8</c:v>
                </c:pt>
                <c:pt idx="3">
                  <c:v>1194.56</c:v>
                </c:pt>
                <c:pt idx="4">
                  <c:v>1174.6099999999999</c:v>
                </c:pt>
              </c:numCache>
            </c:numRef>
          </c:val>
          <c:smooth val="0"/>
          <c:extLst>
            <c:ext xmlns:c16="http://schemas.microsoft.com/office/drawing/2014/chart" uri="{C3380CC4-5D6E-409C-BE32-E72D297353CC}">
              <c16:uniqueId val="{00000001-3362-4852-B7F6-BC6E5887302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47.2</c:v>
                </c:pt>
                <c:pt idx="2">
                  <c:v>50.63</c:v>
                </c:pt>
                <c:pt idx="3">
                  <c:v>51.55</c:v>
                </c:pt>
                <c:pt idx="4">
                  <c:v>48.9</c:v>
                </c:pt>
              </c:numCache>
            </c:numRef>
          </c:val>
          <c:extLst>
            <c:ext xmlns:c16="http://schemas.microsoft.com/office/drawing/2014/chart" uri="{C3380CC4-5D6E-409C-BE32-E72D297353CC}">
              <c16:uniqueId val="{00000000-1809-48C3-A32C-6A0B54A31E5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79.77</c:v>
                </c:pt>
                <c:pt idx="2">
                  <c:v>79.63</c:v>
                </c:pt>
                <c:pt idx="3">
                  <c:v>76.78</c:v>
                </c:pt>
                <c:pt idx="4">
                  <c:v>75.41</c:v>
                </c:pt>
              </c:numCache>
            </c:numRef>
          </c:val>
          <c:smooth val="0"/>
          <c:extLst>
            <c:ext xmlns:c16="http://schemas.microsoft.com/office/drawing/2014/chart" uri="{C3380CC4-5D6E-409C-BE32-E72D297353CC}">
              <c16:uniqueId val="{00000001-1809-48C3-A32C-6A0B54A31E5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319.47000000000003</c:v>
                </c:pt>
                <c:pt idx="2">
                  <c:v>298.75</c:v>
                </c:pt>
                <c:pt idx="3">
                  <c:v>294.27999999999997</c:v>
                </c:pt>
                <c:pt idx="4">
                  <c:v>309.92</c:v>
                </c:pt>
              </c:numCache>
            </c:numRef>
          </c:val>
          <c:extLst>
            <c:ext xmlns:c16="http://schemas.microsoft.com/office/drawing/2014/chart" uri="{C3380CC4-5D6E-409C-BE32-E72D297353CC}">
              <c16:uniqueId val="{00000000-06A8-40C9-B056-B976D12FDCD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214.56</c:v>
                </c:pt>
                <c:pt idx="2">
                  <c:v>213.66</c:v>
                </c:pt>
                <c:pt idx="3">
                  <c:v>224.31</c:v>
                </c:pt>
                <c:pt idx="4">
                  <c:v>223.48</c:v>
                </c:pt>
              </c:numCache>
            </c:numRef>
          </c:val>
          <c:smooth val="0"/>
          <c:extLst>
            <c:ext xmlns:c16="http://schemas.microsoft.com/office/drawing/2014/chart" uri="{C3380CC4-5D6E-409C-BE32-E72D297353CC}">
              <c16:uniqueId val="{00000001-06A8-40C9-B056-B976D12FDCD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57"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長崎県　東彼杵町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Cd2</v>
      </c>
      <c r="X8" s="70"/>
      <c r="Y8" s="70"/>
      <c r="Z8" s="70"/>
      <c r="AA8" s="70"/>
      <c r="AB8" s="70"/>
      <c r="AC8" s="70"/>
      <c r="AD8" s="71" t="str">
        <f>データ!$M$6</f>
        <v>非設置</v>
      </c>
      <c r="AE8" s="71"/>
      <c r="AF8" s="71"/>
      <c r="AG8" s="71"/>
      <c r="AH8" s="71"/>
      <c r="AI8" s="71"/>
      <c r="AJ8" s="71"/>
      <c r="AK8" s="3"/>
      <c r="AL8" s="50">
        <f>データ!S6</f>
        <v>7453</v>
      </c>
      <c r="AM8" s="50"/>
      <c r="AN8" s="50"/>
      <c r="AO8" s="50"/>
      <c r="AP8" s="50"/>
      <c r="AQ8" s="50"/>
      <c r="AR8" s="50"/>
      <c r="AS8" s="50"/>
      <c r="AT8" s="51">
        <f>データ!T6</f>
        <v>74.290000000000006</v>
      </c>
      <c r="AU8" s="51"/>
      <c r="AV8" s="51"/>
      <c r="AW8" s="51"/>
      <c r="AX8" s="51"/>
      <c r="AY8" s="51"/>
      <c r="AZ8" s="51"/>
      <c r="BA8" s="51"/>
      <c r="BB8" s="51">
        <f>データ!U6</f>
        <v>100.32</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15">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57.03</v>
      </c>
      <c r="J10" s="51"/>
      <c r="K10" s="51"/>
      <c r="L10" s="51"/>
      <c r="M10" s="51"/>
      <c r="N10" s="51"/>
      <c r="O10" s="51"/>
      <c r="P10" s="51">
        <f>データ!P6</f>
        <v>47.7</v>
      </c>
      <c r="Q10" s="51"/>
      <c r="R10" s="51"/>
      <c r="S10" s="51"/>
      <c r="T10" s="51"/>
      <c r="U10" s="51"/>
      <c r="V10" s="51"/>
      <c r="W10" s="51">
        <f>データ!Q6</f>
        <v>99.16</v>
      </c>
      <c r="X10" s="51"/>
      <c r="Y10" s="51"/>
      <c r="Z10" s="51"/>
      <c r="AA10" s="51"/>
      <c r="AB10" s="51"/>
      <c r="AC10" s="51"/>
      <c r="AD10" s="50">
        <f>データ!R6</f>
        <v>3160</v>
      </c>
      <c r="AE10" s="50"/>
      <c r="AF10" s="50"/>
      <c r="AG10" s="50"/>
      <c r="AH10" s="50"/>
      <c r="AI10" s="50"/>
      <c r="AJ10" s="50"/>
      <c r="AK10" s="2"/>
      <c r="AL10" s="50">
        <f>データ!V6</f>
        <v>3522</v>
      </c>
      <c r="AM10" s="50"/>
      <c r="AN10" s="50"/>
      <c r="AO10" s="50"/>
      <c r="AP10" s="50"/>
      <c r="AQ10" s="50"/>
      <c r="AR10" s="50"/>
      <c r="AS10" s="50"/>
      <c r="AT10" s="51">
        <f>データ!W6</f>
        <v>1.58</v>
      </c>
      <c r="AU10" s="51"/>
      <c r="AV10" s="51"/>
      <c r="AW10" s="51"/>
      <c r="AX10" s="51"/>
      <c r="AY10" s="51"/>
      <c r="AZ10" s="51"/>
      <c r="BA10" s="51"/>
      <c r="BB10" s="51">
        <f>データ!X6</f>
        <v>2229.11</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D4t165Jr68aUYunGAcpZ68eI/5WJeMCtSPNbJJBxyol8AEVQU9frZ9fsm8VDI6OHDYGNhvG3Kn/y208Sw62xFA==" saltValue="HIHNdk4g+RKJWLcbESTlG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423211</v>
      </c>
      <c r="D6" s="19">
        <f t="shared" si="3"/>
        <v>46</v>
      </c>
      <c r="E6" s="19">
        <f t="shared" si="3"/>
        <v>17</v>
      </c>
      <c r="F6" s="19">
        <f t="shared" si="3"/>
        <v>1</v>
      </c>
      <c r="G6" s="19">
        <f t="shared" si="3"/>
        <v>0</v>
      </c>
      <c r="H6" s="19" t="str">
        <f t="shared" si="3"/>
        <v>長崎県　東彼杵町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57.03</v>
      </c>
      <c r="P6" s="20">
        <f t="shared" si="3"/>
        <v>47.7</v>
      </c>
      <c r="Q6" s="20">
        <f t="shared" si="3"/>
        <v>99.16</v>
      </c>
      <c r="R6" s="20">
        <f t="shared" si="3"/>
        <v>3160</v>
      </c>
      <c r="S6" s="20">
        <f t="shared" si="3"/>
        <v>7453</v>
      </c>
      <c r="T6" s="20">
        <f t="shared" si="3"/>
        <v>74.290000000000006</v>
      </c>
      <c r="U6" s="20">
        <f t="shared" si="3"/>
        <v>100.32</v>
      </c>
      <c r="V6" s="20">
        <f t="shared" si="3"/>
        <v>3522</v>
      </c>
      <c r="W6" s="20">
        <f t="shared" si="3"/>
        <v>1.58</v>
      </c>
      <c r="X6" s="20">
        <f t="shared" si="3"/>
        <v>2229.11</v>
      </c>
      <c r="Y6" s="21" t="str">
        <f>IF(Y7="",NA(),Y7)</f>
        <v>-</v>
      </c>
      <c r="Z6" s="21">
        <f t="shared" ref="Z6:AH6" si="4">IF(Z7="",NA(),Z7)</f>
        <v>108.65</v>
      </c>
      <c r="AA6" s="21">
        <f t="shared" si="4"/>
        <v>113.63</v>
      </c>
      <c r="AB6" s="21">
        <f t="shared" si="4"/>
        <v>105.64</v>
      </c>
      <c r="AC6" s="21">
        <f t="shared" si="4"/>
        <v>107.53</v>
      </c>
      <c r="AD6" s="21" t="str">
        <f t="shared" si="4"/>
        <v>-</v>
      </c>
      <c r="AE6" s="21">
        <f t="shared" si="4"/>
        <v>107.81</v>
      </c>
      <c r="AF6" s="21">
        <f t="shared" si="4"/>
        <v>107.54</v>
      </c>
      <c r="AG6" s="21">
        <f t="shared" si="4"/>
        <v>107.19</v>
      </c>
      <c r="AH6" s="21">
        <f t="shared" si="4"/>
        <v>107.04</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18.2</v>
      </c>
      <c r="AQ6" s="21">
        <f t="shared" si="5"/>
        <v>19.059999999999999</v>
      </c>
      <c r="AR6" s="21">
        <f t="shared" si="5"/>
        <v>31.07</v>
      </c>
      <c r="AS6" s="21">
        <f t="shared" si="5"/>
        <v>37.43</v>
      </c>
      <c r="AT6" s="20" t="str">
        <f>IF(AT7="","",IF(AT7="-","【-】","【"&amp;SUBSTITUTE(TEXT(AT7,"#,##0.00"),"-","△")&amp;"】"))</f>
        <v>【3.03】</v>
      </c>
      <c r="AU6" s="21" t="str">
        <f>IF(AU7="",NA(),AU7)</f>
        <v>-</v>
      </c>
      <c r="AV6" s="21">
        <f t="shared" ref="AV6:BD6" si="6">IF(AV7="",NA(),AV7)</f>
        <v>54.69</v>
      </c>
      <c r="AW6" s="21">
        <f t="shared" si="6"/>
        <v>72.16</v>
      </c>
      <c r="AX6" s="21">
        <f t="shared" si="6"/>
        <v>87.4</v>
      </c>
      <c r="AY6" s="21">
        <f t="shared" si="6"/>
        <v>99.68</v>
      </c>
      <c r="AZ6" s="21" t="str">
        <f t="shared" si="6"/>
        <v>-</v>
      </c>
      <c r="BA6" s="21">
        <f t="shared" si="6"/>
        <v>48.56</v>
      </c>
      <c r="BB6" s="21">
        <f t="shared" si="6"/>
        <v>47.58</v>
      </c>
      <c r="BC6" s="21">
        <f t="shared" si="6"/>
        <v>51.09</v>
      </c>
      <c r="BD6" s="21">
        <f t="shared" si="6"/>
        <v>57.42</v>
      </c>
      <c r="BE6" s="20" t="str">
        <f>IF(BE7="","",IF(BE7="-","【-】","【"&amp;SUBSTITUTE(TEXT(BE7,"#,##0.00"),"-","△")&amp;"】"))</f>
        <v>【78.43】</v>
      </c>
      <c r="BF6" s="21" t="str">
        <f>IF(BF7="",NA(),BF7)</f>
        <v>-</v>
      </c>
      <c r="BG6" s="21">
        <f t="shared" ref="BG6:BO6" si="7">IF(BG7="",NA(),BG7)</f>
        <v>4836.3900000000003</v>
      </c>
      <c r="BH6" s="21">
        <f t="shared" si="7"/>
        <v>4941.49</v>
      </c>
      <c r="BI6" s="21">
        <f t="shared" si="7"/>
        <v>4636.1499999999996</v>
      </c>
      <c r="BJ6" s="21">
        <f t="shared" si="7"/>
        <v>4368.8500000000004</v>
      </c>
      <c r="BK6" s="21" t="str">
        <f t="shared" si="7"/>
        <v>-</v>
      </c>
      <c r="BL6" s="21">
        <f t="shared" si="7"/>
        <v>1245.0999999999999</v>
      </c>
      <c r="BM6" s="21">
        <f t="shared" si="7"/>
        <v>1108.8</v>
      </c>
      <c r="BN6" s="21">
        <f t="shared" si="7"/>
        <v>1194.56</v>
      </c>
      <c r="BO6" s="21">
        <f t="shared" si="7"/>
        <v>1174.6099999999999</v>
      </c>
      <c r="BP6" s="20" t="str">
        <f>IF(BP7="","",IF(BP7="-","【-】","【"&amp;SUBSTITUTE(TEXT(BP7,"#,##0.00"),"-","△")&amp;"】"))</f>
        <v>【630.82】</v>
      </c>
      <c r="BQ6" s="21" t="str">
        <f>IF(BQ7="",NA(),BQ7)</f>
        <v>-</v>
      </c>
      <c r="BR6" s="21">
        <f t="shared" ref="BR6:BZ6" si="8">IF(BR7="",NA(),BR7)</f>
        <v>47.2</v>
      </c>
      <c r="BS6" s="21">
        <f t="shared" si="8"/>
        <v>50.63</v>
      </c>
      <c r="BT6" s="21">
        <f t="shared" si="8"/>
        <v>51.55</v>
      </c>
      <c r="BU6" s="21">
        <f t="shared" si="8"/>
        <v>48.9</v>
      </c>
      <c r="BV6" s="21" t="str">
        <f t="shared" si="8"/>
        <v>-</v>
      </c>
      <c r="BW6" s="21">
        <f t="shared" si="8"/>
        <v>79.77</v>
      </c>
      <c r="BX6" s="21">
        <f t="shared" si="8"/>
        <v>79.63</v>
      </c>
      <c r="BY6" s="21">
        <f t="shared" si="8"/>
        <v>76.78</v>
      </c>
      <c r="BZ6" s="21">
        <f t="shared" si="8"/>
        <v>75.41</v>
      </c>
      <c r="CA6" s="20" t="str">
        <f>IF(CA7="","",IF(CA7="-","【-】","【"&amp;SUBSTITUTE(TEXT(CA7,"#,##0.00"),"-","△")&amp;"】"))</f>
        <v>【97.81】</v>
      </c>
      <c r="CB6" s="21" t="str">
        <f>IF(CB7="",NA(),CB7)</f>
        <v>-</v>
      </c>
      <c r="CC6" s="21">
        <f t="shared" ref="CC6:CK6" si="9">IF(CC7="",NA(),CC7)</f>
        <v>319.47000000000003</v>
      </c>
      <c r="CD6" s="21">
        <f t="shared" si="9"/>
        <v>298.75</v>
      </c>
      <c r="CE6" s="21">
        <f t="shared" si="9"/>
        <v>294.27999999999997</v>
      </c>
      <c r="CF6" s="21">
        <f t="shared" si="9"/>
        <v>309.92</v>
      </c>
      <c r="CG6" s="21" t="str">
        <f t="shared" si="9"/>
        <v>-</v>
      </c>
      <c r="CH6" s="21">
        <f t="shared" si="9"/>
        <v>214.56</v>
      </c>
      <c r="CI6" s="21">
        <f t="shared" si="9"/>
        <v>213.66</v>
      </c>
      <c r="CJ6" s="21">
        <f t="shared" si="9"/>
        <v>224.31</v>
      </c>
      <c r="CK6" s="21">
        <f t="shared" si="9"/>
        <v>223.48</v>
      </c>
      <c r="CL6" s="20" t="str">
        <f>IF(CL7="","",IF(CL7="-","【-】","【"&amp;SUBSTITUTE(TEXT(CL7,"#,##0.00"),"-","△")&amp;"】"))</f>
        <v>【138.75】</v>
      </c>
      <c r="CM6" s="21" t="str">
        <f>IF(CM7="",NA(),CM7)</f>
        <v>-</v>
      </c>
      <c r="CN6" s="21">
        <f t="shared" ref="CN6:CV6" si="10">IF(CN7="",NA(),CN7)</f>
        <v>31.04</v>
      </c>
      <c r="CO6" s="21">
        <f t="shared" si="10"/>
        <v>30.75</v>
      </c>
      <c r="CP6" s="21">
        <f t="shared" si="10"/>
        <v>31.63</v>
      </c>
      <c r="CQ6" s="21">
        <f t="shared" si="10"/>
        <v>33.08</v>
      </c>
      <c r="CR6" s="21" t="str">
        <f t="shared" si="10"/>
        <v>-</v>
      </c>
      <c r="CS6" s="21">
        <f t="shared" si="10"/>
        <v>49.47</v>
      </c>
      <c r="CT6" s="21">
        <f t="shared" si="10"/>
        <v>48.19</v>
      </c>
      <c r="CU6" s="21">
        <f t="shared" si="10"/>
        <v>47.32</v>
      </c>
      <c r="CV6" s="21">
        <f t="shared" si="10"/>
        <v>48.03</v>
      </c>
      <c r="CW6" s="20" t="str">
        <f>IF(CW7="","",IF(CW7="-","【-】","【"&amp;SUBSTITUTE(TEXT(CW7,"#,##0.00"),"-","△")&amp;"】"))</f>
        <v>【58.94】</v>
      </c>
      <c r="CX6" s="21" t="str">
        <f>IF(CX7="",NA(),CX7)</f>
        <v>-</v>
      </c>
      <c r="CY6" s="21">
        <f t="shared" ref="CY6:DG6" si="11">IF(CY7="",NA(),CY7)</f>
        <v>80.900000000000006</v>
      </c>
      <c r="CZ6" s="21">
        <f t="shared" si="11"/>
        <v>81.14</v>
      </c>
      <c r="DA6" s="21">
        <f t="shared" si="11"/>
        <v>82.13</v>
      </c>
      <c r="DB6" s="21">
        <f t="shared" si="11"/>
        <v>83.16</v>
      </c>
      <c r="DC6" s="21" t="str">
        <f t="shared" si="11"/>
        <v>-</v>
      </c>
      <c r="DD6" s="21">
        <f t="shared" si="11"/>
        <v>82.06</v>
      </c>
      <c r="DE6" s="21">
        <f t="shared" si="11"/>
        <v>82.26</v>
      </c>
      <c r="DF6" s="21">
        <f t="shared" si="11"/>
        <v>81.33</v>
      </c>
      <c r="DG6" s="21">
        <f t="shared" si="11"/>
        <v>80.95</v>
      </c>
      <c r="DH6" s="20" t="str">
        <f>IF(DH7="","",IF(DH7="-","【-】","【"&amp;SUBSTITUTE(TEXT(DH7,"#,##0.00"),"-","△")&amp;"】"))</f>
        <v>【95.91】</v>
      </c>
      <c r="DI6" s="21" t="str">
        <f>IF(DI7="",NA(),DI7)</f>
        <v>-</v>
      </c>
      <c r="DJ6" s="21">
        <f t="shared" ref="DJ6:DR6" si="12">IF(DJ7="",NA(),DJ7)</f>
        <v>3.17</v>
      </c>
      <c r="DK6" s="21">
        <f t="shared" si="12"/>
        <v>6.1</v>
      </c>
      <c r="DL6" s="21">
        <f t="shared" si="12"/>
        <v>8.93</v>
      </c>
      <c r="DM6" s="21">
        <f t="shared" si="12"/>
        <v>11.74</v>
      </c>
      <c r="DN6" s="21" t="str">
        <f t="shared" si="12"/>
        <v>-</v>
      </c>
      <c r="DO6" s="21">
        <f t="shared" si="12"/>
        <v>19.93</v>
      </c>
      <c r="DP6" s="21">
        <f t="shared" si="12"/>
        <v>21.94</v>
      </c>
      <c r="DQ6" s="21">
        <f t="shared" si="12"/>
        <v>22.89</v>
      </c>
      <c r="DR6" s="21">
        <f t="shared" si="12"/>
        <v>23.37</v>
      </c>
      <c r="DS6" s="20" t="str">
        <f>IF(DS7="","",IF(DS7="-","【-】","【"&amp;SUBSTITUTE(TEXT(DS7,"#,##0.00"),"-","△")&amp;"】"))</f>
        <v>【41.09】</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0">
        <f t="shared" si="13"/>
        <v>0</v>
      </c>
      <c r="ED6" s="20" t="str">
        <f>IF(ED7="","",IF(ED7="-","【-】","【"&amp;SUBSTITUTE(TEXT(ED7,"#,##0.00"),"-","△")&amp;"】"))</f>
        <v>【8.68】</v>
      </c>
      <c r="EE6" s="21" t="str">
        <f>IF(EE7="",NA(),EE7)</f>
        <v>-</v>
      </c>
      <c r="EF6" s="20">
        <f t="shared" ref="EF6:EN6" si="14">IF(EF7="",NA(),EF7)</f>
        <v>0</v>
      </c>
      <c r="EG6" s="20">
        <f t="shared" si="14"/>
        <v>0</v>
      </c>
      <c r="EH6" s="20">
        <f t="shared" si="14"/>
        <v>0</v>
      </c>
      <c r="EI6" s="20">
        <f t="shared" si="14"/>
        <v>0</v>
      </c>
      <c r="EJ6" s="21" t="str">
        <f t="shared" si="14"/>
        <v>-</v>
      </c>
      <c r="EK6" s="21">
        <f t="shared" si="14"/>
        <v>0.32</v>
      </c>
      <c r="EL6" s="21">
        <f t="shared" si="14"/>
        <v>0.1</v>
      </c>
      <c r="EM6" s="21">
        <f t="shared" si="14"/>
        <v>0.09</v>
      </c>
      <c r="EN6" s="21">
        <f t="shared" si="14"/>
        <v>0.1</v>
      </c>
      <c r="EO6" s="20" t="str">
        <f>IF(EO7="","",IF(EO7="-","【-】","【"&amp;SUBSTITUTE(TEXT(EO7,"#,##0.00"),"-","△")&amp;"】"))</f>
        <v>【0.22】</v>
      </c>
    </row>
    <row r="7" spans="1:148" s="22" customFormat="1" x14ac:dyDescent="0.15">
      <c r="A7" s="14"/>
      <c r="B7" s="23">
        <v>2023</v>
      </c>
      <c r="C7" s="23">
        <v>423211</v>
      </c>
      <c r="D7" s="23">
        <v>46</v>
      </c>
      <c r="E7" s="23">
        <v>17</v>
      </c>
      <c r="F7" s="23">
        <v>1</v>
      </c>
      <c r="G7" s="23">
        <v>0</v>
      </c>
      <c r="H7" s="23" t="s">
        <v>96</v>
      </c>
      <c r="I7" s="23" t="s">
        <v>97</v>
      </c>
      <c r="J7" s="23" t="s">
        <v>98</v>
      </c>
      <c r="K7" s="23" t="s">
        <v>99</v>
      </c>
      <c r="L7" s="23" t="s">
        <v>100</v>
      </c>
      <c r="M7" s="23" t="s">
        <v>101</v>
      </c>
      <c r="N7" s="24" t="s">
        <v>102</v>
      </c>
      <c r="O7" s="24">
        <v>57.03</v>
      </c>
      <c r="P7" s="24">
        <v>47.7</v>
      </c>
      <c r="Q7" s="24">
        <v>99.16</v>
      </c>
      <c r="R7" s="24">
        <v>3160</v>
      </c>
      <c r="S7" s="24">
        <v>7453</v>
      </c>
      <c r="T7" s="24">
        <v>74.290000000000006</v>
      </c>
      <c r="U7" s="24">
        <v>100.32</v>
      </c>
      <c r="V7" s="24">
        <v>3522</v>
      </c>
      <c r="W7" s="24">
        <v>1.58</v>
      </c>
      <c r="X7" s="24">
        <v>2229.11</v>
      </c>
      <c r="Y7" s="24" t="s">
        <v>102</v>
      </c>
      <c r="Z7" s="24">
        <v>108.65</v>
      </c>
      <c r="AA7" s="24">
        <v>113.63</v>
      </c>
      <c r="AB7" s="24">
        <v>105.64</v>
      </c>
      <c r="AC7" s="24">
        <v>107.53</v>
      </c>
      <c r="AD7" s="24" t="s">
        <v>102</v>
      </c>
      <c r="AE7" s="24">
        <v>107.81</v>
      </c>
      <c r="AF7" s="24">
        <v>107.54</v>
      </c>
      <c r="AG7" s="24">
        <v>107.19</v>
      </c>
      <c r="AH7" s="24">
        <v>107.04</v>
      </c>
      <c r="AI7" s="24">
        <v>105.91</v>
      </c>
      <c r="AJ7" s="24" t="s">
        <v>102</v>
      </c>
      <c r="AK7" s="24">
        <v>0</v>
      </c>
      <c r="AL7" s="24">
        <v>0</v>
      </c>
      <c r="AM7" s="24">
        <v>0</v>
      </c>
      <c r="AN7" s="24">
        <v>0</v>
      </c>
      <c r="AO7" s="24" t="s">
        <v>102</v>
      </c>
      <c r="AP7" s="24">
        <v>18.2</v>
      </c>
      <c r="AQ7" s="24">
        <v>19.059999999999999</v>
      </c>
      <c r="AR7" s="24">
        <v>31.07</v>
      </c>
      <c r="AS7" s="24">
        <v>37.43</v>
      </c>
      <c r="AT7" s="24">
        <v>3.03</v>
      </c>
      <c r="AU7" s="24" t="s">
        <v>102</v>
      </c>
      <c r="AV7" s="24">
        <v>54.69</v>
      </c>
      <c r="AW7" s="24">
        <v>72.16</v>
      </c>
      <c r="AX7" s="24">
        <v>87.4</v>
      </c>
      <c r="AY7" s="24">
        <v>99.68</v>
      </c>
      <c r="AZ7" s="24" t="s">
        <v>102</v>
      </c>
      <c r="BA7" s="24">
        <v>48.56</v>
      </c>
      <c r="BB7" s="24">
        <v>47.58</v>
      </c>
      <c r="BC7" s="24">
        <v>51.09</v>
      </c>
      <c r="BD7" s="24">
        <v>57.42</v>
      </c>
      <c r="BE7" s="24">
        <v>78.430000000000007</v>
      </c>
      <c r="BF7" s="24" t="s">
        <v>102</v>
      </c>
      <c r="BG7" s="24">
        <v>4836.3900000000003</v>
      </c>
      <c r="BH7" s="24">
        <v>4941.49</v>
      </c>
      <c r="BI7" s="24">
        <v>4636.1499999999996</v>
      </c>
      <c r="BJ7" s="24">
        <v>4368.8500000000004</v>
      </c>
      <c r="BK7" s="24" t="s">
        <v>102</v>
      </c>
      <c r="BL7" s="24">
        <v>1245.0999999999999</v>
      </c>
      <c r="BM7" s="24">
        <v>1108.8</v>
      </c>
      <c r="BN7" s="24">
        <v>1194.56</v>
      </c>
      <c r="BO7" s="24">
        <v>1174.6099999999999</v>
      </c>
      <c r="BP7" s="24">
        <v>630.82000000000005</v>
      </c>
      <c r="BQ7" s="24" t="s">
        <v>102</v>
      </c>
      <c r="BR7" s="24">
        <v>47.2</v>
      </c>
      <c r="BS7" s="24">
        <v>50.63</v>
      </c>
      <c r="BT7" s="24">
        <v>51.55</v>
      </c>
      <c r="BU7" s="24">
        <v>48.9</v>
      </c>
      <c r="BV7" s="24" t="s">
        <v>102</v>
      </c>
      <c r="BW7" s="24">
        <v>79.77</v>
      </c>
      <c r="BX7" s="24">
        <v>79.63</v>
      </c>
      <c r="BY7" s="24">
        <v>76.78</v>
      </c>
      <c r="BZ7" s="24">
        <v>75.41</v>
      </c>
      <c r="CA7" s="24">
        <v>97.81</v>
      </c>
      <c r="CB7" s="24" t="s">
        <v>102</v>
      </c>
      <c r="CC7" s="24">
        <v>319.47000000000003</v>
      </c>
      <c r="CD7" s="24">
        <v>298.75</v>
      </c>
      <c r="CE7" s="24">
        <v>294.27999999999997</v>
      </c>
      <c r="CF7" s="24">
        <v>309.92</v>
      </c>
      <c r="CG7" s="24" t="s">
        <v>102</v>
      </c>
      <c r="CH7" s="24">
        <v>214.56</v>
      </c>
      <c r="CI7" s="24">
        <v>213.66</v>
      </c>
      <c r="CJ7" s="24">
        <v>224.31</v>
      </c>
      <c r="CK7" s="24">
        <v>223.48</v>
      </c>
      <c r="CL7" s="24">
        <v>138.75</v>
      </c>
      <c r="CM7" s="24" t="s">
        <v>102</v>
      </c>
      <c r="CN7" s="24">
        <v>31.04</v>
      </c>
      <c r="CO7" s="24">
        <v>30.75</v>
      </c>
      <c r="CP7" s="24">
        <v>31.63</v>
      </c>
      <c r="CQ7" s="24">
        <v>33.08</v>
      </c>
      <c r="CR7" s="24" t="s">
        <v>102</v>
      </c>
      <c r="CS7" s="24">
        <v>49.47</v>
      </c>
      <c r="CT7" s="24">
        <v>48.19</v>
      </c>
      <c r="CU7" s="24">
        <v>47.32</v>
      </c>
      <c r="CV7" s="24">
        <v>48.03</v>
      </c>
      <c r="CW7" s="24">
        <v>58.94</v>
      </c>
      <c r="CX7" s="24" t="s">
        <v>102</v>
      </c>
      <c r="CY7" s="24">
        <v>80.900000000000006</v>
      </c>
      <c r="CZ7" s="24">
        <v>81.14</v>
      </c>
      <c r="DA7" s="24">
        <v>82.13</v>
      </c>
      <c r="DB7" s="24">
        <v>83.16</v>
      </c>
      <c r="DC7" s="24" t="s">
        <v>102</v>
      </c>
      <c r="DD7" s="24">
        <v>82.06</v>
      </c>
      <c r="DE7" s="24">
        <v>82.26</v>
      </c>
      <c r="DF7" s="24">
        <v>81.33</v>
      </c>
      <c r="DG7" s="24">
        <v>80.95</v>
      </c>
      <c r="DH7" s="24">
        <v>95.91</v>
      </c>
      <c r="DI7" s="24" t="s">
        <v>102</v>
      </c>
      <c r="DJ7" s="24">
        <v>3.17</v>
      </c>
      <c r="DK7" s="24">
        <v>6.1</v>
      </c>
      <c r="DL7" s="24">
        <v>8.93</v>
      </c>
      <c r="DM7" s="24">
        <v>11.74</v>
      </c>
      <c r="DN7" s="24" t="s">
        <v>102</v>
      </c>
      <c r="DO7" s="24">
        <v>19.93</v>
      </c>
      <c r="DP7" s="24">
        <v>21.94</v>
      </c>
      <c r="DQ7" s="24">
        <v>22.89</v>
      </c>
      <c r="DR7" s="24">
        <v>23.37</v>
      </c>
      <c r="DS7" s="24">
        <v>41.09</v>
      </c>
      <c r="DT7" s="24" t="s">
        <v>102</v>
      </c>
      <c r="DU7" s="24">
        <v>0</v>
      </c>
      <c r="DV7" s="24">
        <v>0</v>
      </c>
      <c r="DW7" s="24">
        <v>0</v>
      </c>
      <c r="DX7" s="24">
        <v>0</v>
      </c>
      <c r="DY7" s="24" t="s">
        <v>102</v>
      </c>
      <c r="DZ7" s="24">
        <v>0</v>
      </c>
      <c r="EA7" s="24">
        <v>0</v>
      </c>
      <c r="EB7" s="24">
        <v>0</v>
      </c>
      <c r="EC7" s="24">
        <v>0</v>
      </c>
      <c r="ED7" s="24">
        <v>8.68</v>
      </c>
      <c r="EE7" s="24" t="s">
        <v>102</v>
      </c>
      <c r="EF7" s="24">
        <v>0</v>
      </c>
      <c r="EG7" s="24">
        <v>0</v>
      </c>
      <c r="EH7" s="24">
        <v>0</v>
      </c>
      <c r="EI7" s="24">
        <v>0</v>
      </c>
      <c r="EJ7" s="24" t="s">
        <v>102</v>
      </c>
      <c r="EK7" s="24">
        <v>0.32</v>
      </c>
      <c r="EL7" s="24">
        <v>0.1</v>
      </c>
      <c r="EM7" s="24">
        <v>0.09</v>
      </c>
      <c r="EN7" s="24">
        <v>0.1</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松添　憲達</cp:lastModifiedBy>
  <dcterms:created xsi:type="dcterms:W3CDTF">2025-01-24T07:07:09Z</dcterms:created>
  <dcterms:modified xsi:type="dcterms:W3CDTF">2025-02-28T04:41:38Z</dcterms:modified>
  <cp:category/>
</cp:coreProperties>
</file>