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1533\Desktop\"/>
    </mc:Choice>
  </mc:AlternateContent>
  <workbookProtection workbookAlgorithmName="SHA-512" workbookHashValue="g3pOFksF9q1l3Uwk9+XTONfywo6d196ks0Lh5stYsfg74aV7FmFEBrTK8DJhp7IUTDP78YFkawoLFnmlxKerDQ==" workbookSaltValue="g4lO74Cifnt7BhmRnKZNsA==" workbookSpinCount="100000" lockStructure="1"/>
  <bookViews>
    <workbookView xWindow="0" yWindow="0" windowWidth="23040" windowHeight="921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J86" i="4"/>
  <c r="I86" i="4"/>
  <c r="H86" i="4"/>
  <c r="E86" i="4"/>
  <c r="AT10" i="4"/>
  <c r="AL10" i="4"/>
  <c r="P10" i="4"/>
  <c r="I10" i="4"/>
  <c r="AT8" i="4"/>
  <c r="AL8" i="4"/>
  <c r="P8" i="4"/>
  <c r="I8" i="4"/>
</calcChain>
</file>

<file path=xl/sharedStrings.xml><?xml version="1.0" encoding="utf-8"?>
<sst xmlns="http://schemas.openxmlformats.org/spreadsheetml/2006/main" count="236" uniqueCount="119">
  <si>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</si>
  <si>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</si>
  <si>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</si>
  <si>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</si>
  <si>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</si>
  <si>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</si>
  <si>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</si>
  <si>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</si>
  <si>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</si>
  <si>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</si>
  <si>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</si>
  <si>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</si>
  <si>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</si>
  <si>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</si>
  <si>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</si>
  <si>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</si>
  <si>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</si>
  <si>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</si>
  <si>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</si>
  <si>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</si>
  <si>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</si>
  <si>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</si>
  <si>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</si>
  <si>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</si>
  <si>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</si>
  <si>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</si>
  <si>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</si>
  <si>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</si>
  <si>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</si>
  <si>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</si>
  <si>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</si>
  <si>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</si>
  <si>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</si>
  <si>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</si>
  <si>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</si>
  <si>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</si>
  <si>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</si>
  <si>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</si>
  <si>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</si>
  <si>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</si>
  <si>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</si>
  <si>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</si>
  <si>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</si>
  <si>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</si>
  <si>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</si>
  <si>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</si>
  <si>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</si>
  <si>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</si>
  <si>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</si>
  <si>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</si>
  <si>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</si>
  <si>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</si>
  <si>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</si>
  <si>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</si>
  <si>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</si>
  <si>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</si>
  <si>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</si>
  <si>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</si>
  <si>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</si>
  <si>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</si>
  <si>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</si>
  <si>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</si>
  <si>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</si>
  <si>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</si>
  <si>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</si>
  <si>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</si>
  <si>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</si>
  <si>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</si>
  <si>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</si>
  <si>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</si>
  <si>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</si>
  <si>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</si>
  <si>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</si>
  <si>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</si>
  <si>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</si>
  <si>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</si>
  <si>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</si>
  <si>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</si>
  <si>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</si>
  <si>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</si>
  <si>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</si>
  <si>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</si>
  <si>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</si>
  <si>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</si>
  <si>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</si>
  <si>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</si>
  <si>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</si>
  <si>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</si>
  <si>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</si>
  <si>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</si>
  <si>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</si>
  <si>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</si>
  <si>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</si>
  <si>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</si>
  <si>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</si>
  <si>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</si>
  <si>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</si>
  <si>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</si>
  <si>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東彼杵町</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</si>
  <si>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</si>
  <si>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</si>
  <si>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</si>
  <si>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</si>
  <si>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</si>
  <si>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</si>
  <si>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</si>
  <si>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</si>
  <si>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</si>
  <si>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</si>
  <si>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</si>
  <si>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</si>
  <si>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</si>
  <si>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</si>
  <si>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</si>
  <si>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</si>
  <si>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</si>
  <si>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　令和6年度から経営状況の見える化への取り組みとして、公営企業法全部適用の企業会計へ移行した。
　処理場は西部地区農業集落排水事業と同施設で処理を行っている。事業規模は小さいものの、施設運営に多額の費用を要しており、料金収入のみでの経営が大変厳しい状況となっている。
　経営体質の改善に向けた料金の見直し等について検討し、令和7年度に4.4％増の改定を予定している。
　類似団体に比べ経費回収率や水洗化率は高い水準ではあるが、今後の新規接続が多くは見込めず、人口減少に伴い処理水量は減少していくため、料金収入は減少していくことが見込まれる。
　料金の値上げと並行し、安価で代用できるものがあれば進んで取り組み、コスト削減に努める。</t>
    <phoneticPr fontId="4"/>
  </si>
  <si>
    <t>　管渠整備開始してから約20年が経過することとなるため、平成30年度から令和3年度の4カ年計画で国庫補助事業を活用した施設の更新事業に取り組み、施設や機器の更新を実施した。
　今後は、令和6年度改訂の集落排水設備最適整備構想に基づく施設の更新事業と適正な維持管理を実施することで、施設等の長寿命化を図っていく。</t>
    <phoneticPr fontId="4"/>
  </si>
  <si>
    <t>　　令和6年度から地方公営企業法全部適用の企業会計へ移行することにより経営状況の見える化を図っている。
　施設の運営に多大な金額を要しており、料金収入だけでは賄えない状況である。
　経費回収率向上や一般会計からの繰入金を削減するために、令和7年度に4.4％増の料金改定を行う予定であるが、精度の高い現状把握・分析を行ったうえで、継続的な施設運営が行えるよう、コスト削減や適正な料金の検討など、引き続き経営改善について取組んで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</si>
</sst>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E3E-42FF-B1A0-55BF19F13B5D}"/>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1.6</c:v>
                </c:pt>
                <c:pt idx="2">
                  <c:v>0.01</c:v>
                </c:pt>
                <c:pt idx="3">
                  <c:v>0.01</c:v>
                </c:pt>
                <c:pt idx="4" formatCode="#,##0.00;&quot;△&quot;#,##0.00">
                  <c:v>0</c:v>
                </c:pt>
              </c:numCache>
            </c:numRef>
          </c:val>
          <c:smooth val="0"/>
          <c:extLst>
            <c:ext xmlns:c16="http://schemas.microsoft.com/office/drawing/2014/chart" uri="{C3380CC4-5D6E-409C-BE32-E72D297353CC}">
              <c16:uniqueId val="{00000001-3E3E-42FF-B1A0-55BF19F13B5D}"/>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37.17</c:v>
                </c:pt>
                <c:pt idx="1">
                  <c:v>42.48</c:v>
                </c:pt>
                <c:pt idx="2">
                  <c:v>37.17</c:v>
                </c:pt>
                <c:pt idx="3">
                  <c:v>36.28</c:v>
                </c:pt>
                <c:pt idx="4">
                  <c:v>36.28</c:v>
                </c:pt>
              </c:numCache>
            </c:numRef>
          </c:val>
          <c:extLst>
            <c:ext xmlns:c16="http://schemas.microsoft.com/office/drawing/2014/chart" uri="{C3380CC4-5D6E-409C-BE32-E72D297353CC}">
              <c16:uniqueId val="{00000000-A2F0-45A8-98AB-8B10CC3BF384}"/>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32.479999999999997</c:v>
                </c:pt>
                <c:pt idx="1">
                  <c:v>30.19</c:v>
                </c:pt>
                <c:pt idx="2">
                  <c:v>28.77</c:v>
                </c:pt>
                <c:pt idx="3">
                  <c:v>26.22</c:v>
                </c:pt>
                <c:pt idx="4">
                  <c:v>26.12</c:v>
                </c:pt>
              </c:numCache>
            </c:numRef>
          </c:val>
          <c:smooth val="0"/>
          <c:extLst>
            <c:ext xmlns:c16="http://schemas.microsoft.com/office/drawing/2014/chart" uri="{C3380CC4-5D6E-409C-BE32-E72D297353CC}">
              <c16:uniqueId val="{00000001-A2F0-45A8-98AB-8B10CC3BF384}"/>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83.25</c:v>
                </c:pt>
                <c:pt idx="1">
                  <c:v>83.01</c:v>
                </c:pt>
                <c:pt idx="2">
                  <c:v>83.9</c:v>
                </c:pt>
                <c:pt idx="3">
                  <c:v>83.74</c:v>
                </c:pt>
                <c:pt idx="4">
                  <c:v>84.82</c:v>
                </c:pt>
              </c:numCache>
            </c:numRef>
          </c:val>
          <c:extLst>
            <c:ext xmlns:c16="http://schemas.microsoft.com/office/drawing/2014/chart" uri="{C3380CC4-5D6E-409C-BE32-E72D297353CC}">
              <c16:uniqueId val="{00000000-65DD-431F-8B7B-1435AF3E8795}"/>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79.2</c:v>
                </c:pt>
                <c:pt idx="1">
                  <c:v>79.09</c:v>
                </c:pt>
                <c:pt idx="2">
                  <c:v>78.900000000000006</c:v>
                </c:pt>
                <c:pt idx="3">
                  <c:v>78.03</c:v>
                </c:pt>
                <c:pt idx="4">
                  <c:v>78.55</c:v>
                </c:pt>
              </c:numCache>
            </c:numRef>
          </c:val>
          <c:smooth val="0"/>
          <c:extLst>
            <c:ext xmlns:c16="http://schemas.microsoft.com/office/drawing/2014/chart" uri="{C3380CC4-5D6E-409C-BE32-E72D297353CC}">
              <c16:uniqueId val="{00000001-65DD-431F-8B7B-1435AF3E8795}"/>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94.87</c:v>
                </c:pt>
                <c:pt idx="1">
                  <c:v>92.32</c:v>
                </c:pt>
                <c:pt idx="2">
                  <c:v>92.52</c:v>
                </c:pt>
                <c:pt idx="3">
                  <c:v>110.65</c:v>
                </c:pt>
                <c:pt idx="4">
                  <c:v>180.41</c:v>
                </c:pt>
              </c:numCache>
            </c:numRef>
          </c:val>
          <c:extLst>
            <c:ext xmlns:c16="http://schemas.microsoft.com/office/drawing/2014/chart" uri="{C3380CC4-5D6E-409C-BE32-E72D297353CC}">
              <c16:uniqueId val="{00000000-9750-4BF6-B88C-39C627DC1D84}"/>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750-4BF6-B88C-39C627DC1D84}"/>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6C0-4337-91EC-7115AD3DF625}"/>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6C0-4337-91EC-7115AD3DF625}"/>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A57-4923-AB02-1B122352DCE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A57-4923-AB02-1B122352DCE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34C-4B74-8EB4-E6C25E918046}"/>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34C-4B74-8EB4-E6C25E918046}"/>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FA7-4C5B-B750-260CC0C5D6C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FA7-4C5B-B750-260CC0C5D6C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1221.83</c:v>
                </c:pt>
                <c:pt idx="1">
                  <c:v>1174.3499999999999</c:v>
                </c:pt>
                <c:pt idx="2">
                  <c:v>1254.99</c:v>
                </c:pt>
                <c:pt idx="3">
                  <c:v>1169.8</c:v>
                </c:pt>
                <c:pt idx="4">
                  <c:v>1248.9100000000001</c:v>
                </c:pt>
              </c:numCache>
            </c:numRef>
          </c:val>
          <c:extLst>
            <c:ext xmlns:c16="http://schemas.microsoft.com/office/drawing/2014/chart" uri="{C3380CC4-5D6E-409C-BE32-E72D297353CC}">
              <c16:uniqueId val="{00000000-75D3-443D-BC33-09AE676844CB}"/>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998.42</c:v>
                </c:pt>
                <c:pt idx="1">
                  <c:v>1095.52</c:v>
                </c:pt>
                <c:pt idx="2">
                  <c:v>1056.55</c:v>
                </c:pt>
                <c:pt idx="3">
                  <c:v>1278.54</c:v>
                </c:pt>
                <c:pt idx="4">
                  <c:v>1149.7</c:v>
                </c:pt>
              </c:numCache>
            </c:numRef>
          </c:val>
          <c:smooth val="0"/>
          <c:extLst>
            <c:ext xmlns:c16="http://schemas.microsoft.com/office/drawing/2014/chart" uri="{C3380CC4-5D6E-409C-BE32-E72D297353CC}">
              <c16:uniqueId val="{00000001-75D3-443D-BC33-09AE676844CB}"/>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72.72</c:v>
                </c:pt>
                <c:pt idx="1">
                  <c:v>83.1</c:v>
                </c:pt>
                <c:pt idx="2">
                  <c:v>84.29</c:v>
                </c:pt>
                <c:pt idx="3">
                  <c:v>68.52</c:v>
                </c:pt>
                <c:pt idx="4">
                  <c:v>100</c:v>
                </c:pt>
              </c:numCache>
            </c:numRef>
          </c:val>
          <c:extLst>
            <c:ext xmlns:c16="http://schemas.microsoft.com/office/drawing/2014/chart" uri="{C3380CC4-5D6E-409C-BE32-E72D297353CC}">
              <c16:uniqueId val="{00000000-C035-491D-9531-BE8E55060ECC}"/>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41.41</c:v>
                </c:pt>
                <c:pt idx="1">
                  <c:v>39.64</c:v>
                </c:pt>
                <c:pt idx="2">
                  <c:v>40</c:v>
                </c:pt>
                <c:pt idx="3">
                  <c:v>38.74</c:v>
                </c:pt>
                <c:pt idx="4">
                  <c:v>35.96</c:v>
                </c:pt>
              </c:numCache>
            </c:numRef>
          </c:val>
          <c:smooth val="0"/>
          <c:extLst>
            <c:ext xmlns:c16="http://schemas.microsoft.com/office/drawing/2014/chart" uri="{C3380CC4-5D6E-409C-BE32-E72D297353CC}">
              <c16:uniqueId val="{00000001-C035-491D-9531-BE8E55060ECC}"/>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226.03</c:v>
                </c:pt>
                <c:pt idx="1">
                  <c:v>201.92</c:v>
                </c:pt>
                <c:pt idx="2">
                  <c:v>200.31</c:v>
                </c:pt>
                <c:pt idx="3">
                  <c:v>247.01</c:v>
                </c:pt>
                <c:pt idx="4">
                  <c:v>168.3</c:v>
                </c:pt>
              </c:numCache>
            </c:numRef>
          </c:val>
          <c:extLst>
            <c:ext xmlns:c16="http://schemas.microsoft.com/office/drawing/2014/chart" uri="{C3380CC4-5D6E-409C-BE32-E72D297353CC}">
              <c16:uniqueId val="{00000000-8B15-49CD-B486-14B4D9B94F3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417.56</c:v>
                </c:pt>
                <c:pt idx="1">
                  <c:v>449.72</c:v>
                </c:pt>
                <c:pt idx="2">
                  <c:v>437.27</c:v>
                </c:pt>
                <c:pt idx="3">
                  <c:v>456.72</c:v>
                </c:pt>
                <c:pt idx="4">
                  <c:v>481.96</c:v>
                </c:pt>
              </c:numCache>
            </c:numRef>
          </c:val>
          <c:smooth val="0"/>
          <c:extLst>
            <c:ext xmlns:c16="http://schemas.microsoft.com/office/drawing/2014/chart" uri="{C3380CC4-5D6E-409C-BE32-E72D297353CC}">
              <c16:uniqueId val="{00000001-8B15-49CD-B486-14B4D9B94F3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【1,069.89】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【28.16】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【39.89】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F49" zoomScaleNormal="100" workbookViewId="0">
      <selection activeCell="BU89" sqref="BU8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長崎県　東彼杵町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漁業集落排水</v>
      </c>
      <c r="Q8" s="65"/>
      <c r="R8" s="65"/>
      <c r="S8" s="65"/>
      <c r="T8" s="65"/>
      <c r="U8" s="65"/>
      <c r="V8" s="65"/>
      <c r="W8" s="65" t="str">
        <f>データ!L6</f>
        <v>H2</v>
      </c>
      <c r="X8" s="65"/>
      <c r="Y8" s="65"/>
      <c r="Z8" s="65"/>
      <c r="AA8" s="65"/>
      <c r="AB8" s="65"/>
      <c r="AC8" s="65"/>
      <c r="AD8" s="66" t="str">
        <f>データ!$M$6</f>
        <v>非設置</v>
      </c>
      <c r="AE8" s="66"/>
      <c r="AF8" s="66"/>
      <c r="AG8" s="66"/>
      <c r="AH8" s="66"/>
      <c r="AI8" s="66"/>
      <c r="AJ8" s="66"/>
      <c r="AK8" s="3"/>
      <c r="AL8" s="54">
        <f>データ!S6</f>
        <v>7453</v>
      </c>
      <c r="AM8" s="54"/>
      <c r="AN8" s="54"/>
      <c r="AO8" s="54"/>
      <c r="AP8" s="54"/>
      <c r="AQ8" s="54"/>
      <c r="AR8" s="54"/>
      <c r="AS8" s="54"/>
      <c r="AT8" s="53">
        <f>データ!T6</f>
        <v>74.290000000000006</v>
      </c>
      <c r="AU8" s="53"/>
      <c r="AV8" s="53"/>
      <c r="AW8" s="53"/>
      <c r="AX8" s="53"/>
      <c r="AY8" s="53"/>
      <c r="AZ8" s="53"/>
      <c r="BA8" s="53"/>
      <c r="BB8" s="53">
        <f>データ!U6</f>
        <v>100.32</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t="str">
        <f>データ!O6</f>
        <v>該当数値なし</v>
      </c>
      <c r="J10" s="53"/>
      <c r="K10" s="53"/>
      <c r="L10" s="53"/>
      <c r="M10" s="53"/>
      <c r="N10" s="53"/>
      <c r="O10" s="53"/>
      <c r="P10" s="53">
        <f>データ!P6</f>
        <v>2.59</v>
      </c>
      <c r="Q10" s="53"/>
      <c r="R10" s="53"/>
      <c r="S10" s="53"/>
      <c r="T10" s="53"/>
      <c r="U10" s="53"/>
      <c r="V10" s="53"/>
      <c r="W10" s="53">
        <f>データ!Q6</f>
        <v>97.07</v>
      </c>
      <c r="X10" s="53"/>
      <c r="Y10" s="53"/>
      <c r="Z10" s="53"/>
      <c r="AA10" s="53"/>
      <c r="AB10" s="53"/>
      <c r="AC10" s="53"/>
      <c r="AD10" s="54">
        <f>データ!R6</f>
        <v>3160</v>
      </c>
      <c r="AE10" s="54"/>
      <c r="AF10" s="54"/>
      <c r="AG10" s="54"/>
      <c r="AH10" s="54"/>
      <c r="AI10" s="54"/>
      <c r="AJ10" s="54"/>
      <c r="AK10" s="2"/>
      <c r="AL10" s="54">
        <f>データ!V6</f>
        <v>191</v>
      </c>
      <c r="AM10" s="54"/>
      <c r="AN10" s="54"/>
      <c r="AO10" s="54"/>
      <c r="AP10" s="54"/>
      <c r="AQ10" s="54"/>
      <c r="AR10" s="54"/>
      <c r="AS10" s="54"/>
      <c r="AT10" s="53">
        <f>データ!W6</f>
        <v>0.04</v>
      </c>
      <c r="AU10" s="53"/>
      <c r="AV10" s="53"/>
      <c r="AW10" s="53"/>
      <c r="AX10" s="53"/>
      <c r="AY10" s="53"/>
      <c r="AZ10" s="53"/>
      <c r="BA10" s="53"/>
      <c r="BB10" s="53">
        <f>データ!X6</f>
        <v>4775</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116</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117</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118</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【1,069.89】</v>
      </c>
      <c r="I86" s="12" t="str">
        <f>データ!CA6</f>
        <v>【39.89】</v>
      </c>
      <c r="J86" s="12" t="str">
        <f>データ!CL6</f>
        <v>【426.52】</v>
      </c>
      <c r="K86" s="12" t="str">
        <f>データ!CW6</f>
        <v>【28.16】</v>
      </c>
      <c r="L86" s="12" t="str">
        <f>データ!DH6</f>
        <v>【80.73】</v>
      </c>
      <c r="M86" s="12" t="s">
        <v>44</v>
      </c>
      <c r="N86" s="12" t="s">
        <v>44</v>
      </c>
      <c r="O86" s="12" t="str">
        <f>データ!EO6</f>
        <v>【0.00】</v>
      </c>
    </row>
  </sheetData>
  <sheetProtection algorithmName="SHA-512" hashValue="SKkrY4H0QK97sb5U8AOYJjnOgvo1PBWkQmp4zmFSANrkojnRkr0J5CN8LPmxPRRj8RzOScE8i/Zm9be3cyZwCw==" saltValue="0nQcmQjByv/bnXy+mUwZk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2023</v>
      </c>
      <c r="C6" s="19">
        <f t="shared" ref="C6:X6" si="3">C7</f>
        <v>423211</v>
      </c>
      <c r="D6" s="19">
        <f t="shared" si="3"/>
        <v>47</v>
      </c>
      <c r="E6" s="19">
        <f t="shared" si="3"/>
        <v>17</v>
      </c>
      <c r="F6" s="19">
        <f t="shared" si="3"/>
        <v>6</v>
      </c>
      <c r="G6" s="19">
        <f t="shared" si="3"/>
        <v>0</v>
      </c>
      <c r="H6" s="19" t="str">
        <f t="shared" si="3"/>
        <v>長崎県　東彼杵町</v>
      </c>
      <c r="I6" s="19" t="str">
        <f t="shared" si="3"/>
        <v>法非適用</v>
      </c>
      <c r="J6" s="19" t="str">
        <f t="shared" si="3"/>
        <v>下水道事業</v>
      </c>
      <c r="K6" s="19" t="str">
        <f t="shared" si="3"/>
        <v>漁業集落排水</v>
      </c>
      <c r="L6" s="19" t="str">
        <f t="shared" si="3"/>
        <v>H2</v>
      </c>
      <c r="M6" s="19" t="str">
        <f t="shared" si="3"/>
        <v>非設置</v>
      </c>
      <c r="N6" s="20" t="str">
        <f t="shared" si="3"/>
        <v>-</v>
      </c>
      <c r="O6" s="20" t="str">
        <f t="shared" si="3"/>
        <v>該当数値なし</v>
      </c>
      <c r="P6" s="20">
        <f t="shared" si="3"/>
        <v>2.59</v>
      </c>
      <c r="Q6" s="20">
        <f t="shared" si="3"/>
        <v>97.07</v>
      </c>
      <c r="R6" s="20">
        <f t="shared" si="3"/>
        <v>3160</v>
      </c>
      <c r="S6" s="20">
        <f t="shared" si="3"/>
        <v>7453</v>
      </c>
      <c r="T6" s="20">
        <f t="shared" si="3"/>
        <v>74.290000000000006</v>
      </c>
      <c r="U6" s="20">
        <f t="shared" si="3"/>
        <v>100.32</v>
      </c>
      <c r="V6" s="20">
        <f t="shared" si="3"/>
        <v>191</v>
      </c>
      <c r="W6" s="20">
        <f t="shared" si="3"/>
        <v>0.04</v>
      </c>
      <c r="X6" s="20">
        <f t="shared" si="3"/>
        <v>4775</v>
      </c>
      <c r="Y6" s="21">
        <f>IF(Y7="",NA(),Y7)</f>
        <v>94.87</v>
      </c>
      <c r="Z6" s="21">
        <f t="shared" ref="Z6:AH6" si="4">IF(Z7="",NA(),Z7)</f>
        <v>92.32</v>
      </c>
      <c r="AA6" s="21">
        <f t="shared" si="4"/>
        <v>92.52</v>
      </c>
      <c r="AB6" s="21">
        <f t="shared" si="4"/>
        <v>110.65</v>
      </c>
      <c r="AC6" s="21">
        <f t="shared" si="4"/>
        <v>180.41</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1221.83</v>
      </c>
      <c r="BG6" s="21">
        <f t="shared" ref="BG6:BO6" si="7">IF(BG7="",NA(),BG7)</f>
        <v>1174.3499999999999</v>
      </c>
      <c r="BH6" s="21">
        <f t="shared" si="7"/>
        <v>1254.99</v>
      </c>
      <c r="BI6" s="21">
        <f t="shared" si="7"/>
        <v>1169.8</v>
      </c>
      <c r="BJ6" s="21">
        <f t="shared" si="7"/>
        <v>1248.9100000000001</v>
      </c>
      <c r="BK6" s="21">
        <f t="shared" si="7"/>
        <v>998.42</v>
      </c>
      <c r="BL6" s="21">
        <f t="shared" si="7"/>
        <v>1095.52</v>
      </c>
      <c r="BM6" s="21">
        <f t="shared" si="7"/>
        <v>1056.55</v>
      </c>
      <c r="BN6" s="21">
        <f t="shared" si="7"/>
        <v>1278.54</v>
      </c>
      <c r="BO6" s="21">
        <f t="shared" si="7"/>
        <v>1149.7</v>
      </c>
      <c r="BP6" s="20" t="str">
        <f>IF(BP7="","",IF(BP7="-","【-】","【"&amp;SUBSTITUTE(TEXT(BP7,"#,##0.00"),"-","△")&amp;"】"))</f>
        <v>【1,069.89】</v>
      </c>
      <c r="BQ6" s="21">
        <f>IF(BQ7="",NA(),BQ7)</f>
        <v>72.72</v>
      </c>
      <c r="BR6" s="21">
        <f t="shared" ref="BR6:BZ6" si="8">IF(BR7="",NA(),BR7)</f>
        <v>83.1</v>
      </c>
      <c r="BS6" s="21">
        <f t="shared" si="8"/>
        <v>84.29</v>
      </c>
      <c r="BT6" s="21">
        <f t="shared" si="8"/>
        <v>68.52</v>
      </c>
      <c r="BU6" s="21">
        <f t="shared" si="8"/>
        <v>100</v>
      </c>
      <c r="BV6" s="21">
        <f t="shared" si="8"/>
        <v>41.41</v>
      </c>
      <c r="BW6" s="21">
        <f t="shared" si="8"/>
        <v>39.64</v>
      </c>
      <c r="BX6" s="21">
        <f t="shared" si="8"/>
        <v>40</v>
      </c>
      <c r="BY6" s="21">
        <f t="shared" si="8"/>
        <v>38.74</v>
      </c>
      <c r="BZ6" s="21">
        <f t="shared" si="8"/>
        <v>35.96</v>
      </c>
      <c r="CA6" s="20" t="str">
        <f>IF(CA7="","",IF(CA7="-","【-】","【"&amp;SUBSTITUTE(TEXT(CA7,"#,##0.00"),"-","△")&amp;"】"))</f>
        <v>【39.89】</v>
      </c>
      <c r="CB6" s="21">
        <f>IF(CB7="",NA(),CB7)</f>
        <v>226.03</v>
      </c>
      <c r="CC6" s="21">
        <f t="shared" ref="CC6:CK6" si="9">IF(CC7="",NA(),CC7)</f>
        <v>201.92</v>
      </c>
      <c r="CD6" s="21">
        <f t="shared" si="9"/>
        <v>200.31</v>
      </c>
      <c r="CE6" s="21">
        <f t="shared" si="9"/>
        <v>247.01</v>
      </c>
      <c r="CF6" s="21">
        <f t="shared" si="9"/>
        <v>168.3</v>
      </c>
      <c r="CG6" s="21">
        <f t="shared" si="9"/>
        <v>417.56</v>
      </c>
      <c r="CH6" s="21">
        <f t="shared" si="9"/>
        <v>449.72</v>
      </c>
      <c r="CI6" s="21">
        <f t="shared" si="9"/>
        <v>437.27</v>
      </c>
      <c r="CJ6" s="21">
        <f t="shared" si="9"/>
        <v>456.72</v>
      </c>
      <c r="CK6" s="21">
        <f t="shared" si="9"/>
        <v>481.96</v>
      </c>
      <c r="CL6" s="20" t="str">
        <f>IF(CL7="","",IF(CL7="-","【-】","【"&amp;SUBSTITUTE(TEXT(CL7,"#,##0.00"),"-","△")&amp;"】"))</f>
        <v>【426.52】</v>
      </c>
      <c r="CM6" s="21">
        <f>IF(CM7="",NA(),CM7)</f>
        <v>37.17</v>
      </c>
      <c r="CN6" s="21">
        <f t="shared" ref="CN6:CV6" si="10">IF(CN7="",NA(),CN7)</f>
        <v>42.48</v>
      </c>
      <c r="CO6" s="21">
        <f t="shared" si="10"/>
        <v>37.17</v>
      </c>
      <c r="CP6" s="21">
        <f t="shared" si="10"/>
        <v>36.28</v>
      </c>
      <c r="CQ6" s="21">
        <f t="shared" si="10"/>
        <v>36.28</v>
      </c>
      <c r="CR6" s="21">
        <f t="shared" si="10"/>
        <v>32.479999999999997</v>
      </c>
      <c r="CS6" s="21">
        <f t="shared" si="10"/>
        <v>30.19</v>
      </c>
      <c r="CT6" s="21">
        <f t="shared" si="10"/>
        <v>28.77</v>
      </c>
      <c r="CU6" s="21">
        <f t="shared" si="10"/>
        <v>26.22</v>
      </c>
      <c r="CV6" s="21">
        <f t="shared" si="10"/>
        <v>26.12</v>
      </c>
      <c r="CW6" s="20" t="str">
        <f>IF(CW7="","",IF(CW7="-","【-】","【"&amp;SUBSTITUTE(TEXT(CW7,"#,##0.00"),"-","△")&amp;"】"))</f>
        <v>【28.16】</v>
      </c>
      <c r="CX6" s="21">
        <f>IF(CX7="",NA(),CX7)</f>
        <v>83.25</v>
      </c>
      <c r="CY6" s="21">
        <f t="shared" ref="CY6:DG6" si="11">IF(CY7="",NA(),CY7)</f>
        <v>83.01</v>
      </c>
      <c r="CZ6" s="21">
        <f t="shared" si="11"/>
        <v>83.9</v>
      </c>
      <c r="DA6" s="21">
        <f t="shared" si="11"/>
        <v>83.74</v>
      </c>
      <c r="DB6" s="21">
        <f t="shared" si="11"/>
        <v>84.82</v>
      </c>
      <c r="DC6" s="21">
        <f t="shared" si="11"/>
        <v>79.2</v>
      </c>
      <c r="DD6" s="21">
        <f t="shared" si="11"/>
        <v>79.09</v>
      </c>
      <c r="DE6" s="21">
        <f t="shared" si="11"/>
        <v>78.900000000000006</v>
      </c>
      <c r="DF6" s="21">
        <f t="shared" si="11"/>
        <v>78.03</v>
      </c>
      <c r="DG6" s="21">
        <f t="shared" si="11"/>
        <v>78.55</v>
      </c>
      <c r="DH6" s="20" t="str">
        <f>IF(DH7="","",IF(DH7="-","【-】","【"&amp;SUBSTITUTE(TEXT(DH7,"#,##0.00"),"-","△")&amp;"】"))</f>
        <v>【80.73】</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1.6</v>
      </c>
      <c r="EL6" s="21">
        <f t="shared" si="14"/>
        <v>0.01</v>
      </c>
      <c r="EM6" s="21">
        <f t="shared" si="14"/>
        <v>0.01</v>
      </c>
      <c r="EN6" s="20">
        <f t="shared" si="14"/>
        <v>0</v>
      </c>
      <c r="EO6" s="20" t="str">
        <f>IF(EO7="","",IF(EO7="-","【-】","【"&amp;SUBSTITUTE(TEXT(EO7,"#,##0.00"),"-","△")&amp;"】"))</f>
        <v>【0.00】</v>
      </c>
    </row>
    <row r="7" spans="1:145" s="22" customFormat="1" x14ac:dyDescent="0.15">
      <c r="A7" s="14"/>
      <c r="B7" s="23">
        <v>2023</v>
      </c>
      <c r="C7" s="23">
        <v>423211</v>
      </c>
      <c r="D7" s="23">
        <v>47</v>
      </c>
      <c r="E7" s="23">
        <v>17</v>
      </c>
      <c r="F7" s="23">
        <v>6</v>
      </c>
      <c r="G7" s="23">
        <v>0</v>
      </c>
      <c r="H7" s="23" t="s">
        <v>98</v>
      </c>
      <c r="I7" s="23" t="s">
        <v>99</v>
      </c>
      <c r="J7" s="23" t="s">
        <v>100</v>
      </c>
      <c r="K7" s="23" t="s">
        <v>101</v>
      </c>
      <c r="L7" s="23" t="s">
        <v>102</v>
      </c>
      <c r="M7" s="23" t="s">
        <v>103</v>
      </c>
      <c r="N7" s="24" t="s">
        <v>104</v>
      </c>
      <c r="O7" s="24" t="s">
        <v>105</v>
      </c>
      <c r="P7" s="24">
        <v>2.59</v>
      </c>
      <c r="Q7" s="24">
        <v>97.07</v>
      </c>
      <c r="R7" s="24">
        <v>3160</v>
      </c>
      <c r="S7" s="24">
        <v>7453</v>
      </c>
      <c r="T7" s="24">
        <v>74.290000000000006</v>
      </c>
      <c r="U7" s="24">
        <v>100.32</v>
      </c>
      <c r="V7" s="24">
        <v>191</v>
      </c>
      <c r="W7" s="24">
        <v>0.04</v>
      </c>
      <c r="X7" s="24">
        <v>4775</v>
      </c>
      <c r="Y7" s="24">
        <v>94.87</v>
      </c>
      <c r="Z7" s="24">
        <v>92.32</v>
      </c>
      <c r="AA7" s="24">
        <v>92.52</v>
      </c>
      <c r="AB7" s="24">
        <v>110.65</v>
      </c>
      <c r="AC7" s="24">
        <v>180.41</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1221.83</v>
      </c>
      <c r="BG7" s="24">
        <v>1174.3499999999999</v>
      </c>
      <c r="BH7" s="24">
        <v>1254.99</v>
      </c>
      <c r="BI7" s="24">
        <v>1169.8</v>
      </c>
      <c r="BJ7" s="24">
        <v>1248.9100000000001</v>
      </c>
      <c r="BK7" s="24">
        <v>998.42</v>
      </c>
      <c r="BL7" s="24">
        <v>1095.52</v>
      </c>
      <c r="BM7" s="24">
        <v>1056.55</v>
      </c>
      <c r="BN7" s="24">
        <v>1278.54</v>
      </c>
      <c r="BO7" s="24">
        <v>1149.7</v>
      </c>
      <c r="BP7" s="24">
        <v>1069.8900000000001</v>
      </c>
      <c r="BQ7" s="24">
        <v>72.72</v>
      </c>
      <c r="BR7" s="24">
        <v>83.1</v>
      </c>
      <c r="BS7" s="24">
        <v>84.29</v>
      </c>
      <c r="BT7" s="24">
        <v>68.52</v>
      </c>
      <c r="BU7" s="24">
        <v>100</v>
      </c>
      <c r="BV7" s="24">
        <v>41.41</v>
      </c>
      <c r="BW7" s="24">
        <v>39.64</v>
      </c>
      <c r="BX7" s="24">
        <v>40</v>
      </c>
      <c r="BY7" s="24">
        <v>38.74</v>
      </c>
      <c r="BZ7" s="24">
        <v>35.96</v>
      </c>
      <c r="CA7" s="24">
        <v>39.89</v>
      </c>
      <c r="CB7" s="24">
        <v>226.03</v>
      </c>
      <c r="CC7" s="24">
        <v>201.92</v>
      </c>
      <c r="CD7" s="24">
        <v>200.31</v>
      </c>
      <c r="CE7" s="24">
        <v>247.01</v>
      </c>
      <c r="CF7" s="24">
        <v>168.3</v>
      </c>
      <c r="CG7" s="24">
        <v>417.56</v>
      </c>
      <c r="CH7" s="24">
        <v>449.72</v>
      </c>
      <c r="CI7" s="24">
        <v>437.27</v>
      </c>
      <c r="CJ7" s="24">
        <v>456.72</v>
      </c>
      <c r="CK7" s="24">
        <v>481.96</v>
      </c>
      <c r="CL7" s="24">
        <v>426.52</v>
      </c>
      <c r="CM7" s="24">
        <v>37.17</v>
      </c>
      <c r="CN7" s="24">
        <v>42.48</v>
      </c>
      <c r="CO7" s="24">
        <v>37.17</v>
      </c>
      <c r="CP7" s="24">
        <v>36.28</v>
      </c>
      <c r="CQ7" s="24">
        <v>36.28</v>
      </c>
      <c r="CR7" s="24">
        <v>32.479999999999997</v>
      </c>
      <c r="CS7" s="24">
        <v>30.19</v>
      </c>
      <c r="CT7" s="24">
        <v>28.77</v>
      </c>
      <c r="CU7" s="24">
        <v>26.22</v>
      </c>
      <c r="CV7" s="24">
        <v>26.12</v>
      </c>
      <c r="CW7" s="24">
        <v>28.16</v>
      </c>
      <c r="CX7" s="24">
        <v>83.25</v>
      </c>
      <c r="CY7" s="24">
        <v>83.01</v>
      </c>
      <c r="CZ7" s="24">
        <v>83.9</v>
      </c>
      <c r="DA7" s="24">
        <v>83.74</v>
      </c>
      <c r="DB7" s="24">
        <v>84.82</v>
      </c>
      <c r="DC7" s="24">
        <v>79.2</v>
      </c>
      <c r="DD7" s="24">
        <v>79.09</v>
      </c>
      <c r="DE7" s="24">
        <v>78.900000000000006</v>
      </c>
      <c r="DF7" s="24">
        <v>78.03</v>
      </c>
      <c r="DG7" s="24">
        <v>78.55</v>
      </c>
      <c r="DH7" s="24">
        <v>80.73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1.6</v>
      </c>
      <c r="EL7" s="24">
        <v>0.01</v>
      </c>
      <c r="EM7" s="24">
        <v>0.01</v>
      </c>
      <c r="EN7" s="24">
        <v>0</v>
      </c>
      <c r="EO7" s="24">
        <v>0</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111</v>
      </c>
    </row>
    <row r="12" spans="1:145" x14ac:dyDescent="0.15">
      <c r="B12">
        <v>1</v>
      </c>
      <c r="C12">
        <v>1</v>
      </c>
      <c r="D12">
        <v>2</v>
      </c>
      <c r="E12">
        <v>3</v>
      </c>
      <c r="F12">
        <v>4</v>
      </c>
      <c r="G12" t="s">
        <v>112</v>
      </c>
    </row>
    <row r="13" spans="1:145" x14ac:dyDescent="0.15">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東彼杵町</cp:lastModifiedBy>
  <dcterms:created xsi:type="dcterms:W3CDTF">2025-01-24T07:38:32Z</dcterms:created>
  <dcterms:modified xsi:type="dcterms:W3CDTF">2025-01-28T07:32:20Z</dcterms:modified>
  <cp:category/>
</cp:coreProperties>
</file>