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R5hsm03-lfsv01\波佐見町共有(lgwan)\400_水道課\04_水道管理班（下）\旧フォルダ\★整理済　04　決算統計\01　決算統計資料\R6（R5分）決算統計資料\03 経営比較分析\"/>
    </mc:Choice>
  </mc:AlternateContent>
  <xr:revisionPtr revIDLastSave="0" documentId="13_ncr:1_{E87FCB97-F911-4E9A-9BDD-FD7D09011B2E}" xr6:coauthVersionLast="47" xr6:coauthVersionMax="47" xr10:uidLastSave="{00000000-0000-0000-0000-000000000000}"/>
  <workbookProtection workbookAlgorithmName="SHA-512" workbookHashValue="ImyU9elaJXMzJ81dljGyAaIZMyyYdSez9Z2UVTD20xXKZjHxMucGXSpMR3DVwsji+O3E7pGxGHDWRmqAjUOk7w==" workbookSaltValue="SCHr2JZSE7OV09MifY0fZ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5" i="4"/>
  <c r="AT10" i="4"/>
  <c r="AL10" i="4"/>
  <c r="I10" i="4"/>
  <c r="AL8" i="4"/>
</calcChain>
</file>

<file path=xl/sharedStrings.xml><?xml version="1.0" encoding="utf-8"?>
<sst xmlns="http://schemas.openxmlformats.org/spreadsheetml/2006/main" count="319" uniqueCount="118">
  <si>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</si>
  <si>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</si>
  <si>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</si>
  <si>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</si>
  <si>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</si>
  <si>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</si>
  <si>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</si>
  <si>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</si>
  <si>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</si>
  <si>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</si>
  <si>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</si>
  <si>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</si>
  <si>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</si>
  <si>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</si>
  <si>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</si>
  <si>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</si>
  <si>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</si>
  <si>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</si>
  <si>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</si>
  <si>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</si>
  <si>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</si>
  <si>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</si>
  <si>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</si>
  <si>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</si>
  <si>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</si>
  <si>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</si>
  <si>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</si>
  <si>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</si>
  <si>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</si>
  <si>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</si>
  <si>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</si>
  <si>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</si>
  <si>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</si>
  <si>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</si>
  <si>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</si>
  <si>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</si>
  <si>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</si>
  <si>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</si>
  <si>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</si>
  <si>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</si>
  <si>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</si>
  <si>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</si>
  <si>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</si>
  <si>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</si>
  <si>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</si>
  <si>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</si>
  <si>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</si>
  <si>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</si>
  <si>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</si>
  <si>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</si>
  <si>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</si>
  <si>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</si>
  <si>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</si>
  <si>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</si>
  <si>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</si>
  <si>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</si>
  <si>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</si>
  <si>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</si>
  <si>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</si>
  <si>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</si>
  <si>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</si>
  <si>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</si>
  <si>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</si>
  <si>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</si>
  <si>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</si>
  <si>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</si>
  <si>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</si>
  <si>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</si>
  <si>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</si>
  <si>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</si>
  <si>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</si>
  <si>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</si>
  <si>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</si>
  <si>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</si>
  <si>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</si>
  <si>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</si>
  <si>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</si>
  <si>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</si>
  <si>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</si>
  <si>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</si>
  <si>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</si>
  <si>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</si>
  <si>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</si>
  <si>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</si>
  <si>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</si>
  <si>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</si>
  <si>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</si>
  <si>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</si>
  <si>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</si>
  <si>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</si>
  <si>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</si>
  <si>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</si>
  <si>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</si>
  <si>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</si>
  <si>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</si>
  <si>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</si>
  <si>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波佐見町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</si>
  <si>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</si>
  <si>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</si>
  <si>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</si>
  <si>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</si>
  <si>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</si>
  <si>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</si>
  <si>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</si>
  <si>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</si>
  <si>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</si>
  <si>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</si>
  <si>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</si>
  <si>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</si>
  <si>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</si>
  <si>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</si>
  <si>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</si>
  <si>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</si>
  <si>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</si>
  <si>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</si>
  <si>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流動比率は平均より低い値となっているが、企業債残高対事業規模比率は低い値を示していることから、企業債の償還のための財源は確保できている状況である。
一方で、経常収支比率が100％を超えてはいるものの、経費回収率は100％を下回っている状況であり、下水道事業の運営に関して自主財源だけでは賄えていない状況である。
水洗化率が100％に達していないことからも、今後も更なる水洗化を推進し使用料収入の確保に努めると同時に、維持管理費の削減に努め、健全な運営状況を確保する必要がある。</t>
    <phoneticPr fontId="4"/>
  </si>
  <si>
    <t>管渠施設はまだ耐用年数を超えていない。</t>
    <phoneticPr fontId="4"/>
  </si>
  <si>
    <t>短期的な課題としては経費回収率の向上が挙げられる。面整備がまだ完了していないことから、計画的に整備を進め水洗化率の向上に努めるとともに、維持管理費等に係る費用の削減に努めていく必要がある。
長期的な課題としては今後老朽化を迎える施設の更新費用等に対して多くの財源が必要となることから、経費回収率の改善を通して計画的な財源確保についても検討していく必要がある。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</si>
</sst>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EA5-447C-AAFF-0A8A9540DC8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c:v>
                </c:pt>
              </c:numCache>
            </c:numRef>
          </c:val>
          <c:smooth val="0"/>
          <c:extLst>
            <c:ext xmlns:c16="http://schemas.microsoft.com/office/drawing/2014/chart" uri="{C3380CC4-5D6E-409C-BE32-E72D297353CC}">
              <c16:uniqueId val="{00000001-AEA5-447C-AAFF-0A8A9540DC8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49.31</c:v>
                </c:pt>
              </c:numCache>
            </c:numRef>
          </c:val>
          <c:extLst>
            <c:ext xmlns:c16="http://schemas.microsoft.com/office/drawing/2014/chart" uri="{C3380CC4-5D6E-409C-BE32-E72D297353CC}">
              <c16:uniqueId val="{00000000-22A8-4D57-B39A-F9713C51DD0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48.03</c:v>
                </c:pt>
              </c:numCache>
            </c:numRef>
          </c:val>
          <c:smooth val="0"/>
          <c:extLst>
            <c:ext xmlns:c16="http://schemas.microsoft.com/office/drawing/2014/chart" uri="{C3380CC4-5D6E-409C-BE32-E72D297353CC}">
              <c16:uniqueId val="{00000001-22A8-4D57-B39A-F9713C51DD0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85.45</c:v>
                </c:pt>
              </c:numCache>
            </c:numRef>
          </c:val>
          <c:extLst>
            <c:ext xmlns:c16="http://schemas.microsoft.com/office/drawing/2014/chart" uri="{C3380CC4-5D6E-409C-BE32-E72D297353CC}">
              <c16:uniqueId val="{00000000-B478-4BF5-A9B5-D9D002AF970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80.95</c:v>
                </c:pt>
              </c:numCache>
            </c:numRef>
          </c:val>
          <c:smooth val="0"/>
          <c:extLst>
            <c:ext xmlns:c16="http://schemas.microsoft.com/office/drawing/2014/chart" uri="{C3380CC4-5D6E-409C-BE32-E72D297353CC}">
              <c16:uniqueId val="{00000001-B478-4BF5-A9B5-D9D002AF970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105.19</c:v>
                </c:pt>
              </c:numCache>
            </c:numRef>
          </c:val>
          <c:extLst>
            <c:ext xmlns:c16="http://schemas.microsoft.com/office/drawing/2014/chart" uri="{C3380CC4-5D6E-409C-BE32-E72D297353CC}">
              <c16:uniqueId val="{00000000-AA34-4792-B77A-835C832CD74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107.04</c:v>
                </c:pt>
              </c:numCache>
            </c:numRef>
          </c:val>
          <c:smooth val="0"/>
          <c:extLst>
            <c:ext xmlns:c16="http://schemas.microsoft.com/office/drawing/2014/chart" uri="{C3380CC4-5D6E-409C-BE32-E72D297353CC}">
              <c16:uniqueId val="{00000001-AA34-4792-B77A-835C832CD74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4.0999999999999996</c:v>
                </c:pt>
              </c:numCache>
            </c:numRef>
          </c:val>
          <c:extLst>
            <c:ext xmlns:c16="http://schemas.microsoft.com/office/drawing/2014/chart" uri="{C3380CC4-5D6E-409C-BE32-E72D297353CC}">
              <c16:uniqueId val="{00000000-0B7B-46C3-9DFB-B57D6A9351D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23.37</c:v>
                </c:pt>
              </c:numCache>
            </c:numRef>
          </c:val>
          <c:smooth val="0"/>
          <c:extLst>
            <c:ext xmlns:c16="http://schemas.microsoft.com/office/drawing/2014/chart" uri="{C3380CC4-5D6E-409C-BE32-E72D297353CC}">
              <c16:uniqueId val="{00000001-0B7B-46C3-9DFB-B57D6A9351D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4CF-4255-8560-640FF05A36E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34CF-4255-8560-640FF05A36E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442-4253-A2F7-4BC52B4D4B7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37.43</c:v>
                </c:pt>
              </c:numCache>
            </c:numRef>
          </c:val>
          <c:smooth val="0"/>
          <c:extLst>
            <c:ext xmlns:c16="http://schemas.microsoft.com/office/drawing/2014/chart" uri="{C3380CC4-5D6E-409C-BE32-E72D297353CC}">
              <c16:uniqueId val="{00000001-7442-4253-A2F7-4BC52B4D4B7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38.17</c:v>
                </c:pt>
              </c:numCache>
            </c:numRef>
          </c:val>
          <c:extLst>
            <c:ext xmlns:c16="http://schemas.microsoft.com/office/drawing/2014/chart" uri="{C3380CC4-5D6E-409C-BE32-E72D297353CC}">
              <c16:uniqueId val="{00000000-0D34-443C-A834-509A10A1C17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57.42</c:v>
                </c:pt>
              </c:numCache>
            </c:numRef>
          </c:val>
          <c:smooth val="0"/>
          <c:extLst>
            <c:ext xmlns:c16="http://schemas.microsoft.com/office/drawing/2014/chart" uri="{C3380CC4-5D6E-409C-BE32-E72D297353CC}">
              <c16:uniqueId val="{00000001-0D34-443C-A834-509A10A1C17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13.15</c:v>
                </c:pt>
              </c:numCache>
            </c:numRef>
          </c:val>
          <c:extLst>
            <c:ext xmlns:c16="http://schemas.microsoft.com/office/drawing/2014/chart" uri="{C3380CC4-5D6E-409C-BE32-E72D297353CC}">
              <c16:uniqueId val="{00000000-F01E-4DCF-8E7C-F2551C2D15F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1174.6099999999999</c:v>
                </c:pt>
              </c:numCache>
            </c:numRef>
          </c:val>
          <c:smooth val="0"/>
          <c:extLst>
            <c:ext xmlns:c16="http://schemas.microsoft.com/office/drawing/2014/chart" uri="{C3380CC4-5D6E-409C-BE32-E72D297353CC}">
              <c16:uniqueId val="{00000001-F01E-4DCF-8E7C-F2551C2D15F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88.58</c:v>
                </c:pt>
              </c:numCache>
            </c:numRef>
          </c:val>
          <c:extLst>
            <c:ext xmlns:c16="http://schemas.microsoft.com/office/drawing/2014/chart" uri="{C3380CC4-5D6E-409C-BE32-E72D297353CC}">
              <c16:uniqueId val="{00000000-A7C9-4B85-8B39-5573B61C1F5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75.41</c:v>
                </c:pt>
              </c:numCache>
            </c:numRef>
          </c:val>
          <c:smooth val="0"/>
          <c:extLst>
            <c:ext xmlns:c16="http://schemas.microsoft.com/office/drawing/2014/chart" uri="{C3380CC4-5D6E-409C-BE32-E72D297353CC}">
              <c16:uniqueId val="{00000001-A7C9-4B85-8B39-5573B61C1F5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166.12</c:v>
                </c:pt>
              </c:numCache>
            </c:numRef>
          </c:val>
          <c:extLst>
            <c:ext xmlns:c16="http://schemas.microsoft.com/office/drawing/2014/chart" uri="{C3380CC4-5D6E-409C-BE32-E72D297353CC}">
              <c16:uniqueId val="{00000000-7738-45F4-8EC9-9BF8F5D2856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223.48</c:v>
                </c:pt>
              </c:numCache>
            </c:numRef>
          </c:val>
          <c:smooth val="0"/>
          <c:extLst>
            <c:ext xmlns:c16="http://schemas.microsoft.com/office/drawing/2014/chart" uri="{C3380CC4-5D6E-409C-BE32-E72D297353CC}">
              <c16:uniqueId val="{00000001-7738-45F4-8EC9-9BF8F5D2856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M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長崎県　波佐見町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Cd2</v>
      </c>
      <c r="X8" s="34"/>
      <c r="Y8" s="34"/>
      <c r="Z8" s="34"/>
      <c r="AA8" s="34"/>
      <c r="AB8" s="34"/>
      <c r="AC8" s="34"/>
      <c r="AD8" s="35" t="str">
        <f>データ!$M$6</f>
        <v>非設置</v>
      </c>
      <c r="AE8" s="35"/>
      <c r="AF8" s="35"/>
      <c r="AG8" s="35"/>
      <c r="AH8" s="35"/>
      <c r="AI8" s="35"/>
      <c r="AJ8" s="35"/>
      <c r="AK8" s="3"/>
      <c r="AL8" s="36">
        <f>データ!S6</f>
        <v>14157</v>
      </c>
      <c r="AM8" s="36"/>
      <c r="AN8" s="36"/>
      <c r="AO8" s="36"/>
      <c r="AP8" s="36"/>
      <c r="AQ8" s="36"/>
      <c r="AR8" s="36"/>
      <c r="AS8" s="36"/>
      <c r="AT8" s="37">
        <f>データ!T6</f>
        <v>56</v>
      </c>
      <c r="AU8" s="37"/>
      <c r="AV8" s="37"/>
      <c r="AW8" s="37"/>
      <c r="AX8" s="37"/>
      <c r="AY8" s="37"/>
      <c r="AZ8" s="37"/>
      <c r="BA8" s="37"/>
      <c r="BB8" s="37">
        <f>データ!U6</f>
        <v>252.8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60.93</v>
      </c>
      <c r="J10" s="37"/>
      <c r="K10" s="37"/>
      <c r="L10" s="37"/>
      <c r="M10" s="37"/>
      <c r="N10" s="37"/>
      <c r="O10" s="37"/>
      <c r="P10" s="37">
        <f>データ!P6</f>
        <v>50.28</v>
      </c>
      <c r="Q10" s="37"/>
      <c r="R10" s="37"/>
      <c r="S10" s="37"/>
      <c r="T10" s="37"/>
      <c r="U10" s="37"/>
      <c r="V10" s="37"/>
      <c r="W10" s="37">
        <f>データ!Q6</f>
        <v>102.17</v>
      </c>
      <c r="X10" s="37"/>
      <c r="Y10" s="37"/>
      <c r="Z10" s="37"/>
      <c r="AA10" s="37"/>
      <c r="AB10" s="37"/>
      <c r="AC10" s="37"/>
      <c r="AD10" s="36">
        <f>データ!R6</f>
        <v>3080</v>
      </c>
      <c r="AE10" s="36"/>
      <c r="AF10" s="36"/>
      <c r="AG10" s="36"/>
      <c r="AH10" s="36"/>
      <c r="AI10" s="36"/>
      <c r="AJ10" s="36"/>
      <c r="AK10" s="2"/>
      <c r="AL10" s="36">
        <f>データ!V6</f>
        <v>7102</v>
      </c>
      <c r="AM10" s="36"/>
      <c r="AN10" s="36"/>
      <c r="AO10" s="36"/>
      <c r="AP10" s="36"/>
      <c r="AQ10" s="36"/>
      <c r="AR10" s="36"/>
      <c r="AS10" s="36"/>
      <c r="AT10" s="37">
        <f>データ!W6</f>
        <v>3.25</v>
      </c>
      <c r="AU10" s="37"/>
      <c r="AV10" s="37"/>
      <c r="AW10" s="37"/>
      <c r="AX10" s="37"/>
      <c r="AY10" s="37"/>
      <c r="AZ10" s="37"/>
      <c r="BA10" s="37"/>
      <c r="BB10" s="37">
        <f>データ!X6</f>
        <v>2185.23</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117</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s+II9C9puLIoBa7yak525lVvlpvAl0RTf+c+YlEbGCCE48Jx1ulMj8qKpEHaIA1om1g62QG5upEBf2tTZ1CGvw==" saltValue="nq3I5sCuh7eBwuOfpfE6t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423238</v>
      </c>
      <c r="D6" s="19">
        <f t="shared" si="3"/>
        <v>46</v>
      </c>
      <c r="E6" s="19">
        <f t="shared" si="3"/>
        <v>17</v>
      </c>
      <c r="F6" s="19">
        <f t="shared" si="3"/>
        <v>1</v>
      </c>
      <c r="G6" s="19">
        <f t="shared" si="3"/>
        <v>0</v>
      </c>
      <c r="H6" s="19" t="str">
        <f t="shared" si="3"/>
        <v>長崎県　波佐見町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60.93</v>
      </c>
      <c r="P6" s="20">
        <f t="shared" si="3"/>
        <v>50.28</v>
      </c>
      <c r="Q6" s="20">
        <f t="shared" si="3"/>
        <v>102.17</v>
      </c>
      <c r="R6" s="20">
        <f t="shared" si="3"/>
        <v>3080</v>
      </c>
      <c r="S6" s="20">
        <f t="shared" si="3"/>
        <v>14157</v>
      </c>
      <c r="T6" s="20">
        <f t="shared" si="3"/>
        <v>56</v>
      </c>
      <c r="U6" s="20">
        <f t="shared" si="3"/>
        <v>252.8</v>
      </c>
      <c r="V6" s="20">
        <f t="shared" si="3"/>
        <v>7102</v>
      </c>
      <c r="W6" s="20">
        <f t="shared" si="3"/>
        <v>3.25</v>
      </c>
      <c r="X6" s="20">
        <f t="shared" si="3"/>
        <v>2185.23</v>
      </c>
      <c r="Y6" s="21" t="str">
        <f>IF(Y7="",NA(),Y7)</f>
        <v>-</v>
      </c>
      <c r="Z6" s="21" t="str">
        <f t="shared" ref="Z6:AH6" si="4">IF(Z7="",NA(),Z7)</f>
        <v>-</v>
      </c>
      <c r="AA6" s="21" t="str">
        <f t="shared" si="4"/>
        <v>-</v>
      </c>
      <c r="AB6" s="21" t="str">
        <f t="shared" si="4"/>
        <v>-</v>
      </c>
      <c r="AC6" s="21">
        <f t="shared" si="4"/>
        <v>105.19</v>
      </c>
      <c r="AD6" s="21" t="str">
        <f t="shared" si="4"/>
        <v>-</v>
      </c>
      <c r="AE6" s="21" t="str">
        <f t="shared" si="4"/>
        <v>-</v>
      </c>
      <c r="AF6" s="21" t="str">
        <f t="shared" si="4"/>
        <v>-</v>
      </c>
      <c r="AG6" s="21" t="str">
        <f t="shared" si="4"/>
        <v>-</v>
      </c>
      <c r="AH6" s="21">
        <f t="shared" si="4"/>
        <v>107.04</v>
      </c>
      <c r="AI6" s="20" t="str">
        <f>IF(AI7="","",IF(AI7="-","【-】","【"&amp;SUBSTITUTE(TEXT(AI7,"#,##0.00"),"-","△")&amp;"】"))</f>
        <v>【105.91】</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37.43</v>
      </c>
      <c r="AT6" s="20" t="str">
        <f>IF(AT7="","",IF(AT7="-","【-】","【"&amp;SUBSTITUTE(TEXT(AT7,"#,##0.00"),"-","△")&amp;"】"))</f>
        <v>【3.03】</v>
      </c>
      <c r="AU6" s="21" t="str">
        <f>IF(AU7="",NA(),AU7)</f>
        <v>-</v>
      </c>
      <c r="AV6" s="21" t="str">
        <f t="shared" ref="AV6:BD6" si="6">IF(AV7="",NA(),AV7)</f>
        <v>-</v>
      </c>
      <c r="AW6" s="21" t="str">
        <f t="shared" si="6"/>
        <v>-</v>
      </c>
      <c r="AX6" s="21" t="str">
        <f t="shared" si="6"/>
        <v>-</v>
      </c>
      <c r="AY6" s="21">
        <f t="shared" si="6"/>
        <v>38.17</v>
      </c>
      <c r="AZ6" s="21" t="str">
        <f t="shared" si="6"/>
        <v>-</v>
      </c>
      <c r="BA6" s="21" t="str">
        <f t="shared" si="6"/>
        <v>-</v>
      </c>
      <c r="BB6" s="21" t="str">
        <f t="shared" si="6"/>
        <v>-</v>
      </c>
      <c r="BC6" s="21" t="str">
        <f t="shared" si="6"/>
        <v>-</v>
      </c>
      <c r="BD6" s="21">
        <f t="shared" si="6"/>
        <v>57.42</v>
      </c>
      <c r="BE6" s="20" t="str">
        <f>IF(BE7="","",IF(BE7="-","【-】","【"&amp;SUBSTITUTE(TEXT(BE7,"#,##0.00"),"-","△")&amp;"】"))</f>
        <v>【78.43】</v>
      </c>
      <c r="BF6" s="21" t="str">
        <f>IF(BF7="",NA(),BF7)</f>
        <v>-</v>
      </c>
      <c r="BG6" s="21" t="str">
        <f t="shared" ref="BG6:BO6" si="7">IF(BG7="",NA(),BG7)</f>
        <v>-</v>
      </c>
      <c r="BH6" s="21" t="str">
        <f t="shared" si="7"/>
        <v>-</v>
      </c>
      <c r="BI6" s="21" t="str">
        <f t="shared" si="7"/>
        <v>-</v>
      </c>
      <c r="BJ6" s="21">
        <f t="shared" si="7"/>
        <v>13.15</v>
      </c>
      <c r="BK6" s="21" t="str">
        <f t="shared" si="7"/>
        <v>-</v>
      </c>
      <c r="BL6" s="21" t="str">
        <f t="shared" si="7"/>
        <v>-</v>
      </c>
      <c r="BM6" s="21" t="str">
        <f t="shared" si="7"/>
        <v>-</v>
      </c>
      <c r="BN6" s="21" t="str">
        <f t="shared" si="7"/>
        <v>-</v>
      </c>
      <c r="BO6" s="21">
        <f t="shared" si="7"/>
        <v>1174.6099999999999</v>
      </c>
      <c r="BP6" s="20" t="str">
        <f>IF(BP7="","",IF(BP7="-","【-】","【"&amp;SUBSTITUTE(TEXT(BP7,"#,##0.00"),"-","△")&amp;"】"))</f>
        <v>【630.82】</v>
      </c>
      <c r="BQ6" s="21" t="str">
        <f>IF(BQ7="",NA(),BQ7)</f>
        <v>-</v>
      </c>
      <c r="BR6" s="21" t="str">
        <f t="shared" ref="BR6:BZ6" si="8">IF(BR7="",NA(),BR7)</f>
        <v>-</v>
      </c>
      <c r="BS6" s="21" t="str">
        <f t="shared" si="8"/>
        <v>-</v>
      </c>
      <c r="BT6" s="21" t="str">
        <f t="shared" si="8"/>
        <v>-</v>
      </c>
      <c r="BU6" s="21">
        <f t="shared" si="8"/>
        <v>88.58</v>
      </c>
      <c r="BV6" s="21" t="str">
        <f t="shared" si="8"/>
        <v>-</v>
      </c>
      <c r="BW6" s="21" t="str">
        <f t="shared" si="8"/>
        <v>-</v>
      </c>
      <c r="BX6" s="21" t="str">
        <f t="shared" si="8"/>
        <v>-</v>
      </c>
      <c r="BY6" s="21" t="str">
        <f t="shared" si="8"/>
        <v>-</v>
      </c>
      <c r="BZ6" s="21">
        <f t="shared" si="8"/>
        <v>75.41</v>
      </c>
      <c r="CA6" s="20" t="str">
        <f>IF(CA7="","",IF(CA7="-","【-】","【"&amp;SUBSTITUTE(TEXT(CA7,"#,##0.00"),"-","△")&amp;"】"))</f>
        <v>【97.81】</v>
      </c>
      <c r="CB6" s="21" t="str">
        <f>IF(CB7="",NA(),CB7)</f>
        <v>-</v>
      </c>
      <c r="CC6" s="21" t="str">
        <f t="shared" ref="CC6:CK6" si="9">IF(CC7="",NA(),CC7)</f>
        <v>-</v>
      </c>
      <c r="CD6" s="21" t="str">
        <f t="shared" si="9"/>
        <v>-</v>
      </c>
      <c r="CE6" s="21" t="str">
        <f t="shared" si="9"/>
        <v>-</v>
      </c>
      <c r="CF6" s="21">
        <f t="shared" si="9"/>
        <v>166.12</v>
      </c>
      <c r="CG6" s="21" t="str">
        <f t="shared" si="9"/>
        <v>-</v>
      </c>
      <c r="CH6" s="21" t="str">
        <f t="shared" si="9"/>
        <v>-</v>
      </c>
      <c r="CI6" s="21" t="str">
        <f t="shared" si="9"/>
        <v>-</v>
      </c>
      <c r="CJ6" s="21" t="str">
        <f t="shared" si="9"/>
        <v>-</v>
      </c>
      <c r="CK6" s="21">
        <f t="shared" si="9"/>
        <v>223.48</v>
      </c>
      <c r="CL6" s="20" t="str">
        <f>IF(CL7="","",IF(CL7="-","【-】","【"&amp;SUBSTITUTE(TEXT(CL7,"#,##0.00"),"-","△")&amp;"】"))</f>
        <v>【138.75】</v>
      </c>
      <c r="CM6" s="21" t="str">
        <f>IF(CM7="",NA(),CM7)</f>
        <v>-</v>
      </c>
      <c r="CN6" s="21" t="str">
        <f t="shared" ref="CN6:CV6" si="10">IF(CN7="",NA(),CN7)</f>
        <v>-</v>
      </c>
      <c r="CO6" s="21" t="str">
        <f t="shared" si="10"/>
        <v>-</v>
      </c>
      <c r="CP6" s="21" t="str">
        <f t="shared" si="10"/>
        <v>-</v>
      </c>
      <c r="CQ6" s="21">
        <f t="shared" si="10"/>
        <v>49.31</v>
      </c>
      <c r="CR6" s="21" t="str">
        <f t="shared" si="10"/>
        <v>-</v>
      </c>
      <c r="CS6" s="21" t="str">
        <f t="shared" si="10"/>
        <v>-</v>
      </c>
      <c r="CT6" s="21" t="str">
        <f t="shared" si="10"/>
        <v>-</v>
      </c>
      <c r="CU6" s="21" t="str">
        <f t="shared" si="10"/>
        <v>-</v>
      </c>
      <c r="CV6" s="21">
        <f t="shared" si="10"/>
        <v>48.03</v>
      </c>
      <c r="CW6" s="20" t="str">
        <f>IF(CW7="","",IF(CW7="-","【-】","【"&amp;SUBSTITUTE(TEXT(CW7,"#,##0.00"),"-","△")&amp;"】"))</f>
        <v>【58.94】</v>
      </c>
      <c r="CX6" s="21" t="str">
        <f>IF(CX7="",NA(),CX7)</f>
        <v>-</v>
      </c>
      <c r="CY6" s="21" t="str">
        <f t="shared" ref="CY6:DG6" si="11">IF(CY7="",NA(),CY7)</f>
        <v>-</v>
      </c>
      <c r="CZ6" s="21" t="str">
        <f t="shared" si="11"/>
        <v>-</v>
      </c>
      <c r="DA6" s="21" t="str">
        <f t="shared" si="11"/>
        <v>-</v>
      </c>
      <c r="DB6" s="21">
        <f t="shared" si="11"/>
        <v>85.45</v>
      </c>
      <c r="DC6" s="21" t="str">
        <f t="shared" si="11"/>
        <v>-</v>
      </c>
      <c r="DD6" s="21" t="str">
        <f t="shared" si="11"/>
        <v>-</v>
      </c>
      <c r="DE6" s="21" t="str">
        <f t="shared" si="11"/>
        <v>-</v>
      </c>
      <c r="DF6" s="21" t="str">
        <f t="shared" si="11"/>
        <v>-</v>
      </c>
      <c r="DG6" s="21">
        <f t="shared" si="11"/>
        <v>80.95</v>
      </c>
      <c r="DH6" s="20" t="str">
        <f>IF(DH7="","",IF(DH7="-","【-】","【"&amp;SUBSTITUTE(TEXT(DH7,"#,##0.00"),"-","△")&amp;"】"))</f>
        <v>【95.91】</v>
      </c>
      <c r="DI6" s="21" t="str">
        <f>IF(DI7="",NA(),DI7)</f>
        <v>-</v>
      </c>
      <c r="DJ6" s="21" t="str">
        <f t="shared" ref="DJ6:DR6" si="12">IF(DJ7="",NA(),DJ7)</f>
        <v>-</v>
      </c>
      <c r="DK6" s="21" t="str">
        <f t="shared" si="12"/>
        <v>-</v>
      </c>
      <c r="DL6" s="21" t="str">
        <f t="shared" si="12"/>
        <v>-</v>
      </c>
      <c r="DM6" s="21">
        <f t="shared" si="12"/>
        <v>4.0999999999999996</v>
      </c>
      <c r="DN6" s="21" t="str">
        <f t="shared" si="12"/>
        <v>-</v>
      </c>
      <c r="DO6" s="21" t="str">
        <f t="shared" si="12"/>
        <v>-</v>
      </c>
      <c r="DP6" s="21" t="str">
        <f t="shared" si="12"/>
        <v>-</v>
      </c>
      <c r="DQ6" s="21" t="str">
        <f t="shared" si="12"/>
        <v>-</v>
      </c>
      <c r="DR6" s="21">
        <f t="shared" si="12"/>
        <v>23.37</v>
      </c>
      <c r="DS6" s="20" t="str">
        <f>IF(DS7="","",IF(DS7="-","【-】","【"&amp;SUBSTITUTE(TEXT(DS7,"#,##0.00"),"-","△")&amp;"】"))</f>
        <v>【41.09】</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【8.68】</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0.1</v>
      </c>
      <c r="EO6" s="20" t="str">
        <f>IF(EO7="","",IF(EO7="-","【-】","【"&amp;SUBSTITUTE(TEXT(EO7,"#,##0.00"),"-","△")&amp;"】"))</f>
        <v>【0.22】</v>
      </c>
    </row>
    <row r="7" spans="1:148" s="22" customFormat="1" x14ac:dyDescent="0.15">
      <c r="A7" s="14"/>
      <c r="B7" s="23">
        <v>2023</v>
      </c>
      <c r="C7" s="23">
        <v>423238</v>
      </c>
      <c r="D7" s="23">
        <v>46</v>
      </c>
      <c r="E7" s="23">
        <v>17</v>
      </c>
      <c r="F7" s="23">
        <v>1</v>
      </c>
      <c r="G7" s="23">
        <v>0</v>
      </c>
      <c r="H7" s="23" t="s">
        <v>96</v>
      </c>
      <c r="I7" s="23" t="s">
        <v>97</v>
      </c>
      <c r="J7" s="23" t="s">
        <v>98</v>
      </c>
      <c r="K7" s="23" t="s">
        <v>99</v>
      </c>
      <c r="L7" s="23" t="s">
        <v>100</v>
      </c>
      <c r="M7" s="23" t="s">
        <v>101</v>
      </c>
      <c r="N7" s="24" t="s">
        <v>102</v>
      </c>
      <c r="O7" s="24">
        <v>60.93</v>
      </c>
      <c r="P7" s="24">
        <v>50.28</v>
      </c>
      <c r="Q7" s="24">
        <v>102.17</v>
      </c>
      <c r="R7" s="24">
        <v>3080</v>
      </c>
      <c r="S7" s="24">
        <v>14157</v>
      </c>
      <c r="T7" s="24">
        <v>56</v>
      </c>
      <c r="U7" s="24">
        <v>252.8</v>
      </c>
      <c r="V7" s="24">
        <v>7102</v>
      </c>
      <c r="W7" s="24">
        <v>3.25</v>
      </c>
      <c r="X7" s="24">
        <v>2185.23</v>
      </c>
      <c r="Y7" s="24" t="s">
        <v>102</v>
      </c>
      <c r="Z7" s="24" t="s">
        <v>102</v>
      </c>
      <c r="AA7" s="24" t="s">
        <v>102</v>
      </c>
      <c r="AB7" s="24" t="s">
        <v>102</v>
      </c>
      <c r="AC7" s="24">
        <v>105.19</v>
      </c>
      <c r="AD7" s="24" t="s">
        <v>102</v>
      </c>
      <c r="AE7" s="24" t="s">
        <v>102</v>
      </c>
      <c r="AF7" s="24" t="s">
        <v>102</v>
      </c>
      <c r="AG7" s="24" t="s">
        <v>102</v>
      </c>
      <c r="AH7" s="24">
        <v>107.04</v>
      </c>
      <c r="AI7" s="24">
        <v>105.91</v>
      </c>
      <c r="AJ7" s="24" t="s">
        <v>102</v>
      </c>
      <c r="AK7" s="24" t="s">
        <v>102</v>
      </c>
      <c r="AL7" s="24" t="s">
        <v>102</v>
      </c>
      <c r="AM7" s="24" t="s">
        <v>102</v>
      </c>
      <c r="AN7" s="24">
        <v>0</v>
      </c>
      <c r="AO7" s="24" t="s">
        <v>102</v>
      </c>
      <c r="AP7" s="24" t="s">
        <v>102</v>
      </c>
      <c r="AQ7" s="24" t="s">
        <v>102</v>
      </c>
      <c r="AR7" s="24" t="s">
        <v>102</v>
      </c>
      <c r="AS7" s="24">
        <v>37.43</v>
      </c>
      <c r="AT7" s="24">
        <v>3.03</v>
      </c>
      <c r="AU7" s="24" t="s">
        <v>102</v>
      </c>
      <c r="AV7" s="24" t="s">
        <v>102</v>
      </c>
      <c r="AW7" s="24" t="s">
        <v>102</v>
      </c>
      <c r="AX7" s="24" t="s">
        <v>102</v>
      </c>
      <c r="AY7" s="24">
        <v>38.17</v>
      </c>
      <c r="AZ7" s="24" t="s">
        <v>102</v>
      </c>
      <c r="BA7" s="24" t="s">
        <v>102</v>
      </c>
      <c r="BB7" s="24" t="s">
        <v>102</v>
      </c>
      <c r="BC7" s="24" t="s">
        <v>102</v>
      </c>
      <c r="BD7" s="24">
        <v>57.42</v>
      </c>
      <c r="BE7" s="24">
        <v>78.430000000000007</v>
      </c>
      <c r="BF7" s="24" t="s">
        <v>102</v>
      </c>
      <c r="BG7" s="24" t="s">
        <v>102</v>
      </c>
      <c r="BH7" s="24" t="s">
        <v>102</v>
      </c>
      <c r="BI7" s="24" t="s">
        <v>102</v>
      </c>
      <c r="BJ7" s="24">
        <v>13.15</v>
      </c>
      <c r="BK7" s="24" t="s">
        <v>102</v>
      </c>
      <c r="BL7" s="24" t="s">
        <v>102</v>
      </c>
      <c r="BM7" s="24" t="s">
        <v>102</v>
      </c>
      <c r="BN7" s="24" t="s">
        <v>102</v>
      </c>
      <c r="BO7" s="24">
        <v>1174.6099999999999</v>
      </c>
      <c r="BP7" s="24">
        <v>630.82000000000005</v>
      </c>
      <c r="BQ7" s="24" t="s">
        <v>102</v>
      </c>
      <c r="BR7" s="24" t="s">
        <v>102</v>
      </c>
      <c r="BS7" s="24" t="s">
        <v>102</v>
      </c>
      <c r="BT7" s="24" t="s">
        <v>102</v>
      </c>
      <c r="BU7" s="24">
        <v>88.58</v>
      </c>
      <c r="BV7" s="24" t="s">
        <v>102</v>
      </c>
      <c r="BW7" s="24" t="s">
        <v>102</v>
      </c>
      <c r="BX7" s="24" t="s">
        <v>102</v>
      </c>
      <c r="BY7" s="24" t="s">
        <v>102</v>
      </c>
      <c r="BZ7" s="24">
        <v>75.41</v>
      </c>
      <c r="CA7" s="24">
        <v>97.81</v>
      </c>
      <c r="CB7" s="24" t="s">
        <v>102</v>
      </c>
      <c r="CC7" s="24" t="s">
        <v>102</v>
      </c>
      <c r="CD7" s="24" t="s">
        <v>102</v>
      </c>
      <c r="CE7" s="24" t="s">
        <v>102</v>
      </c>
      <c r="CF7" s="24">
        <v>166.12</v>
      </c>
      <c r="CG7" s="24" t="s">
        <v>102</v>
      </c>
      <c r="CH7" s="24" t="s">
        <v>102</v>
      </c>
      <c r="CI7" s="24" t="s">
        <v>102</v>
      </c>
      <c r="CJ7" s="24" t="s">
        <v>102</v>
      </c>
      <c r="CK7" s="24">
        <v>223.48</v>
      </c>
      <c r="CL7" s="24">
        <v>138.75</v>
      </c>
      <c r="CM7" s="24" t="s">
        <v>102</v>
      </c>
      <c r="CN7" s="24" t="s">
        <v>102</v>
      </c>
      <c r="CO7" s="24" t="s">
        <v>102</v>
      </c>
      <c r="CP7" s="24" t="s">
        <v>102</v>
      </c>
      <c r="CQ7" s="24">
        <v>49.31</v>
      </c>
      <c r="CR7" s="24" t="s">
        <v>102</v>
      </c>
      <c r="CS7" s="24" t="s">
        <v>102</v>
      </c>
      <c r="CT7" s="24" t="s">
        <v>102</v>
      </c>
      <c r="CU7" s="24" t="s">
        <v>102</v>
      </c>
      <c r="CV7" s="24">
        <v>48.03</v>
      </c>
      <c r="CW7" s="24">
        <v>58.94</v>
      </c>
      <c r="CX7" s="24" t="s">
        <v>102</v>
      </c>
      <c r="CY7" s="24" t="s">
        <v>102</v>
      </c>
      <c r="CZ7" s="24" t="s">
        <v>102</v>
      </c>
      <c r="DA7" s="24" t="s">
        <v>102</v>
      </c>
      <c r="DB7" s="24">
        <v>85.45</v>
      </c>
      <c r="DC7" s="24" t="s">
        <v>102</v>
      </c>
      <c r="DD7" s="24" t="s">
        <v>102</v>
      </c>
      <c r="DE7" s="24" t="s">
        <v>102</v>
      </c>
      <c r="DF7" s="24" t="s">
        <v>102</v>
      </c>
      <c r="DG7" s="24">
        <v>80.95</v>
      </c>
      <c r="DH7" s="24">
        <v>95.91</v>
      </c>
      <c r="DI7" s="24" t="s">
        <v>102</v>
      </c>
      <c r="DJ7" s="24" t="s">
        <v>102</v>
      </c>
      <c r="DK7" s="24" t="s">
        <v>102</v>
      </c>
      <c r="DL7" s="24" t="s">
        <v>102</v>
      </c>
      <c r="DM7" s="24">
        <v>4.0999999999999996</v>
      </c>
      <c r="DN7" s="24" t="s">
        <v>102</v>
      </c>
      <c r="DO7" s="24" t="s">
        <v>102</v>
      </c>
      <c r="DP7" s="24" t="s">
        <v>102</v>
      </c>
      <c r="DQ7" s="24" t="s">
        <v>102</v>
      </c>
      <c r="DR7" s="24">
        <v>23.37</v>
      </c>
      <c r="DS7" s="24">
        <v>41.09</v>
      </c>
      <c r="DT7" s="24" t="s">
        <v>102</v>
      </c>
      <c r="DU7" s="24" t="s">
        <v>102</v>
      </c>
      <c r="DV7" s="24" t="s">
        <v>102</v>
      </c>
      <c r="DW7" s="24" t="s">
        <v>102</v>
      </c>
      <c r="DX7" s="24">
        <v>0</v>
      </c>
      <c r="DY7" s="24" t="s">
        <v>102</v>
      </c>
      <c r="DZ7" s="24" t="s">
        <v>102</v>
      </c>
      <c r="EA7" s="24" t="s">
        <v>102</v>
      </c>
      <c r="EB7" s="24" t="s">
        <v>102</v>
      </c>
      <c r="EC7" s="24">
        <v>0</v>
      </c>
      <c r="ED7" s="24">
        <v>8.68</v>
      </c>
      <c r="EE7" s="24" t="s">
        <v>102</v>
      </c>
      <c r="EF7" s="24" t="s">
        <v>102</v>
      </c>
      <c r="EG7" s="24" t="s">
        <v>102</v>
      </c>
      <c r="EH7" s="24" t="s">
        <v>102</v>
      </c>
      <c r="EI7" s="24">
        <v>0</v>
      </c>
      <c r="EJ7" s="24" t="s">
        <v>102</v>
      </c>
      <c r="EK7" s="24" t="s">
        <v>102</v>
      </c>
      <c r="EL7" s="24" t="s">
        <v>102</v>
      </c>
      <c r="EM7" s="24" t="s">
        <v>102</v>
      </c>
      <c r="EN7" s="24">
        <v>0.1</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110</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tomonori oya</cp:lastModifiedBy>
  <dcterms:created xsi:type="dcterms:W3CDTF">2025-01-24T07:07:11Z</dcterms:created>
  <dcterms:modified xsi:type="dcterms:W3CDTF">2025-01-29T06:33:58Z</dcterms:modified>
  <cp:category/>
</cp:coreProperties>
</file>