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oumuka09\Downloads\19_小値賀町 (1)\19_小値賀町\08_下水道事業（修正版）\"/>
    </mc:Choice>
  </mc:AlternateContent>
  <xr:revisionPtr revIDLastSave="0" documentId="13_ncr:1_{4F778418-5046-4B68-A9E2-B01ADEC24DEE}" xr6:coauthVersionLast="47" xr6:coauthVersionMax="47" xr10:uidLastSave="{00000000-0000-0000-0000-000000000000}"/>
  <workbookProtection workbookAlgorithmName="SHA-512" workbookHashValue="E6ZIA6wox4zfTEQ/FEn+PWOSjC0W9yfdZPCiHqRKoE5IrPjhcnvZjOR4IbpZqEHI+H2MH2FaPmH5SwtFU01l4A==" workbookSaltValue="OTIKiwLFEq/SsJGSGe4e6w==" workbookSpinCount="100000" lockStructure="1"/>
  <bookViews>
    <workbookView xWindow="2037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<sst xmlns="http://schemas.openxmlformats.org/spreadsheetml/2006/main" count="236" uniqueCount="119">
  <si>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</si>
  <si>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</si>
  <si>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</si>
  <si>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</si>
  <si>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</si>
  <si>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</si>
  <si>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</si>
  <si>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</si>
  <si>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</si>
  <si>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</si>
  <si>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</si>
  <si>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</si>
  <si>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</si>
  <si>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</si>
  <si>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</si>
  <si>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</si>
  <si>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</si>
  <si>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</si>
  <si>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</si>
  <si>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</si>
  <si>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</si>
  <si>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</si>
  <si>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</si>
  <si>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</si>
  <si>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</si>
  <si>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</si>
  <si>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</si>
  <si>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</si>
  <si>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</si>
  <si>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</si>
  <si>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</si>
  <si>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</si>
  <si>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</si>
  <si>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</si>
  <si>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</si>
  <si>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</si>
  <si>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</si>
  <si>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</si>
  <si>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</si>
  <si>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</si>
  <si>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</si>
  <si>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</si>
  <si>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</si>
  <si>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</si>
  <si>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</si>
  <si>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</si>
  <si>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</si>
  <si>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</si>
  <si>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</si>
  <si>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</si>
  <si>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</si>
  <si>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</si>
  <si>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</si>
  <si>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</si>
  <si>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</si>
  <si>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</si>
  <si>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</si>
  <si>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</si>
  <si>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</si>
  <si>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</si>
  <si>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</si>
  <si>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</si>
  <si>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</si>
  <si>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</si>
  <si>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</si>
  <si>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</si>
  <si>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</si>
  <si>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</si>
  <si>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</si>
  <si>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</si>
  <si>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</si>
  <si>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</si>
  <si>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</si>
  <si>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</si>
  <si>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</si>
  <si>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</si>
  <si>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</si>
  <si>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</si>
  <si>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</si>
  <si>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</si>
  <si>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</si>
  <si>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</si>
  <si>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</si>
  <si>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</si>
  <si>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</si>
  <si>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</si>
  <si>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</si>
  <si>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</si>
  <si>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</si>
  <si>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</si>
  <si>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</si>
  <si>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</si>
  <si>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</si>
  <si>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</si>
  <si>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</si>
  <si>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</si>
  <si>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</si>
  <si>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</si>
  <si>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</si>
  <si>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</si>
  <si>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</si>
  <si>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</si>
  <si>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</si>
  <si>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</si>
  <si>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</si>
  <si>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</si>
  <si>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</si>
  <si>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</si>
  <si>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</si>
  <si>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</si>
  <si>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</si>
  <si>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</si>
  <si>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</si>
  <si>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</si>
  <si>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</si>
  <si>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</si>
  <si>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r>
      <t>　特定環境保全公共下水道は、平成16年に供用を開始し、令和</t>
    </r>
    <r>
      <rPr>
        <sz val="12"/>
        <rFont val="ＭＳ ゴシック"/>
        <family val="3"/>
        <charset val="128"/>
      </rPr>
      <t>5年度末で水洗化率は83.0％となっており、上昇率は頭打ち状態となっている。
　令和5年度の特徴を類似団体平均値と比較してみると、「経費回収率」は下回っていて、「汚水処理原価」は上回っているため、汚水処理に係る費用が類似団体より多く発生していると考えられる。「施設利用率」は例年どおりの推移である。
　事業債の償還金が多額であり経営状況としては一般会計からの多額の繰入金により赤字分を補填している。
　平成28年度に策定した経営戦略をもとに、さらなる水洗化率の向上を図り、経営の健全化・効率化に努める。</t>
    </r>
    <rPh sb="102" eb="103">
      <t>シタ</t>
    </rPh>
    <rPh sb="118" eb="119">
      <t>ウエ</t>
    </rPh>
    <rPh sb="143" eb="144">
      <t>オオ</t>
    </rPh>
    <rPh sb="145" eb="147">
      <t>ハッセイ</t>
    </rPh>
    <phoneticPr fontId="4"/>
  </si>
  <si>
    <r>
      <t>　施設については供用開始から</t>
    </r>
    <r>
      <rPr>
        <sz val="12"/>
        <rFont val="ＭＳ ゴシック"/>
        <family val="3"/>
        <charset val="128"/>
      </rPr>
      <t>20年以上が経過しており、施設や設備の老朽化が顕著に出ているため、修繕・更新費用が徐々に多額になっていくことが問題となってくる。平成28,29年度においてストックマネジメント計画を策定しており、計画を踏まえ国の補助を受けながら計画的に設備の修繕・更新を図ってきているが、ストックマネジメント計画で定めた年次計画が令和4年度で終了するため、令和5年度よりストックマネジメント計画の見直しを実施し、ストックマネジメント計画の2期目の作成中である。</t>
    </r>
    <rPh sb="230" eb="231">
      <t>チュウ</t>
    </rPh>
    <phoneticPr fontId="4"/>
  </si>
  <si>
    <t>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</si>
</sst>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89-4E08-AA0D-5CEDDBFB0AC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4B89-4E08-AA0D-5CEDDBFB0AC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49.45</c:v>
                </c:pt>
                <c:pt idx="1">
                  <c:v>50.55</c:v>
                </c:pt>
                <c:pt idx="2">
                  <c:v>50.91</c:v>
                </c:pt>
                <c:pt idx="3">
                  <c:v>50.91</c:v>
                </c:pt>
                <c:pt idx="4">
                  <c:v>50.91</c:v>
                </c:pt>
              </c:numCache>
            </c:numRef>
          </c:val>
          <c:extLst>
            <c:ext xmlns:c16="http://schemas.microsoft.com/office/drawing/2014/chart" uri="{C3380CC4-5D6E-409C-BE32-E72D297353CC}">
              <c16:uniqueId val="{00000000-F47B-4116-9B84-D3BB7249C50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F47B-4116-9B84-D3BB7249C50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75.28</c:v>
                </c:pt>
                <c:pt idx="1">
                  <c:v>77.97</c:v>
                </c:pt>
                <c:pt idx="2">
                  <c:v>79.09</c:v>
                </c:pt>
                <c:pt idx="3">
                  <c:v>80.53</c:v>
                </c:pt>
                <c:pt idx="4">
                  <c:v>82.96</c:v>
                </c:pt>
              </c:numCache>
            </c:numRef>
          </c:val>
          <c:extLst>
            <c:ext xmlns:c16="http://schemas.microsoft.com/office/drawing/2014/chart" uri="{C3380CC4-5D6E-409C-BE32-E72D297353CC}">
              <c16:uniqueId val="{00000000-46E1-44A6-8760-29456EF070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46E1-44A6-8760-29456EF070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107.21</c:v>
                </c:pt>
                <c:pt idx="1">
                  <c:v>96.01</c:v>
                </c:pt>
                <c:pt idx="2">
                  <c:v>118.73</c:v>
                </c:pt>
                <c:pt idx="3">
                  <c:v>90.64</c:v>
                </c:pt>
                <c:pt idx="4">
                  <c:v>86.76</c:v>
                </c:pt>
              </c:numCache>
            </c:numRef>
          </c:val>
          <c:extLst>
            <c:ext xmlns:c16="http://schemas.microsoft.com/office/drawing/2014/chart" uri="{C3380CC4-5D6E-409C-BE32-E72D297353CC}">
              <c16:uniqueId val="{00000000-0E37-462F-A4EA-119E39F0AE2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37-462F-A4EA-119E39F0AE2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A4-449F-94D8-008EE1C0F4B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A4-449F-94D8-008EE1C0F4B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1B-4B1E-92B6-C16F81E4F98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1B-4B1E-92B6-C16F81E4F98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74-4BE5-803A-2E07DD718C4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74-4BE5-803A-2E07DD718C4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D8-4167-A22E-3FBC60A8F8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D8-4167-A22E-3FBC60A8F8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2458.81</c:v>
                </c:pt>
                <c:pt idx="1">
                  <c:v>2198.17</c:v>
                </c:pt>
                <c:pt idx="2">
                  <c:v>2092.44</c:v>
                </c:pt>
                <c:pt idx="3">
                  <c:v>2083.37</c:v>
                </c:pt>
                <c:pt idx="4">
                  <c:v>1962.07</c:v>
                </c:pt>
              </c:numCache>
            </c:numRef>
          </c:val>
          <c:extLst>
            <c:ext xmlns:c16="http://schemas.microsoft.com/office/drawing/2014/chart" uri="{C3380CC4-5D6E-409C-BE32-E72D297353CC}">
              <c16:uniqueId val="{00000000-EBA4-40F2-8C37-D1401B1D1FD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EBA4-40F2-8C37-D1401B1D1FD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103.51</c:v>
                </c:pt>
                <c:pt idx="1">
                  <c:v>88.95</c:v>
                </c:pt>
                <c:pt idx="2">
                  <c:v>103.05</c:v>
                </c:pt>
                <c:pt idx="3">
                  <c:v>39.04</c:v>
                </c:pt>
                <c:pt idx="4">
                  <c:v>38.54</c:v>
                </c:pt>
              </c:numCache>
            </c:numRef>
          </c:val>
          <c:extLst>
            <c:ext xmlns:c16="http://schemas.microsoft.com/office/drawing/2014/chart" uri="{C3380CC4-5D6E-409C-BE32-E72D297353CC}">
              <c16:uniqueId val="{00000000-366D-4C9D-9AC6-CB381EAE610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366D-4C9D-9AC6-CB381EAE610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171.63</c:v>
                </c:pt>
                <c:pt idx="1">
                  <c:v>203.2</c:v>
                </c:pt>
                <c:pt idx="2">
                  <c:v>174.94</c:v>
                </c:pt>
                <c:pt idx="3">
                  <c:v>466.52</c:v>
                </c:pt>
                <c:pt idx="4">
                  <c:v>468.65</c:v>
                </c:pt>
              </c:numCache>
            </c:numRef>
          </c:val>
          <c:extLst>
            <c:ext xmlns:c16="http://schemas.microsoft.com/office/drawing/2014/chart" uri="{C3380CC4-5D6E-409C-BE32-E72D297353CC}">
              <c16:uniqueId val="{00000000-8553-41DF-ACE2-2195CBB9591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8553-41DF-ACE2-2195CBB9591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小値賀町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2181</v>
      </c>
      <c r="AM8" s="54"/>
      <c r="AN8" s="54"/>
      <c r="AO8" s="54"/>
      <c r="AP8" s="54"/>
      <c r="AQ8" s="54"/>
      <c r="AR8" s="54"/>
      <c r="AS8" s="54"/>
      <c r="AT8" s="53">
        <f>データ!T6</f>
        <v>25.5</v>
      </c>
      <c r="AU8" s="53"/>
      <c r="AV8" s="53"/>
      <c r="AW8" s="53"/>
      <c r="AX8" s="53"/>
      <c r="AY8" s="53"/>
      <c r="AZ8" s="53"/>
      <c r="BA8" s="53"/>
      <c r="BB8" s="53">
        <f>データ!U6</f>
        <v>85.53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56.84</v>
      </c>
      <c r="Q10" s="53"/>
      <c r="R10" s="53"/>
      <c r="S10" s="53"/>
      <c r="T10" s="53"/>
      <c r="U10" s="53"/>
      <c r="V10" s="53"/>
      <c r="W10" s="53">
        <f>データ!Q6</f>
        <v>100</v>
      </c>
      <c r="X10" s="53"/>
      <c r="Y10" s="53"/>
      <c r="Z10" s="53"/>
      <c r="AA10" s="53"/>
      <c r="AB10" s="53"/>
      <c r="AC10" s="53"/>
      <c r="AD10" s="54">
        <f>データ!R6</f>
        <v>3190</v>
      </c>
      <c r="AE10" s="54"/>
      <c r="AF10" s="54"/>
      <c r="AG10" s="54"/>
      <c r="AH10" s="54"/>
      <c r="AI10" s="54"/>
      <c r="AJ10" s="54"/>
      <c r="AK10" s="2"/>
      <c r="AL10" s="54">
        <f>データ!V6</f>
        <v>1209</v>
      </c>
      <c r="AM10" s="54"/>
      <c r="AN10" s="54"/>
      <c r="AO10" s="54"/>
      <c r="AP10" s="54"/>
      <c r="AQ10" s="54"/>
      <c r="AR10" s="54"/>
      <c r="AS10" s="54"/>
      <c r="AT10" s="53">
        <f>データ!W6</f>
        <v>0.65</v>
      </c>
      <c r="AU10" s="53"/>
      <c r="AV10" s="53"/>
      <c r="AW10" s="53"/>
      <c r="AX10" s="53"/>
      <c r="AY10" s="53"/>
      <c r="AZ10" s="53"/>
      <c r="BA10" s="53"/>
      <c r="BB10" s="53">
        <f>データ!X6</f>
        <v>1860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hlbq2O4NH4Lr/CwjaDbidw+2lacZDk3XN4g5V1Ea9w+0R87qD3w05bNRktRnqz4mUGQ5jAcWveiC0Wu/iLvKwg==" saltValue="DG9LQ9Obvf3/91I3ZzuH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423831</v>
      </c>
      <c r="D6" s="19">
        <f t="shared" si="3"/>
        <v>47</v>
      </c>
      <c r="E6" s="19">
        <f t="shared" si="3"/>
        <v>17</v>
      </c>
      <c r="F6" s="19">
        <f t="shared" si="3"/>
        <v>4</v>
      </c>
      <c r="G6" s="19">
        <f t="shared" si="3"/>
        <v>0</v>
      </c>
      <c r="H6" s="19" t="str">
        <f t="shared" si="3"/>
        <v>長崎県　小値賀町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56.84</v>
      </c>
      <c r="Q6" s="20">
        <f t="shared" si="3"/>
        <v>100</v>
      </c>
      <c r="R6" s="20">
        <f t="shared" si="3"/>
        <v>3190</v>
      </c>
      <c r="S6" s="20">
        <f t="shared" si="3"/>
        <v>2181</v>
      </c>
      <c r="T6" s="20">
        <f t="shared" si="3"/>
        <v>25.5</v>
      </c>
      <c r="U6" s="20">
        <f t="shared" si="3"/>
        <v>85.53</v>
      </c>
      <c r="V6" s="20">
        <f t="shared" si="3"/>
        <v>1209</v>
      </c>
      <c r="W6" s="20">
        <f t="shared" si="3"/>
        <v>0.65</v>
      </c>
      <c r="X6" s="20">
        <f t="shared" si="3"/>
        <v>1860</v>
      </c>
      <c r="Y6" s="21">
        <f>IF(Y7="",NA(),Y7)</f>
        <v>107.21</v>
      </c>
      <c r="Z6" s="21">
        <f t="shared" ref="Z6:AH6" si="4">IF(Z7="",NA(),Z7)</f>
        <v>96.01</v>
      </c>
      <c r="AA6" s="21">
        <f t="shared" si="4"/>
        <v>118.73</v>
      </c>
      <c r="AB6" s="21">
        <f t="shared" si="4"/>
        <v>90.64</v>
      </c>
      <c r="AC6" s="21">
        <f t="shared" si="4"/>
        <v>86.76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2458.81</v>
      </c>
      <c r="BG6" s="21">
        <f t="shared" ref="BG6:BO6" si="7">IF(BG7="",NA(),BG7)</f>
        <v>2198.17</v>
      </c>
      <c r="BH6" s="21">
        <f t="shared" si="7"/>
        <v>2092.44</v>
      </c>
      <c r="BI6" s="21">
        <f t="shared" si="7"/>
        <v>2083.37</v>
      </c>
      <c r="BJ6" s="21">
        <f t="shared" si="7"/>
        <v>1962.07</v>
      </c>
      <c r="BK6" s="21">
        <f t="shared" si="7"/>
        <v>1206.79</v>
      </c>
      <c r="BL6" s="21">
        <f t="shared" si="7"/>
        <v>1258.43</v>
      </c>
      <c r="BM6" s="21">
        <f t="shared" si="7"/>
        <v>1163.75</v>
      </c>
      <c r="BN6" s="21">
        <f t="shared" si="7"/>
        <v>1195.47</v>
      </c>
      <c r="BO6" s="21">
        <f t="shared" si="7"/>
        <v>1168.69</v>
      </c>
      <c r="BP6" s="20" t="str">
        <f>IF(BP7="","",IF(BP7="-","【-】","【"&amp;SUBSTITUTE(TEXT(BP7,"#,##0.00"),"-","△")&amp;"】"))</f>
        <v>【1,156.82】</v>
      </c>
      <c r="BQ6" s="21">
        <f>IF(BQ7="",NA(),BQ7)</f>
        <v>103.51</v>
      </c>
      <c r="BR6" s="21">
        <f t="shared" ref="BR6:BZ6" si="8">IF(BR7="",NA(),BR7)</f>
        <v>88.95</v>
      </c>
      <c r="BS6" s="21">
        <f t="shared" si="8"/>
        <v>103.05</v>
      </c>
      <c r="BT6" s="21">
        <f t="shared" si="8"/>
        <v>39.04</v>
      </c>
      <c r="BU6" s="21">
        <f t="shared" si="8"/>
        <v>38.54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171.63</v>
      </c>
      <c r="CC6" s="21">
        <f t="shared" ref="CC6:CK6" si="9">IF(CC7="",NA(),CC7)</f>
        <v>203.2</v>
      </c>
      <c r="CD6" s="21">
        <f t="shared" si="9"/>
        <v>174.94</v>
      </c>
      <c r="CE6" s="21">
        <f t="shared" si="9"/>
        <v>466.52</v>
      </c>
      <c r="CF6" s="21">
        <f t="shared" si="9"/>
        <v>468.65</v>
      </c>
      <c r="CG6" s="21">
        <f t="shared" si="9"/>
        <v>228.47</v>
      </c>
      <c r="CH6" s="21">
        <f t="shared" si="9"/>
        <v>224.88</v>
      </c>
      <c r="CI6" s="21">
        <f t="shared" si="9"/>
        <v>228.64</v>
      </c>
      <c r="CJ6" s="21">
        <f t="shared" si="9"/>
        <v>239.46</v>
      </c>
      <c r="CK6" s="21">
        <f t="shared" si="9"/>
        <v>233.15</v>
      </c>
      <c r="CL6" s="20" t="str">
        <f>IF(CL7="","",IF(CL7="-","【-】","【"&amp;SUBSTITUTE(TEXT(CL7,"#,##0.00"),"-","△")&amp;"】"))</f>
        <v>【215.73】</v>
      </c>
      <c r="CM6" s="21">
        <f>IF(CM7="",NA(),CM7)</f>
        <v>49.45</v>
      </c>
      <c r="CN6" s="21">
        <f t="shared" ref="CN6:CV6" si="10">IF(CN7="",NA(),CN7)</f>
        <v>50.55</v>
      </c>
      <c r="CO6" s="21">
        <f t="shared" si="10"/>
        <v>50.91</v>
      </c>
      <c r="CP6" s="21">
        <f t="shared" si="10"/>
        <v>50.91</v>
      </c>
      <c r="CQ6" s="21">
        <f t="shared" si="10"/>
        <v>50.91</v>
      </c>
      <c r="CR6" s="21">
        <f t="shared" si="10"/>
        <v>42.47</v>
      </c>
      <c r="CS6" s="21">
        <f t="shared" si="10"/>
        <v>42.4</v>
      </c>
      <c r="CT6" s="21">
        <f t="shared" si="10"/>
        <v>42.28</v>
      </c>
      <c r="CU6" s="21">
        <f t="shared" si="10"/>
        <v>41.06</v>
      </c>
      <c r="CV6" s="21">
        <f t="shared" si="10"/>
        <v>42.09</v>
      </c>
      <c r="CW6" s="20" t="str">
        <f>IF(CW7="","",IF(CW7="-","【-】","【"&amp;SUBSTITUTE(TEXT(CW7,"#,##0.00"),"-","△")&amp;"】"))</f>
        <v>【43.28】</v>
      </c>
      <c r="CX6" s="21">
        <f>IF(CX7="",NA(),CX7)</f>
        <v>75.28</v>
      </c>
      <c r="CY6" s="21">
        <f t="shared" ref="CY6:DG6" si="11">IF(CY7="",NA(),CY7)</f>
        <v>77.97</v>
      </c>
      <c r="CZ6" s="21">
        <f t="shared" si="11"/>
        <v>79.09</v>
      </c>
      <c r="DA6" s="21">
        <f t="shared" si="11"/>
        <v>80.53</v>
      </c>
      <c r="DB6" s="21">
        <f t="shared" si="11"/>
        <v>82.96</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423831</v>
      </c>
      <c r="D7" s="23">
        <v>47</v>
      </c>
      <c r="E7" s="23">
        <v>17</v>
      </c>
      <c r="F7" s="23">
        <v>4</v>
      </c>
      <c r="G7" s="23">
        <v>0</v>
      </c>
      <c r="H7" s="23" t="s">
        <v>97</v>
      </c>
      <c r="I7" s="23" t="s">
        <v>98</v>
      </c>
      <c r="J7" s="23" t="s">
        <v>99</v>
      </c>
      <c r="K7" s="23" t="s">
        <v>100</v>
      </c>
      <c r="L7" s="23" t="s">
        <v>101</v>
      </c>
      <c r="M7" s="23" t="s">
        <v>102</v>
      </c>
      <c r="N7" s="24" t="s">
        <v>103</v>
      </c>
      <c r="O7" s="24" t="s">
        <v>104</v>
      </c>
      <c r="P7" s="24">
        <v>56.84</v>
      </c>
      <c r="Q7" s="24">
        <v>100</v>
      </c>
      <c r="R7" s="24">
        <v>3190</v>
      </c>
      <c r="S7" s="24">
        <v>2181</v>
      </c>
      <c r="T7" s="24">
        <v>25.5</v>
      </c>
      <c r="U7" s="24">
        <v>85.53</v>
      </c>
      <c r="V7" s="24">
        <v>1209</v>
      </c>
      <c r="W7" s="24">
        <v>0.65</v>
      </c>
      <c r="X7" s="24">
        <v>1860</v>
      </c>
      <c r="Y7" s="24">
        <v>107.21</v>
      </c>
      <c r="Z7" s="24">
        <v>96.01</v>
      </c>
      <c r="AA7" s="24">
        <v>118.73</v>
      </c>
      <c r="AB7" s="24">
        <v>90.64</v>
      </c>
      <c r="AC7" s="24">
        <v>86.76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2458.81</v>
      </c>
      <c r="BG7" s="24">
        <v>2198.17</v>
      </c>
      <c r="BH7" s="24">
        <v>2092.44</v>
      </c>
      <c r="BI7" s="24">
        <v>2083.37</v>
      </c>
      <c r="BJ7" s="24">
        <v>1962.07</v>
      </c>
      <c r="BK7" s="24">
        <v>1206.79</v>
      </c>
      <c r="BL7" s="24">
        <v>1258.43</v>
      </c>
      <c r="BM7" s="24">
        <v>1163.75</v>
      </c>
      <c r="BN7" s="24">
        <v>1195.47</v>
      </c>
      <c r="BO7" s="24">
        <v>1168.69</v>
      </c>
      <c r="BP7" s="24">
        <v>1156.82</v>
      </c>
      <c r="BQ7" s="24">
        <v>103.51</v>
      </c>
      <c r="BR7" s="24">
        <v>88.95</v>
      </c>
      <c r="BS7" s="24">
        <v>103.05</v>
      </c>
      <c r="BT7" s="24">
        <v>39.04</v>
      </c>
      <c r="BU7" s="24">
        <v>38.54</v>
      </c>
      <c r="BV7" s="24">
        <v>71.84</v>
      </c>
      <c r="BW7" s="24">
        <v>73.36</v>
      </c>
      <c r="BX7" s="24">
        <v>72.599999999999994</v>
      </c>
      <c r="BY7" s="24">
        <v>69.430000000000007</v>
      </c>
      <c r="BZ7" s="24">
        <v>70.709999999999994</v>
      </c>
      <c r="CA7" s="24">
        <v>75.33</v>
      </c>
      <c r="CB7" s="24">
        <v>171.63</v>
      </c>
      <c r="CC7" s="24">
        <v>203.2</v>
      </c>
      <c r="CD7" s="24">
        <v>174.94</v>
      </c>
      <c r="CE7" s="24">
        <v>466.52</v>
      </c>
      <c r="CF7" s="24">
        <v>468.65</v>
      </c>
      <c r="CG7" s="24">
        <v>228.47</v>
      </c>
      <c r="CH7" s="24">
        <v>224.88</v>
      </c>
      <c r="CI7" s="24">
        <v>228.64</v>
      </c>
      <c r="CJ7" s="24">
        <v>239.46</v>
      </c>
      <c r="CK7" s="24">
        <v>233.15</v>
      </c>
      <c r="CL7" s="24">
        <v>215.73</v>
      </c>
      <c r="CM7" s="24">
        <v>49.45</v>
      </c>
      <c r="CN7" s="24">
        <v>50.55</v>
      </c>
      <c r="CO7" s="24">
        <v>50.91</v>
      </c>
      <c r="CP7" s="24">
        <v>50.91</v>
      </c>
      <c r="CQ7" s="24">
        <v>50.91</v>
      </c>
      <c r="CR7" s="24">
        <v>42.47</v>
      </c>
      <c r="CS7" s="24">
        <v>42.4</v>
      </c>
      <c r="CT7" s="24">
        <v>42.28</v>
      </c>
      <c r="CU7" s="24">
        <v>41.06</v>
      </c>
      <c r="CV7" s="24">
        <v>42.09</v>
      </c>
      <c r="CW7" s="24">
        <v>43.28</v>
      </c>
      <c r="CX7" s="24">
        <v>75.28</v>
      </c>
      <c r="CY7" s="24">
        <v>77.97</v>
      </c>
      <c r="CZ7" s="24">
        <v>79.09</v>
      </c>
      <c r="DA7" s="24">
        <v>80.53</v>
      </c>
      <c r="DB7" s="24">
        <v>82.96</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soumuka09</cp:lastModifiedBy>
  <dcterms:created xsi:type="dcterms:W3CDTF">2025-01-24T07:32:00Z</dcterms:created>
  <dcterms:modified xsi:type="dcterms:W3CDTF">2025-02-28T02:41:25Z</dcterms:modified>
  <cp:category/>
</cp:coreProperties>
</file>