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soumuka09\Downloads\19_小値賀町 (1)\19_小値賀町\08_下水道事業（修正版）\"/>
    </mc:Choice>
  </mc:AlternateContent>
  <xr:revisionPtr revIDLastSave="0" documentId="13_ncr:1_{A095190D-2D2B-4457-B92C-87CD7EB2F3D0}" xr6:coauthVersionLast="47" xr6:coauthVersionMax="47" xr10:uidLastSave="{00000000-0000-0000-0000-000000000000}"/>
  <workbookProtection workbookAlgorithmName="SHA-512" workbookHashValue="NxWJOI5FZVe6ewT7XSxWoQpleP0eGP4l7adS3yKGuHdMzh5sOHnLDBTgqUQGix0laxjZsWNgPBQrpUEALOW+4A==" workbookSaltValue="EmRteA6yebrlSlNX5njeEw==" workbookSpinCount="100000" lockStructure="1"/>
  <bookViews>
    <workbookView xWindow="2037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AL8" i="4" s="1"/>
  <c r="R6" i="5"/>
  <c r="Q6" i="5"/>
  <c r="W10" i="4" s="1"/>
  <c r="P6" i="5"/>
  <c r="P10" i="4" s="1"/>
  <c r="O6" i="5"/>
  <c r="I10" i="4" s="1"/>
  <c r="N6" i="5"/>
  <c r="B10" i="4" s="1"/>
  <c r="M6" i="5"/>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L10" i="4"/>
  <c r="AD10" i="4"/>
  <c r="AT8" i="4"/>
  <c r="AD8" i="4"/>
  <c r="I8" i="4"/>
</calcChain>
</file>

<file path=xl/sharedStrings.xml><?xml version="1.0" encoding="utf-8"?>
<sst xmlns="http://schemas.openxmlformats.org/spreadsheetml/2006/main" count="236" uniqueCount="119">
  <si>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</si>
  <si>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</si>
  <si>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</si>
  <si>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</si>
  <si>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</si>
  <si>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</si>
  <si>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</si>
  <si>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</si>
  <si>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</si>
  <si>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</si>
  <si>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</si>
  <si>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</si>
  <si>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</si>
  <si>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</si>
  <si>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</si>
  <si>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</si>
  <si>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</si>
  <si>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</si>
  <si>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</si>
  <si>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</si>
  <si>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</si>
  <si>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</si>
  <si>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</si>
  <si>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</si>
  <si>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</si>
  <si>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</si>
  <si>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</si>
  <si>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</si>
  <si>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</si>
  <si>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</si>
  <si>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</si>
  <si>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</si>
  <si>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</si>
  <si>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</si>
  <si>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</si>
  <si>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</si>
  <si>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</si>
  <si>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</si>
  <si>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</si>
  <si>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</si>
  <si>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</si>
  <si>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</si>
  <si>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</si>
  <si>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</si>
  <si>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</si>
  <si>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</si>
  <si>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</si>
  <si>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</si>
  <si>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</si>
  <si>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</si>
  <si>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</si>
  <si>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</si>
  <si>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</si>
  <si>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</si>
  <si>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</si>
  <si>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</si>
  <si>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</si>
  <si>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</si>
  <si>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</si>
  <si>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</si>
  <si>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</si>
  <si>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</si>
  <si>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</si>
  <si>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</si>
  <si>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</si>
  <si>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</si>
  <si>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</si>
  <si>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</si>
  <si>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</si>
  <si>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</si>
  <si>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</si>
  <si>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</si>
  <si>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</si>
  <si>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</si>
  <si>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</si>
  <si>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</si>
  <si>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</si>
  <si>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</si>
  <si>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</si>
  <si>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</si>
  <si>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</si>
  <si>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</si>
  <si>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</si>
  <si>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</si>
  <si>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</si>
  <si>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</si>
  <si>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</si>
  <si>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</si>
  <si>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</si>
  <si>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</si>
  <si>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</si>
  <si>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</si>
  <si>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</si>
  <si>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</si>
  <si>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</si>
  <si>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</si>
  <si>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</si>
  <si>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</si>
  <si>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小値賀町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</si>
  <si>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</si>
  <si>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</si>
  <si>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</si>
  <si>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</si>
  <si>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</si>
  <si>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</si>
  <si>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</si>
  <si>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</si>
  <si>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</si>
  <si>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</si>
  <si>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</si>
  <si>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</si>
  <si>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</si>
  <si>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</si>
  <si>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</si>
  <si>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</si>
  <si>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</si>
  <si>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農業集落排水事業は前方地区が平成13年、柳地区が平成16年、浜津地区が平成16年に供用を開始している。令和5年度末現在で水洗化率は農集全体では86.5％となっており、人口減少及び高齢化による農村集落の過疎化が見られる。
　令和5年度の特徴を類似団体平均値と比較してみると、「経費回収率」は上回っていて、「汚水処理原価」は下回っているため、汚水処理に係る費用が類似団体より抑えられていると考えられる。「施設利用率」は平均並みで推移も横ばいである。
　事業債の償還金が多額であり、経営状況としては、一般会計からの多額の繰入金により赤字分を補填している。
　平成28年度に策定した経営戦略をもとにさらなる水洗化率の向上を図り、経営の健全化・効率化に努める。</t>
  </si>
  <si>
    <r>
      <rPr>
        <sz val="12"/>
        <rFont val="ＭＳ ゴシック"/>
        <family val="3"/>
        <charset val="128"/>
      </rPr>
      <t>　前方地区の施設については供用開始から23年以上が経過し、柳地区・浜津地区の設備については20年以上が経過しており、施設や設備の老朽化が顕著に出ているため、修繕・更新費用が徐々に多額になっていくことが問題となってくる。各施設の今後のあり方について、令和元年度に農業集落排水施設機能診断を実施し、令和2年度に最適整備構想を策定した。その整備構想を基に令和3年度に小値賀町下水道事業全体計画見直しを実施した結果、農業集落排水を公共下水道に接続した方が有利との試算が出たため、農業集落排水と公共下水道の統合に向けて準備を進めていく。</t>
    </r>
    <rPh sb="109" eb="112">
      <t>カクシセツ</t>
    </rPh>
    <rPh sb="113" eb="115">
      <t>コンゴ</t>
    </rPh>
    <rPh sb="118" eb="119">
      <t>カタ</t>
    </rPh>
    <phoneticPr fontId="4"/>
  </si>
  <si>
    <t xml:space="preserve">　人口減少、高齢化が進む中で施設や設備の老朽化が進み、今後も維持管理費や機器の修繕・更新などにより、経費が多額になっていくことが予想される。
　人口規模や地理的要因により、下水道使用料のみでの経営は困難であり、また人口減少により使用料収入が低下することが予想される。現在、小値賀町下水道事業の計画の見直し及び変更を実施しており、今後、広域化・共同化に向けて準備を進めている所であり、下水道事業を再編することによって効率の良い下水道運営に努めていく。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</si>
</sst>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67-4FCD-A682-F34A858A31A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6C67-4FCD-A682-F34A858A31A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50.83</c:v>
                </c:pt>
                <c:pt idx="1">
                  <c:v>49.17</c:v>
                </c:pt>
                <c:pt idx="2">
                  <c:v>50.42</c:v>
                </c:pt>
                <c:pt idx="3">
                  <c:v>52.5</c:v>
                </c:pt>
                <c:pt idx="4">
                  <c:v>52.08</c:v>
                </c:pt>
              </c:numCache>
            </c:numRef>
          </c:val>
          <c:extLst>
            <c:ext xmlns:c16="http://schemas.microsoft.com/office/drawing/2014/chart" uri="{C3380CC4-5D6E-409C-BE32-E72D297353CC}">
              <c16:uniqueId val="{00000000-804B-4128-8615-BB310018A37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804B-4128-8615-BB310018A37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81.34</c:v>
                </c:pt>
                <c:pt idx="1">
                  <c:v>79.13</c:v>
                </c:pt>
                <c:pt idx="2">
                  <c:v>82.6</c:v>
                </c:pt>
                <c:pt idx="3">
                  <c:v>84.07</c:v>
                </c:pt>
                <c:pt idx="4">
                  <c:v>86.48</c:v>
                </c:pt>
              </c:numCache>
            </c:numRef>
          </c:val>
          <c:extLst>
            <c:ext xmlns:c16="http://schemas.microsoft.com/office/drawing/2014/chart" uri="{C3380CC4-5D6E-409C-BE32-E72D297353CC}">
              <c16:uniqueId val="{00000000-A07D-44D4-AFD0-7378B1AA79A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A07D-44D4-AFD0-7378B1AA79A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73.400000000000006</c:v>
                </c:pt>
                <c:pt idx="1">
                  <c:v>100</c:v>
                </c:pt>
                <c:pt idx="2">
                  <c:v>107.75</c:v>
                </c:pt>
                <c:pt idx="3">
                  <c:v>100</c:v>
                </c:pt>
                <c:pt idx="4">
                  <c:v>114.28</c:v>
                </c:pt>
              </c:numCache>
            </c:numRef>
          </c:val>
          <c:extLst>
            <c:ext xmlns:c16="http://schemas.microsoft.com/office/drawing/2014/chart" uri="{C3380CC4-5D6E-409C-BE32-E72D297353CC}">
              <c16:uniqueId val="{00000000-936C-40DD-AC92-CC9D624F099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36C-40DD-AC92-CC9D624F099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8F5-4E9C-A0C3-5051788E970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F5-4E9C-A0C3-5051788E970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87B-40F2-AF86-991484DA190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7B-40F2-AF86-991484DA190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C68-4DAC-A391-B0FD7DF872E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C68-4DAC-A391-B0FD7DF872E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487-470C-A7BC-502F9016C9A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487-470C-A7BC-502F9016C9A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4964.07</c:v>
                </c:pt>
                <c:pt idx="1">
                  <c:v>4641.7299999999996</c:v>
                </c:pt>
                <c:pt idx="2">
                  <c:v>4074.64</c:v>
                </c:pt>
                <c:pt idx="3">
                  <c:v>3492.26</c:v>
                </c:pt>
                <c:pt idx="4">
                  <c:v>3169.93</c:v>
                </c:pt>
              </c:numCache>
            </c:numRef>
          </c:val>
          <c:extLst>
            <c:ext xmlns:c16="http://schemas.microsoft.com/office/drawing/2014/chart" uri="{C3380CC4-5D6E-409C-BE32-E72D297353CC}">
              <c16:uniqueId val="{00000000-FC7A-44AE-A584-6779AC71836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FC7A-44AE-A584-6779AC71836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41.49</c:v>
                </c:pt>
                <c:pt idx="1">
                  <c:v>60.05</c:v>
                </c:pt>
                <c:pt idx="2">
                  <c:v>94.54</c:v>
                </c:pt>
                <c:pt idx="3">
                  <c:v>97.51</c:v>
                </c:pt>
                <c:pt idx="4">
                  <c:v>121.86</c:v>
                </c:pt>
              </c:numCache>
            </c:numRef>
          </c:val>
          <c:extLst>
            <c:ext xmlns:c16="http://schemas.microsoft.com/office/drawing/2014/chart" uri="{C3380CC4-5D6E-409C-BE32-E72D297353CC}">
              <c16:uniqueId val="{00000000-6DEF-4406-B0FA-4241272145F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6DEF-4406-B0FA-4241272145F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414.6</c:v>
                </c:pt>
                <c:pt idx="1">
                  <c:v>290.92</c:v>
                </c:pt>
                <c:pt idx="2">
                  <c:v>185.96</c:v>
                </c:pt>
                <c:pt idx="3">
                  <c:v>181.78</c:v>
                </c:pt>
                <c:pt idx="4">
                  <c:v>145</c:v>
                </c:pt>
              </c:numCache>
            </c:numRef>
          </c:val>
          <c:extLst>
            <c:ext xmlns:c16="http://schemas.microsoft.com/office/drawing/2014/chart" uri="{C3380CC4-5D6E-409C-BE32-E72D297353CC}">
              <c16:uniqueId val="{00000000-9115-4A79-8A1A-6E79B1333AF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9115-4A79-8A1A-6E79B1333AF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70" zoomScaleNormal="7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長崎県　小値賀町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4">
        <f>データ!S6</f>
        <v>2181</v>
      </c>
      <c r="AM8" s="54"/>
      <c r="AN8" s="54"/>
      <c r="AO8" s="54"/>
      <c r="AP8" s="54"/>
      <c r="AQ8" s="54"/>
      <c r="AR8" s="54"/>
      <c r="AS8" s="54"/>
      <c r="AT8" s="53">
        <f>データ!T6</f>
        <v>25.5</v>
      </c>
      <c r="AU8" s="53"/>
      <c r="AV8" s="53"/>
      <c r="AW8" s="53"/>
      <c r="AX8" s="53"/>
      <c r="AY8" s="53"/>
      <c r="AZ8" s="53"/>
      <c r="BA8" s="53"/>
      <c r="BB8" s="53">
        <f>データ!U6</f>
        <v>85.53</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t="str">
        <f>データ!O6</f>
        <v>該当数値なし</v>
      </c>
      <c r="J10" s="53"/>
      <c r="K10" s="53"/>
      <c r="L10" s="53"/>
      <c r="M10" s="53"/>
      <c r="N10" s="53"/>
      <c r="O10" s="53"/>
      <c r="P10" s="53">
        <f>データ!P6</f>
        <v>31.64</v>
      </c>
      <c r="Q10" s="53"/>
      <c r="R10" s="53"/>
      <c r="S10" s="53"/>
      <c r="T10" s="53"/>
      <c r="U10" s="53"/>
      <c r="V10" s="53"/>
      <c r="W10" s="53">
        <f>データ!Q6</f>
        <v>100</v>
      </c>
      <c r="X10" s="53"/>
      <c r="Y10" s="53"/>
      <c r="Z10" s="53"/>
      <c r="AA10" s="53"/>
      <c r="AB10" s="53"/>
      <c r="AC10" s="53"/>
      <c r="AD10" s="54">
        <f>データ!R6</f>
        <v>3190</v>
      </c>
      <c r="AE10" s="54"/>
      <c r="AF10" s="54"/>
      <c r="AG10" s="54"/>
      <c r="AH10" s="54"/>
      <c r="AI10" s="54"/>
      <c r="AJ10" s="54"/>
      <c r="AK10" s="2"/>
      <c r="AL10" s="54">
        <f>データ!V6</f>
        <v>673</v>
      </c>
      <c r="AM10" s="54"/>
      <c r="AN10" s="54"/>
      <c r="AO10" s="54"/>
      <c r="AP10" s="54"/>
      <c r="AQ10" s="54"/>
      <c r="AR10" s="54"/>
      <c r="AS10" s="54"/>
      <c r="AT10" s="53">
        <f>データ!W6</f>
        <v>0.45</v>
      </c>
      <c r="AU10" s="53"/>
      <c r="AV10" s="53"/>
      <c r="AW10" s="53"/>
      <c r="AX10" s="53"/>
      <c r="AY10" s="53"/>
      <c r="AZ10" s="53"/>
      <c r="BA10" s="53"/>
      <c r="BB10" s="53">
        <f>データ!X6</f>
        <v>1495.56</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116</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9" t="s">
        <v>117</v>
      </c>
      <c r="BM47" s="80"/>
      <c r="BN47" s="80"/>
      <c r="BO47" s="80"/>
      <c r="BP47" s="80"/>
      <c r="BQ47" s="80"/>
      <c r="BR47" s="80"/>
      <c r="BS47" s="80"/>
      <c r="BT47" s="80"/>
      <c r="BU47" s="80"/>
      <c r="BV47" s="80"/>
      <c r="BW47" s="80"/>
      <c r="BX47" s="80"/>
      <c r="BY47" s="80"/>
      <c r="BZ47" s="8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9"/>
      <c r="BM48" s="80"/>
      <c r="BN48" s="80"/>
      <c r="BO48" s="80"/>
      <c r="BP48" s="80"/>
      <c r="BQ48" s="80"/>
      <c r="BR48" s="80"/>
      <c r="BS48" s="80"/>
      <c r="BT48" s="80"/>
      <c r="BU48" s="80"/>
      <c r="BV48" s="80"/>
      <c r="BW48" s="80"/>
      <c r="BX48" s="80"/>
      <c r="BY48" s="80"/>
      <c r="BZ48" s="8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9"/>
      <c r="BM49" s="80"/>
      <c r="BN49" s="80"/>
      <c r="BO49" s="80"/>
      <c r="BP49" s="80"/>
      <c r="BQ49" s="80"/>
      <c r="BR49" s="80"/>
      <c r="BS49" s="80"/>
      <c r="BT49" s="80"/>
      <c r="BU49" s="80"/>
      <c r="BV49" s="80"/>
      <c r="BW49" s="80"/>
      <c r="BX49" s="80"/>
      <c r="BY49" s="80"/>
      <c r="BZ49" s="8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9"/>
      <c r="BM50" s="80"/>
      <c r="BN50" s="80"/>
      <c r="BO50" s="80"/>
      <c r="BP50" s="80"/>
      <c r="BQ50" s="80"/>
      <c r="BR50" s="80"/>
      <c r="BS50" s="80"/>
      <c r="BT50" s="80"/>
      <c r="BU50" s="80"/>
      <c r="BV50" s="80"/>
      <c r="BW50" s="80"/>
      <c r="BX50" s="80"/>
      <c r="BY50" s="80"/>
      <c r="BZ50" s="8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9"/>
      <c r="BM51" s="80"/>
      <c r="BN51" s="80"/>
      <c r="BO51" s="80"/>
      <c r="BP51" s="80"/>
      <c r="BQ51" s="80"/>
      <c r="BR51" s="80"/>
      <c r="BS51" s="80"/>
      <c r="BT51" s="80"/>
      <c r="BU51" s="80"/>
      <c r="BV51" s="80"/>
      <c r="BW51" s="80"/>
      <c r="BX51" s="80"/>
      <c r="BY51" s="80"/>
      <c r="BZ51" s="8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9"/>
      <c r="BM52" s="80"/>
      <c r="BN52" s="80"/>
      <c r="BO52" s="80"/>
      <c r="BP52" s="80"/>
      <c r="BQ52" s="80"/>
      <c r="BR52" s="80"/>
      <c r="BS52" s="80"/>
      <c r="BT52" s="80"/>
      <c r="BU52" s="80"/>
      <c r="BV52" s="80"/>
      <c r="BW52" s="80"/>
      <c r="BX52" s="80"/>
      <c r="BY52" s="80"/>
      <c r="BZ52" s="8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9"/>
      <c r="BM53" s="80"/>
      <c r="BN53" s="80"/>
      <c r="BO53" s="80"/>
      <c r="BP53" s="80"/>
      <c r="BQ53" s="80"/>
      <c r="BR53" s="80"/>
      <c r="BS53" s="80"/>
      <c r="BT53" s="80"/>
      <c r="BU53" s="80"/>
      <c r="BV53" s="80"/>
      <c r="BW53" s="80"/>
      <c r="BX53" s="80"/>
      <c r="BY53" s="80"/>
      <c r="BZ53" s="8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9"/>
      <c r="BM54" s="80"/>
      <c r="BN54" s="80"/>
      <c r="BO54" s="80"/>
      <c r="BP54" s="80"/>
      <c r="BQ54" s="80"/>
      <c r="BR54" s="80"/>
      <c r="BS54" s="80"/>
      <c r="BT54" s="80"/>
      <c r="BU54" s="80"/>
      <c r="BV54" s="80"/>
      <c r="BW54" s="80"/>
      <c r="BX54" s="80"/>
      <c r="BY54" s="80"/>
      <c r="BZ54" s="8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9"/>
      <c r="BM55" s="80"/>
      <c r="BN55" s="80"/>
      <c r="BO55" s="80"/>
      <c r="BP55" s="80"/>
      <c r="BQ55" s="80"/>
      <c r="BR55" s="80"/>
      <c r="BS55" s="80"/>
      <c r="BT55" s="80"/>
      <c r="BU55" s="80"/>
      <c r="BV55" s="80"/>
      <c r="BW55" s="80"/>
      <c r="BX55" s="80"/>
      <c r="BY55" s="80"/>
      <c r="BZ55" s="8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9"/>
      <c r="BM56" s="80"/>
      <c r="BN56" s="80"/>
      <c r="BO56" s="80"/>
      <c r="BP56" s="80"/>
      <c r="BQ56" s="80"/>
      <c r="BR56" s="80"/>
      <c r="BS56" s="80"/>
      <c r="BT56" s="80"/>
      <c r="BU56" s="80"/>
      <c r="BV56" s="80"/>
      <c r="BW56" s="80"/>
      <c r="BX56" s="80"/>
      <c r="BY56" s="80"/>
      <c r="BZ56" s="8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9"/>
      <c r="BM57" s="80"/>
      <c r="BN57" s="80"/>
      <c r="BO57" s="80"/>
      <c r="BP57" s="80"/>
      <c r="BQ57" s="80"/>
      <c r="BR57" s="80"/>
      <c r="BS57" s="80"/>
      <c r="BT57" s="80"/>
      <c r="BU57" s="80"/>
      <c r="BV57" s="80"/>
      <c r="BW57" s="80"/>
      <c r="BX57" s="80"/>
      <c r="BY57" s="80"/>
      <c r="BZ57" s="8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9"/>
      <c r="BM58" s="80"/>
      <c r="BN58" s="80"/>
      <c r="BO58" s="80"/>
      <c r="BP58" s="80"/>
      <c r="BQ58" s="80"/>
      <c r="BR58" s="80"/>
      <c r="BS58" s="80"/>
      <c r="BT58" s="80"/>
      <c r="BU58" s="80"/>
      <c r="BV58" s="80"/>
      <c r="BW58" s="80"/>
      <c r="BX58" s="80"/>
      <c r="BY58" s="80"/>
      <c r="BZ58" s="8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9"/>
      <c r="BM59" s="80"/>
      <c r="BN59" s="80"/>
      <c r="BO59" s="80"/>
      <c r="BP59" s="80"/>
      <c r="BQ59" s="80"/>
      <c r="BR59" s="80"/>
      <c r="BS59" s="80"/>
      <c r="BT59" s="80"/>
      <c r="BU59" s="80"/>
      <c r="BV59" s="80"/>
      <c r="BW59" s="80"/>
      <c r="BX59" s="80"/>
      <c r="BY59" s="80"/>
      <c r="BZ59" s="81"/>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79"/>
      <c r="BM60" s="80"/>
      <c r="BN60" s="80"/>
      <c r="BO60" s="80"/>
      <c r="BP60" s="80"/>
      <c r="BQ60" s="80"/>
      <c r="BR60" s="80"/>
      <c r="BS60" s="80"/>
      <c r="BT60" s="80"/>
      <c r="BU60" s="80"/>
      <c r="BV60" s="80"/>
      <c r="BW60" s="80"/>
      <c r="BX60" s="80"/>
      <c r="BY60" s="80"/>
      <c r="BZ60" s="81"/>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79"/>
      <c r="BM61" s="80"/>
      <c r="BN61" s="80"/>
      <c r="BO61" s="80"/>
      <c r="BP61" s="80"/>
      <c r="BQ61" s="80"/>
      <c r="BR61" s="80"/>
      <c r="BS61" s="80"/>
      <c r="BT61" s="80"/>
      <c r="BU61" s="80"/>
      <c r="BV61" s="80"/>
      <c r="BW61" s="80"/>
      <c r="BX61" s="80"/>
      <c r="BY61" s="80"/>
      <c r="BZ61" s="8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9"/>
      <c r="BM62" s="80"/>
      <c r="BN62" s="80"/>
      <c r="BO62" s="80"/>
      <c r="BP62" s="80"/>
      <c r="BQ62" s="80"/>
      <c r="BR62" s="80"/>
      <c r="BS62" s="80"/>
      <c r="BT62" s="80"/>
      <c r="BU62" s="80"/>
      <c r="BV62" s="80"/>
      <c r="BW62" s="80"/>
      <c r="BX62" s="80"/>
      <c r="BY62" s="80"/>
      <c r="BZ62" s="8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44</v>
      </c>
      <c r="N86" s="12" t="s">
        <v>44</v>
      </c>
      <c r="O86" s="12" t="str">
        <f>データ!EO6</f>
        <v>【0.02】</v>
      </c>
    </row>
  </sheetData>
  <sheetProtection algorithmName="SHA-512" hashValue="3ZI+I0NFYD0b8DsrrHW+sTRjvp6cRs82fD4bqRWCQYmyHFoGSieZjXPLDH9GbxcagntHu9iz2p19ZRPSqNe1Og==" saltValue="uw8kuHpTJwSji+2+eAGHz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423831</v>
      </c>
      <c r="D6" s="19">
        <f t="shared" si="3"/>
        <v>47</v>
      </c>
      <c r="E6" s="19">
        <f t="shared" si="3"/>
        <v>17</v>
      </c>
      <c r="F6" s="19">
        <f t="shared" si="3"/>
        <v>5</v>
      </c>
      <c r="G6" s="19">
        <f t="shared" si="3"/>
        <v>0</v>
      </c>
      <c r="H6" s="19" t="str">
        <f t="shared" si="3"/>
        <v>長崎県　小値賀町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31.64</v>
      </c>
      <c r="Q6" s="20">
        <f t="shared" si="3"/>
        <v>100</v>
      </c>
      <c r="R6" s="20">
        <f t="shared" si="3"/>
        <v>3190</v>
      </c>
      <c r="S6" s="20">
        <f t="shared" si="3"/>
        <v>2181</v>
      </c>
      <c r="T6" s="20">
        <f t="shared" si="3"/>
        <v>25.5</v>
      </c>
      <c r="U6" s="20">
        <f t="shared" si="3"/>
        <v>85.53</v>
      </c>
      <c r="V6" s="20">
        <f t="shared" si="3"/>
        <v>673</v>
      </c>
      <c r="W6" s="20">
        <f t="shared" si="3"/>
        <v>0.45</v>
      </c>
      <c r="X6" s="20">
        <f t="shared" si="3"/>
        <v>1495.56</v>
      </c>
      <c r="Y6" s="21">
        <f>IF(Y7="",NA(),Y7)</f>
        <v>73.400000000000006</v>
      </c>
      <c r="Z6" s="21">
        <f t="shared" ref="Z6:AH6" si="4">IF(Z7="",NA(),Z7)</f>
        <v>100</v>
      </c>
      <c r="AA6" s="21">
        <f t="shared" si="4"/>
        <v>107.75</v>
      </c>
      <c r="AB6" s="21">
        <f t="shared" si="4"/>
        <v>100</v>
      </c>
      <c r="AC6" s="21">
        <f t="shared" si="4"/>
        <v>114.28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4964.07</v>
      </c>
      <c r="BG6" s="21">
        <f t="shared" ref="BG6:BO6" si="7">IF(BG7="",NA(),BG7)</f>
        <v>4641.7299999999996</v>
      </c>
      <c r="BH6" s="21">
        <f t="shared" si="7"/>
        <v>4074.64</v>
      </c>
      <c r="BI6" s="21">
        <f t="shared" si="7"/>
        <v>3492.26</v>
      </c>
      <c r="BJ6" s="21">
        <f t="shared" si="7"/>
        <v>3169.93</v>
      </c>
      <c r="BK6" s="21">
        <f t="shared" si="7"/>
        <v>826.83</v>
      </c>
      <c r="BL6" s="21">
        <f t="shared" si="7"/>
        <v>867.83</v>
      </c>
      <c r="BM6" s="21">
        <f t="shared" si="7"/>
        <v>791.76</v>
      </c>
      <c r="BN6" s="21">
        <f t="shared" si="7"/>
        <v>900.82</v>
      </c>
      <c r="BO6" s="21">
        <f t="shared" si="7"/>
        <v>839.21</v>
      </c>
      <c r="BP6" s="20" t="str">
        <f>IF(BP7="","",IF(BP7="-","【-】","【"&amp;SUBSTITUTE(TEXT(BP7,"#,##0.00"),"-","△")&amp;"】"))</f>
        <v>【785.10】</v>
      </c>
      <c r="BQ6" s="21">
        <f>IF(BQ7="",NA(),BQ7)</f>
        <v>41.49</v>
      </c>
      <c r="BR6" s="21">
        <f t="shared" ref="BR6:BZ6" si="8">IF(BR7="",NA(),BR7)</f>
        <v>60.05</v>
      </c>
      <c r="BS6" s="21">
        <f t="shared" si="8"/>
        <v>94.54</v>
      </c>
      <c r="BT6" s="21">
        <f t="shared" si="8"/>
        <v>97.51</v>
      </c>
      <c r="BU6" s="21">
        <f t="shared" si="8"/>
        <v>121.86</v>
      </c>
      <c r="BV6" s="21">
        <f t="shared" si="8"/>
        <v>57.31</v>
      </c>
      <c r="BW6" s="21">
        <f t="shared" si="8"/>
        <v>57.08</v>
      </c>
      <c r="BX6" s="21">
        <f t="shared" si="8"/>
        <v>56.26</v>
      </c>
      <c r="BY6" s="21">
        <f t="shared" si="8"/>
        <v>52.94</v>
      </c>
      <c r="BZ6" s="21">
        <f t="shared" si="8"/>
        <v>52.05</v>
      </c>
      <c r="CA6" s="20" t="str">
        <f>IF(CA7="","",IF(CA7="-","【-】","【"&amp;SUBSTITUTE(TEXT(CA7,"#,##0.00"),"-","△")&amp;"】"))</f>
        <v>【56.93】</v>
      </c>
      <c r="CB6" s="21">
        <f>IF(CB7="",NA(),CB7)</f>
        <v>414.6</v>
      </c>
      <c r="CC6" s="21">
        <f t="shared" ref="CC6:CK6" si="9">IF(CC7="",NA(),CC7)</f>
        <v>290.92</v>
      </c>
      <c r="CD6" s="21">
        <f t="shared" si="9"/>
        <v>185.96</v>
      </c>
      <c r="CE6" s="21">
        <f t="shared" si="9"/>
        <v>181.78</v>
      </c>
      <c r="CF6" s="21">
        <f t="shared" si="9"/>
        <v>145</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50.83</v>
      </c>
      <c r="CN6" s="21">
        <f t="shared" ref="CN6:CV6" si="10">IF(CN7="",NA(),CN7)</f>
        <v>49.17</v>
      </c>
      <c r="CO6" s="21">
        <f t="shared" si="10"/>
        <v>50.42</v>
      </c>
      <c r="CP6" s="21">
        <f t="shared" si="10"/>
        <v>52.5</v>
      </c>
      <c r="CQ6" s="21">
        <f t="shared" si="10"/>
        <v>52.08</v>
      </c>
      <c r="CR6" s="21">
        <f t="shared" si="10"/>
        <v>50.14</v>
      </c>
      <c r="CS6" s="21">
        <f t="shared" si="10"/>
        <v>54.83</v>
      </c>
      <c r="CT6" s="21">
        <f t="shared" si="10"/>
        <v>66.53</v>
      </c>
      <c r="CU6" s="21">
        <f t="shared" si="10"/>
        <v>52.35</v>
      </c>
      <c r="CV6" s="21">
        <f t="shared" si="10"/>
        <v>46.25</v>
      </c>
      <c r="CW6" s="20" t="str">
        <f>IF(CW7="","",IF(CW7="-","【-】","【"&amp;SUBSTITUTE(TEXT(CW7,"#,##0.00"),"-","△")&amp;"】"))</f>
        <v>【49.87】</v>
      </c>
      <c r="CX6" s="21">
        <f>IF(CX7="",NA(),CX7)</f>
        <v>81.34</v>
      </c>
      <c r="CY6" s="21">
        <f t="shared" ref="CY6:DG6" si="11">IF(CY7="",NA(),CY7)</f>
        <v>79.13</v>
      </c>
      <c r="CZ6" s="21">
        <f t="shared" si="11"/>
        <v>82.6</v>
      </c>
      <c r="DA6" s="21">
        <f t="shared" si="11"/>
        <v>84.07</v>
      </c>
      <c r="DB6" s="21">
        <f t="shared" si="11"/>
        <v>86.48</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15">
      <c r="A7" s="14"/>
      <c r="B7" s="23">
        <v>2023</v>
      </c>
      <c r="C7" s="23">
        <v>423831</v>
      </c>
      <c r="D7" s="23">
        <v>47</v>
      </c>
      <c r="E7" s="23">
        <v>17</v>
      </c>
      <c r="F7" s="23">
        <v>5</v>
      </c>
      <c r="G7" s="23">
        <v>0</v>
      </c>
      <c r="H7" s="23" t="s">
        <v>98</v>
      </c>
      <c r="I7" s="23" t="s">
        <v>99</v>
      </c>
      <c r="J7" s="23" t="s">
        <v>100</v>
      </c>
      <c r="K7" s="23" t="s">
        <v>101</v>
      </c>
      <c r="L7" s="23" t="s">
        <v>102</v>
      </c>
      <c r="M7" s="23" t="s">
        <v>103</v>
      </c>
      <c r="N7" s="24" t="s">
        <v>104</v>
      </c>
      <c r="O7" s="24" t="s">
        <v>105</v>
      </c>
      <c r="P7" s="24">
        <v>31.64</v>
      </c>
      <c r="Q7" s="24">
        <v>100</v>
      </c>
      <c r="R7" s="24">
        <v>3190</v>
      </c>
      <c r="S7" s="24">
        <v>2181</v>
      </c>
      <c r="T7" s="24">
        <v>25.5</v>
      </c>
      <c r="U7" s="24">
        <v>85.53</v>
      </c>
      <c r="V7" s="24">
        <v>673</v>
      </c>
      <c r="W7" s="24">
        <v>0.45</v>
      </c>
      <c r="X7" s="24">
        <v>1495.56</v>
      </c>
      <c r="Y7" s="24">
        <v>73.400000000000006</v>
      </c>
      <c r="Z7" s="24">
        <v>100</v>
      </c>
      <c r="AA7" s="24">
        <v>107.75</v>
      </c>
      <c r="AB7" s="24">
        <v>100</v>
      </c>
      <c r="AC7" s="24">
        <v>114.28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4964.07</v>
      </c>
      <c r="BG7" s="24">
        <v>4641.7299999999996</v>
      </c>
      <c r="BH7" s="24">
        <v>4074.64</v>
      </c>
      <c r="BI7" s="24">
        <v>3492.26</v>
      </c>
      <c r="BJ7" s="24">
        <v>3169.93</v>
      </c>
      <c r="BK7" s="24">
        <v>826.83</v>
      </c>
      <c r="BL7" s="24">
        <v>867.83</v>
      </c>
      <c r="BM7" s="24">
        <v>791.76</v>
      </c>
      <c r="BN7" s="24">
        <v>900.82</v>
      </c>
      <c r="BO7" s="24">
        <v>839.21</v>
      </c>
      <c r="BP7" s="24">
        <v>785.1</v>
      </c>
      <c r="BQ7" s="24">
        <v>41.49</v>
      </c>
      <c r="BR7" s="24">
        <v>60.05</v>
      </c>
      <c r="BS7" s="24">
        <v>94.54</v>
      </c>
      <c r="BT7" s="24">
        <v>97.51</v>
      </c>
      <c r="BU7" s="24">
        <v>121.86</v>
      </c>
      <c r="BV7" s="24">
        <v>57.31</v>
      </c>
      <c r="BW7" s="24">
        <v>57.08</v>
      </c>
      <c r="BX7" s="24">
        <v>56.26</v>
      </c>
      <c r="BY7" s="24">
        <v>52.94</v>
      </c>
      <c r="BZ7" s="24">
        <v>52.05</v>
      </c>
      <c r="CA7" s="24">
        <v>56.93</v>
      </c>
      <c r="CB7" s="24">
        <v>414.6</v>
      </c>
      <c r="CC7" s="24">
        <v>290.92</v>
      </c>
      <c r="CD7" s="24">
        <v>185.96</v>
      </c>
      <c r="CE7" s="24">
        <v>181.78</v>
      </c>
      <c r="CF7" s="24">
        <v>145</v>
      </c>
      <c r="CG7" s="24">
        <v>273.52</v>
      </c>
      <c r="CH7" s="24">
        <v>274.99</v>
      </c>
      <c r="CI7" s="24">
        <v>282.08999999999997</v>
      </c>
      <c r="CJ7" s="24">
        <v>303.27999999999997</v>
      </c>
      <c r="CK7" s="24">
        <v>301.86</v>
      </c>
      <c r="CL7" s="24">
        <v>271.14999999999998</v>
      </c>
      <c r="CM7" s="24">
        <v>50.83</v>
      </c>
      <c r="CN7" s="24">
        <v>49.17</v>
      </c>
      <c r="CO7" s="24">
        <v>50.42</v>
      </c>
      <c r="CP7" s="24">
        <v>52.5</v>
      </c>
      <c r="CQ7" s="24">
        <v>52.08</v>
      </c>
      <c r="CR7" s="24">
        <v>50.14</v>
      </c>
      <c r="CS7" s="24">
        <v>54.83</v>
      </c>
      <c r="CT7" s="24">
        <v>66.53</v>
      </c>
      <c r="CU7" s="24">
        <v>52.35</v>
      </c>
      <c r="CV7" s="24">
        <v>46.25</v>
      </c>
      <c r="CW7" s="24">
        <v>49.87</v>
      </c>
      <c r="CX7" s="24">
        <v>81.34</v>
      </c>
      <c r="CY7" s="24">
        <v>79.13</v>
      </c>
      <c r="CZ7" s="24">
        <v>82.6</v>
      </c>
      <c r="DA7" s="24">
        <v>84.07</v>
      </c>
      <c r="DB7" s="24">
        <v>86.48</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soumuka09</cp:lastModifiedBy>
  <dcterms:created xsi:type="dcterms:W3CDTF">2025-01-24T07:36:42Z</dcterms:created>
  <dcterms:modified xsi:type="dcterms:W3CDTF">2025-02-28T02:42:29Z</dcterms:modified>
  <cp:category/>
</cp:coreProperties>
</file>