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KYQUN2WC/Dsd5p1GJQz2SGuX6PvC5QsnBaqBLQG4T+MobMriMNWM3Ri+4U7Xq8TLyUHJ2eDnDYgrt8aG3qAmrA==" workbookSaltValue="ki4aCsOn+0bjG8oFyjdBEQ=="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DH7" i="5"/>
  <c r="DG7" i="5"/>
  <c r="DF7" i="5"/>
  <c r="DE7" i="5"/>
  <c r="DD7" i="5"/>
  <c r="MI77" i="4" s="1"/>
  <c r="DC7" i="5"/>
  <c r="DB7" i="5"/>
  <c r="DA7" i="5"/>
  <c r="KP77" i="4" s="1"/>
  <c r="CZ7" i="5"/>
  <c r="KA77" i="4" s="1"/>
  <c r="CN7" i="5"/>
  <c r="CV76" i="4" s="1"/>
  <c r="CM7" i="5"/>
  <c r="BZ7" i="5"/>
  <c r="MA53" i="4" s="1"/>
  <c r="BY7" i="5"/>
  <c r="BX7" i="5"/>
  <c r="BW7" i="5"/>
  <c r="BV7" i="5"/>
  <c r="JC53" i="4" s="1"/>
  <c r="BU7" i="5"/>
  <c r="MA52" i="4" s="1"/>
  <c r="BT7" i="5"/>
  <c r="LH52" i="4" s="1"/>
  <c r="BS7" i="5"/>
  <c r="BR7" i="5"/>
  <c r="BQ7" i="5"/>
  <c r="JC52" i="4" s="1"/>
  <c r="BO7" i="5"/>
  <c r="BN7" i="5"/>
  <c r="BM7" i="5"/>
  <c r="FX53" i="4" s="1"/>
  <c r="BL7" i="5"/>
  <c r="FE53" i="4" s="1"/>
  <c r="BK7" i="5"/>
  <c r="EL53" i="4" s="1"/>
  <c r="BJ7" i="5"/>
  <c r="BI7" i="5"/>
  <c r="BH7" i="5"/>
  <c r="BG7" i="5"/>
  <c r="BF7" i="5"/>
  <c r="BD7" i="5"/>
  <c r="BC7" i="5"/>
  <c r="BZ53" i="4" s="1"/>
  <c r="BB7" i="5"/>
  <c r="BG53" i="4" s="1"/>
  <c r="BA7" i="5"/>
  <c r="AZ7" i="5"/>
  <c r="AY7" i="5"/>
  <c r="AX7" i="5"/>
  <c r="AW7" i="5"/>
  <c r="AV7" i="5"/>
  <c r="AN52" i="4" s="1"/>
  <c r="AU7" i="5"/>
  <c r="AS7" i="5"/>
  <c r="HJ32" i="4" s="1"/>
  <c r="AR7" i="5"/>
  <c r="AQ7" i="5"/>
  <c r="FX32" i="4" s="1"/>
  <c r="AP7" i="5"/>
  <c r="AO7" i="5"/>
  <c r="AN7" i="5"/>
  <c r="AM7" i="5"/>
  <c r="AL7" i="5"/>
  <c r="FX31" i="4" s="1"/>
  <c r="AK7" i="5"/>
  <c r="FE31" i="4" s="1"/>
  <c r="AJ7" i="5"/>
  <c r="AH7" i="5"/>
  <c r="CS32" i="4" s="1"/>
  <c r="AG7" i="5"/>
  <c r="BZ32" i="4" s="1"/>
  <c r="AF7" i="5"/>
  <c r="AE7" i="5"/>
  <c r="AD7" i="5"/>
  <c r="U32" i="4" s="1"/>
  <c r="AC7" i="5"/>
  <c r="AB7" i="5"/>
  <c r="BZ31" i="4" s="1"/>
  <c r="AA7" i="5"/>
  <c r="Z7" i="5"/>
  <c r="Y7" i="5"/>
  <c r="X7" i="5"/>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67" i="4"/>
  <c r="LH53" i="4"/>
  <c r="KO53" i="4"/>
  <c r="JV53" i="4"/>
  <c r="HJ53" i="4"/>
  <c r="GQ53" i="4"/>
  <c r="CS53" i="4"/>
  <c r="AN53" i="4"/>
  <c r="U53" i="4"/>
  <c r="KO52" i="4"/>
  <c r="JV52" i="4"/>
  <c r="HJ52" i="4"/>
  <c r="GQ52" i="4"/>
  <c r="FX52" i="4"/>
  <c r="FE52" i="4"/>
  <c r="EL52" i="4"/>
  <c r="CS52" i="4"/>
  <c r="BZ52" i="4"/>
  <c r="BG52" i="4"/>
  <c r="U52" i="4"/>
  <c r="MA32" i="4"/>
  <c r="LH32" i="4"/>
  <c r="JC32" i="4"/>
  <c r="GQ32" i="4"/>
  <c r="FE32" i="4"/>
  <c r="EL32" i="4"/>
  <c r="BG32" i="4"/>
  <c r="AN32" i="4"/>
  <c r="MA31" i="4"/>
  <c r="LH31" i="4"/>
  <c r="KO31" i="4"/>
  <c r="JV31" i="4"/>
  <c r="JC31" i="4"/>
  <c r="HJ31" i="4"/>
  <c r="GQ31" i="4"/>
  <c r="EL31" i="4"/>
  <c r="CS31" i="4"/>
  <c r="BG31" i="4"/>
  <c r="AN31" i="4"/>
  <c r="U31" i="4"/>
  <c r="LJ10" i="4"/>
  <c r="JQ10" i="4"/>
  <c r="DU10" i="4"/>
  <c r="CF10" i="4"/>
  <c r="B10" i="4"/>
  <c r="LJ8" i="4"/>
  <c r="HX8" i="4"/>
  <c r="DU8" i="4"/>
  <c r="AQ8" i="4"/>
  <c r="B6" i="4"/>
  <c r="B11" i="5" l="1"/>
  <c r="JC30" i="4" s="1"/>
  <c r="C11" i="5"/>
  <c r="FE30" i="4" s="1"/>
  <c r="F11" i="5"/>
  <c r="IT76" i="4" s="1"/>
  <c r="BK76" i="4"/>
  <c r="LH51" i="4"/>
  <c r="LT76" i="4"/>
  <c r="GQ51" i="4"/>
  <c r="LH30" i="4"/>
  <c r="IE76" i="4"/>
  <c r="BZ51" i="4"/>
  <c r="GQ30" i="4"/>
  <c r="BZ30" i="4"/>
  <c r="D11" i="5"/>
  <c r="U51" i="4" l="1"/>
  <c r="AN51" i="4"/>
  <c r="HJ30" i="4"/>
  <c r="MA30" i="4"/>
  <c r="EL30" i="4"/>
  <c r="GL76" i="4"/>
  <c r="HJ51" i="4"/>
  <c r="CS51" i="4"/>
  <c r="EL51" i="4"/>
  <c r="AN30" i="4"/>
  <c r="MI76" i="4"/>
  <c r="CS30" i="4"/>
  <c r="BZ76" i="4"/>
  <c r="MA51" i="4"/>
  <c r="HA76" i="4"/>
  <c r="JV51" i="4"/>
  <c r="FE51" i="4"/>
  <c r="JV30" i="4"/>
  <c r="KP76" i="4"/>
  <c r="AG76" i="4"/>
  <c r="KA76" i="4"/>
  <c r="R76" i="4"/>
  <c r="JC51" i="4"/>
  <c r="U30" i="4"/>
  <c r="BG51" i="4"/>
  <c r="BG30" i="4"/>
  <c r="AV76" i="4"/>
  <c r="KO51" i="4"/>
  <c r="LE76" i="4"/>
  <c r="KO30" i="4"/>
  <c r="HP76" i="4"/>
  <c r="FX30" i="4"/>
  <c r="FX51" i="4"/>
</calcChain>
</file>

<file path=xl/sharedStrings.xml><?xml version="1.0" encoding="utf-8"?>
<sst xmlns="http://schemas.openxmlformats.org/spreadsheetml/2006/main" count="292" uniqueCount="143">
  <si>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</si>
  <si>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</si>
  <si>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</si>
  <si>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</si>
  <si>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</si>
  <si>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</si>
  <si>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</si>
  <si>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</si>
  <si>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</si>
  <si>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</si>
  <si>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</si>
  <si>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</si>
  <si>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</si>
  <si>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</si>
  <si>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</si>
  <si>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</si>
  <si>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</si>
  <si>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</si>
  <si>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</si>
  <si>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</si>
  <si>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</si>
  <si>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</si>
  <si>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</si>
  <si>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</si>
  <si>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</si>
  <si>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</si>
  <si>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</si>
  <si>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</si>
  <si>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</si>
  <si>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</si>
  <si>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</si>
  <si>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</si>
  <si>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</si>
  <si>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</si>
  <si>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</si>
  <si>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</si>
  <si>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</si>
  <si>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</si>
  <si>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</si>
  <si>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</si>
  <si>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</si>
  <si>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</si>
  <si>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</si>
  <si>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</si>
  <si>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</si>
  <si>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</si>
  <si>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</si>
  <si>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</si>
  <si>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</si>
  <si>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</si>
  <si>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</si>
  <si>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</si>
  <si>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</si>
  <si>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</si>
  <si>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</si>
  <si>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</si>
  <si>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</si>
  <si>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</si>
  <si>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</si>
  <si>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</si>
  <si>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</si>
  <si>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</si>
  <si>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</si>
  <si>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</si>
  <si>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</si>
  <si>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</si>
  <si>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</si>
  <si>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</si>
  <si>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</si>
  <si>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</si>
  <si>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</si>
  <si>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</si>
  <si>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</si>
  <si>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</si>
  <si>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</si>
  <si>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</si>
  <si>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</si>
  <si>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</si>
  <si>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</si>
  <si>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</si>
  <si>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</si>
  <si>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</si>
  <si>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</si>
  <si>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</si>
  <si>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</si>
  <si>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</si>
  <si>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</si>
  <si>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</si>
  <si>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</si>
  <si>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</si>
  <si>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</si>
  <si>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</si>
  <si>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</si>
  <si>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</si>
  <si>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</si>
  <si>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</si>
  <si>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</si>
  <si>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</si>
  <si>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</si>
  <si>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</si>
  <si>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</si>
  <si>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</si>
  <si>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</si>
  <si>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</si>
  <si>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当該値(N-1)</t>
    <phoneticPr fontId="5"/>
  </si>
  <si>
    <t>当該値(N)</t>
    <phoneticPr fontId="5"/>
  </si>
  <si>
    <t>当該値(N-3)</t>
    <phoneticPr fontId="5"/>
  </si>
  <si>
    <t>当該値(N-4)</t>
    <phoneticPr fontId="5"/>
  </si>
  <si>
    <t>当該値(N-3)</t>
    <phoneticPr fontId="5"/>
  </si>
  <si>
    <t>当該値(N)</t>
    <phoneticPr fontId="5"/>
  </si>
  <si>
    <t>当該値(N-4)</t>
    <phoneticPr fontId="5"/>
  </si>
  <si>
    <t>当該値(N-1)</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</si>
  <si>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</si>
  <si>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</si>
  <si>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</si>
  <si>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</si>
  <si>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</si>
  <si>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</si>
  <si>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</si>
  <si>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</si>
  <si>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</si>
  <si>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</si>
  <si>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長崎市茂里町駐車場</t>
  </si>
  <si>
    <t>法非適用</t>
  </si>
  <si>
    <t>駐車場整備事業</t>
  </si>
  <si>
    <t>-</t>
  </si>
  <si>
    <t>Ａ３Ｂ２</t>
  </si>
  <si>
    <t>非設置</t>
  </si>
  <si>
    <t>該当数値なし</t>
  </si>
  <si>
    <t>都市計画駐車場 届出駐車場 附置義務駐車施設</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</si>
  <si>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</si>
  <si>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</si>
  <si>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</si>
  <si>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</si>
  <si>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</si>
  <si>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</si>
  <si>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</si>
  <si>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</si>
  <si>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</si>
  <si>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平面自走式駐車場への再整備で、今後の単独黒字化への道筋をつけることができた。
　指定管理者制度（令和８年度から近隣するブリックホールと一体的に管理する予定）による利用者サービスの向上及び増収対策に努めるとともに、施設の更新に充てる財源を計画的に確保していく。</t>
    <phoneticPr fontId="5"/>
  </si>
  <si>
    <t>令和2年度に収益を改善させるため、利用しにくく施設維持経費もかかっていた機械式駐車場を、利用しやすく運営経費も抑えられる平面自走式の駐車場へ再整備を行った。
　令和５年度の収益が悪化しているが、料金収入の受入年度を変更し、令和６年度の収入にしたことによる一時的なもので、利用者は横ばいである。
　経営を健全化するため、駐車場の再整備に加え、令和7年度から近隣するブリックホールと一体的に管理（指定管理者制度）する予定であることから、今後状況は改善していくと想定している。</t>
    <rPh sb="127" eb="130">
      <t>イチジテキ</t>
    </rPh>
    <rPh sb="135" eb="138">
      <t>リヨウシャ</t>
    </rPh>
    <rPh sb="139" eb="140">
      <t>ヨコ</t>
    </rPh>
    <phoneticPr fontId="5"/>
  </si>
  <si>
    <r>
      <t>　令和５年度は、料金収入年度の変更により収益が悪化したことにより、比率が０になっているが、実態は、令和2年度に機械式駐車場であった駐車場を平面自走式の駐車場へ再整備したことにより、企業債残高が大きくなっている。
　今後、長期間にわたり、施設の大きな更新はなく、平面自走式駐車場のため、維持管理費も少なくなることから企業債残高対料金収入比率は改善するものと思われる。</t>
    </r>
    <r>
      <rPr>
        <sz val="11"/>
        <color rgb="FF00B0F0"/>
        <rFont val="ＭＳ ゴシック"/>
        <family val="3"/>
        <charset val="128"/>
      </rPr>
      <t/>
    </r>
    <rPh sb="45" eb="47">
      <t>ジッタイ</t>
    </rPh>
    <rPh sb="157" eb="162">
      <t>キギョウサイザンダカ</t>
    </rPh>
    <rPh sb="162" eb="163">
      <t>タイ</t>
    </rPh>
    <rPh sb="163" eb="165">
      <t>リョウキン</t>
    </rPh>
    <rPh sb="165" eb="167">
      <t>シュウニュウ</t>
    </rPh>
    <rPh sb="167" eb="169">
      <t>ヒリツ</t>
    </rPh>
    <rPh sb="170" eb="172">
      <t>カイゼン</t>
    </rPh>
    <rPh sb="177" eb="178">
      <t>オモ</t>
    </rPh>
    <phoneticPr fontId="5"/>
  </si>
  <si>
    <t>　稼働率について、全国平均及び類似施設平均値より低い。平面自走式駐車場へ再整備したとはいえ、近隣するブリックホールの利用者が増えないことには、利用状況の改善は難しい。
　新型コロナウイルス感染症の影響が回復するにつれ、ブリックホールの利用者も増となり、それに伴い駐車場の利用も増えるものと想定している。</t>
    <rPh sb="60" eb="61">
      <t>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</si>
</sst>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00B0F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6" fillId="0" borderId="9"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11"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95</c:v>
                </c:pt>
                <c:pt idx="2">
                  <c:v>180.8</c:v>
                </c:pt>
                <c:pt idx="3">
                  <c:v>114.3</c:v>
                </c:pt>
                <c:pt idx="4">
                  <c:v>6.9</c:v>
                </c:pt>
              </c:numCache>
            </c:numRef>
          </c:val>
          <c:extLst>
            <c:ext xmlns:c16="http://schemas.microsoft.com/office/drawing/2014/chart" uri="{C3380CC4-5D6E-409C-BE32-E72D297353CC}">
              <c16:uniqueId val="{00000000-C081-40A0-9827-F721CE2D473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3200.8</c:v>
                </c:pt>
                <c:pt idx="2">
                  <c:v>274.39999999999998</c:v>
                </c:pt>
                <c:pt idx="3">
                  <c:v>972.8</c:v>
                </c:pt>
                <c:pt idx="4">
                  <c:v>2703.2</c:v>
                </c:pt>
              </c:numCache>
            </c:numRef>
          </c:val>
          <c:smooth val="0"/>
          <c:extLst>
            <c:ext xmlns:c16="http://schemas.microsoft.com/office/drawing/2014/chart" uri="{C3380CC4-5D6E-409C-BE32-E72D297353CC}">
              <c16:uniqueId val="{00000001-C081-40A0-9827-F721CE2D473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2369.1999999999998</c:v>
                </c:pt>
                <c:pt idx="2">
                  <c:v>3122.4</c:v>
                </c:pt>
                <c:pt idx="3">
                  <c:v>1778.9</c:v>
                </c:pt>
                <c:pt idx="4">
                  <c:v>0</c:v>
                </c:pt>
              </c:numCache>
            </c:numRef>
          </c:val>
          <c:extLst>
            <c:ext xmlns:c16="http://schemas.microsoft.com/office/drawing/2014/chart" uri="{C3380CC4-5D6E-409C-BE32-E72D297353CC}">
              <c16:uniqueId val="{00000000-DBB4-4436-8F2A-71500C569FA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DBB4-4436-8F2A-71500C569FA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28B-44A8-AE34-D147C80DB6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28B-44A8-AE34-D147C80DB6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9FD-4BE0-AECD-874F93D80B2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9FD-4BE0-AECD-874F93D80B2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4C2-4994-B95B-6072244CAF0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4.8</c:v>
                </c:pt>
                <c:pt idx="2">
                  <c:v>3.3</c:v>
                </c:pt>
                <c:pt idx="3">
                  <c:v>1.6</c:v>
                </c:pt>
                <c:pt idx="4">
                  <c:v>1.5</c:v>
                </c:pt>
              </c:numCache>
            </c:numRef>
          </c:val>
          <c:smooth val="0"/>
          <c:extLst>
            <c:ext xmlns:c16="http://schemas.microsoft.com/office/drawing/2014/chart" uri="{C3380CC4-5D6E-409C-BE32-E72D297353CC}">
              <c16:uniqueId val="{00000001-94C2-4994-B95B-6072244CAF0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F726-410A-AE18-947A531B290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98</c:v>
                </c:pt>
                <c:pt idx="2">
                  <c:v>13</c:v>
                </c:pt>
                <c:pt idx="3">
                  <c:v>2</c:v>
                </c:pt>
                <c:pt idx="4">
                  <c:v>4</c:v>
                </c:pt>
              </c:numCache>
            </c:numRef>
          </c:val>
          <c:smooth val="0"/>
          <c:extLst>
            <c:ext xmlns:c16="http://schemas.microsoft.com/office/drawing/2014/chart" uri="{C3380CC4-5D6E-409C-BE32-E72D297353CC}">
              <c16:uniqueId val="{00000001-F726-410A-AE18-947A531B290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31.9</c:v>
                </c:pt>
                <c:pt idx="2">
                  <c:v>93.3</c:v>
                </c:pt>
                <c:pt idx="3">
                  <c:v>92.6</c:v>
                </c:pt>
                <c:pt idx="4">
                  <c:v>92.6</c:v>
                </c:pt>
              </c:numCache>
            </c:numRef>
          </c:val>
          <c:extLst>
            <c:ext xmlns:c16="http://schemas.microsoft.com/office/drawing/2014/chart" uri="{C3380CC4-5D6E-409C-BE32-E72D297353CC}">
              <c16:uniqueId val="{00000000-FE0D-4AAC-9B10-BF65CE6A55E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128.5</c:v>
                </c:pt>
                <c:pt idx="2">
                  <c:v>138.1</c:v>
                </c:pt>
                <c:pt idx="3">
                  <c:v>152.4</c:v>
                </c:pt>
                <c:pt idx="4">
                  <c:v>149.80000000000001</c:v>
                </c:pt>
              </c:numCache>
            </c:numRef>
          </c:val>
          <c:smooth val="0"/>
          <c:extLst>
            <c:ext xmlns:c16="http://schemas.microsoft.com/office/drawing/2014/chart" uri="{C3380CC4-5D6E-409C-BE32-E72D297353CC}">
              <c16:uniqueId val="{00000001-FE0D-4AAC-9B10-BF65CE6A55E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-2.5</c:v>
                </c:pt>
                <c:pt idx="2">
                  <c:v>-93.3</c:v>
                </c:pt>
                <c:pt idx="3">
                  <c:v>17.899999999999999</c:v>
                </c:pt>
                <c:pt idx="4">
                  <c:v>0</c:v>
                </c:pt>
              </c:numCache>
            </c:numRef>
          </c:val>
          <c:extLst>
            <c:ext xmlns:c16="http://schemas.microsoft.com/office/drawing/2014/chart" uri="{C3380CC4-5D6E-409C-BE32-E72D297353CC}">
              <c16:uniqueId val="{00000000-1B57-4B45-B9E3-CECECFEE48D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-56.4</c:v>
                </c:pt>
                <c:pt idx="2">
                  <c:v>16.899999999999999</c:v>
                </c:pt>
                <c:pt idx="3">
                  <c:v>26.4</c:v>
                </c:pt>
                <c:pt idx="4">
                  <c:v>-1.9</c:v>
                </c:pt>
              </c:numCache>
            </c:numRef>
          </c:val>
          <c:smooth val="0"/>
          <c:extLst>
            <c:ext xmlns:c16="http://schemas.microsoft.com/office/drawing/2014/chart" uri="{C3380CC4-5D6E-409C-BE32-E72D297353CC}">
              <c16:uniqueId val="{00000001-1B57-4B45-B9E3-CECECFEE48D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-468</c:v>
                </c:pt>
                <c:pt idx="2">
                  <c:v>11483</c:v>
                </c:pt>
                <c:pt idx="3">
                  <c:v>2067</c:v>
                </c:pt>
                <c:pt idx="4">
                  <c:v>-4684</c:v>
                </c:pt>
              </c:numCache>
            </c:numRef>
          </c:val>
          <c:extLst>
            <c:ext xmlns:c16="http://schemas.microsoft.com/office/drawing/2014/chart" uri="{C3380CC4-5D6E-409C-BE32-E72D297353CC}">
              <c16:uniqueId val="{00000000-2612-4625-9BEE-8F2817CE4D2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1059</c:v>
                </c:pt>
                <c:pt idx="2">
                  <c:v>2866</c:v>
                </c:pt>
                <c:pt idx="3">
                  <c:v>4637</c:v>
                </c:pt>
                <c:pt idx="4">
                  <c:v>4223</c:v>
                </c:pt>
              </c:numCache>
            </c:numRef>
          </c:val>
          <c:smooth val="0"/>
          <c:extLst>
            <c:ext xmlns:c16="http://schemas.microsoft.com/office/drawing/2014/chart" uri="{C3380CC4-5D6E-409C-BE32-E72D297353CC}">
              <c16:uniqueId val="{00000001-2612-4625-9BEE-8F2817CE4D2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1" zoomScale="115" zoomScaleNormal="115" zoomScaleSheetLayoutView="70" workbookViewId="0">
      <selection activeCell="LL58" sqref="LL58"/>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長崎県長崎市　長崎市茂里町駐車場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2770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140</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95</v>
      </c>
      <c r="AO31" s="98"/>
      <c r="AP31" s="98"/>
      <c r="AQ31" s="98"/>
      <c r="AR31" s="98"/>
      <c r="AS31" s="98"/>
      <c r="AT31" s="98"/>
      <c r="AU31" s="98"/>
      <c r="AV31" s="98"/>
      <c r="AW31" s="98"/>
      <c r="AX31" s="98"/>
      <c r="AY31" s="98"/>
      <c r="AZ31" s="98"/>
      <c r="BA31" s="98"/>
      <c r="BB31" s="98"/>
      <c r="BC31" s="98"/>
      <c r="BD31" s="98"/>
      <c r="BE31" s="98"/>
      <c r="BF31" s="98"/>
      <c r="BG31" s="98">
        <f>データ!AA7</f>
        <v>180.8</v>
      </c>
      <c r="BH31" s="98"/>
      <c r="BI31" s="98"/>
      <c r="BJ31" s="98"/>
      <c r="BK31" s="98"/>
      <c r="BL31" s="98"/>
      <c r="BM31" s="98"/>
      <c r="BN31" s="98"/>
      <c r="BO31" s="98"/>
      <c r="BP31" s="98"/>
      <c r="BQ31" s="98"/>
      <c r="BR31" s="98"/>
      <c r="BS31" s="98"/>
      <c r="BT31" s="98"/>
      <c r="BU31" s="98"/>
      <c r="BV31" s="98"/>
      <c r="BW31" s="98"/>
      <c r="BX31" s="98"/>
      <c r="BY31" s="98"/>
      <c r="BZ31" s="98">
        <f>データ!AB7</f>
        <v>114.3</v>
      </c>
      <c r="CA31" s="98"/>
      <c r="CB31" s="98"/>
      <c r="CC31" s="98"/>
      <c r="CD31" s="98"/>
      <c r="CE31" s="98"/>
      <c r="CF31" s="98"/>
      <c r="CG31" s="98"/>
      <c r="CH31" s="98"/>
      <c r="CI31" s="98"/>
      <c r="CJ31" s="98"/>
      <c r="CK31" s="98"/>
      <c r="CL31" s="98"/>
      <c r="CM31" s="98"/>
      <c r="CN31" s="98"/>
      <c r="CO31" s="98"/>
      <c r="CP31" s="98"/>
      <c r="CQ31" s="98"/>
      <c r="CR31" s="98"/>
      <c r="CS31" s="98">
        <f>データ!AC7</f>
        <v>6.9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31.9</v>
      </c>
      <c r="JW31" s="67"/>
      <c r="JX31" s="67"/>
      <c r="JY31" s="67"/>
      <c r="JZ31" s="67"/>
      <c r="KA31" s="67"/>
      <c r="KB31" s="67"/>
      <c r="KC31" s="67"/>
      <c r="KD31" s="67"/>
      <c r="KE31" s="67"/>
      <c r="KF31" s="67"/>
      <c r="KG31" s="67"/>
      <c r="KH31" s="67"/>
      <c r="KI31" s="67"/>
      <c r="KJ31" s="67"/>
      <c r="KK31" s="67"/>
      <c r="KL31" s="67"/>
      <c r="KM31" s="67"/>
      <c r="KN31" s="68"/>
      <c r="KO31" s="66">
        <f>データ!DM7</f>
        <v>93.3</v>
      </c>
      <c r="KP31" s="67"/>
      <c r="KQ31" s="67"/>
      <c r="KR31" s="67"/>
      <c r="KS31" s="67"/>
      <c r="KT31" s="67"/>
      <c r="KU31" s="67"/>
      <c r="KV31" s="67"/>
      <c r="KW31" s="67"/>
      <c r="KX31" s="67"/>
      <c r="KY31" s="67"/>
      <c r="KZ31" s="67"/>
      <c r="LA31" s="67"/>
      <c r="LB31" s="67"/>
      <c r="LC31" s="67"/>
      <c r="LD31" s="67"/>
      <c r="LE31" s="67"/>
      <c r="LF31" s="67"/>
      <c r="LG31" s="68"/>
      <c r="LH31" s="66">
        <f>データ!DN7</f>
        <v>92.6</v>
      </c>
      <c r="LI31" s="67"/>
      <c r="LJ31" s="67"/>
      <c r="LK31" s="67"/>
      <c r="LL31" s="67"/>
      <c r="LM31" s="67"/>
      <c r="LN31" s="67"/>
      <c r="LO31" s="67"/>
      <c r="LP31" s="67"/>
      <c r="LQ31" s="67"/>
      <c r="LR31" s="67"/>
      <c r="LS31" s="67"/>
      <c r="LT31" s="67"/>
      <c r="LU31" s="67"/>
      <c r="LV31" s="67"/>
      <c r="LW31" s="67"/>
      <c r="LX31" s="67"/>
      <c r="LY31" s="67"/>
      <c r="LZ31" s="68"/>
      <c r="MA31" s="66">
        <f>データ!DO7</f>
        <v>92.6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3200.8</v>
      </c>
      <c r="AO32" s="98"/>
      <c r="AP32" s="98"/>
      <c r="AQ32" s="98"/>
      <c r="AR32" s="98"/>
      <c r="AS32" s="98"/>
      <c r="AT32" s="98"/>
      <c r="AU32" s="98"/>
      <c r="AV32" s="98"/>
      <c r="AW32" s="98"/>
      <c r="AX32" s="98"/>
      <c r="AY32" s="98"/>
      <c r="AZ32" s="98"/>
      <c r="BA32" s="98"/>
      <c r="BB32" s="98"/>
      <c r="BC32" s="98"/>
      <c r="BD32" s="98"/>
      <c r="BE32" s="98"/>
      <c r="BF32" s="98"/>
      <c r="BG32" s="98">
        <f>データ!AF7</f>
        <v>274.39999999999998</v>
      </c>
      <c r="BH32" s="98"/>
      <c r="BI32" s="98"/>
      <c r="BJ32" s="98"/>
      <c r="BK32" s="98"/>
      <c r="BL32" s="98"/>
      <c r="BM32" s="98"/>
      <c r="BN32" s="98"/>
      <c r="BO32" s="98"/>
      <c r="BP32" s="98"/>
      <c r="BQ32" s="98"/>
      <c r="BR32" s="98"/>
      <c r="BS32" s="98"/>
      <c r="BT32" s="98"/>
      <c r="BU32" s="98"/>
      <c r="BV32" s="98"/>
      <c r="BW32" s="98"/>
      <c r="BX32" s="98"/>
      <c r="BY32" s="98"/>
      <c r="BZ32" s="98">
        <f>データ!AG7</f>
        <v>972.8</v>
      </c>
      <c r="CA32" s="98"/>
      <c r="CB32" s="98"/>
      <c r="CC32" s="98"/>
      <c r="CD32" s="98"/>
      <c r="CE32" s="98"/>
      <c r="CF32" s="98"/>
      <c r="CG32" s="98"/>
      <c r="CH32" s="98"/>
      <c r="CI32" s="98"/>
      <c r="CJ32" s="98"/>
      <c r="CK32" s="98"/>
      <c r="CL32" s="98"/>
      <c r="CM32" s="98"/>
      <c r="CN32" s="98"/>
      <c r="CO32" s="98"/>
      <c r="CP32" s="98"/>
      <c r="CQ32" s="98"/>
      <c r="CR32" s="98"/>
      <c r="CS32" s="98">
        <f>データ!AH7</f>
        <v>2703.2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4.8</v>
      </c>
      <c r="FF32" s="98"/>
      <c r="FG32" s="98"/>
      <c r="FH32" s="98"/>
      <c r="FI32" s="98"/>
      <c r="FJ32" s="98"/>
      <c r="FK32" s="98"/>
      <c r="FL32" s="98"/>
      <c r="FM32" s="98"/>
      <c r="FN32" s="98"/>
      <c r="FO32" s="98"/>
      <c r="FP32" s="98"/>
      <c r="FQ32" s="98"/>
      <c r="FR32" s="98"/>
      <c r="FS32" s="98"/>
      <c r="FT32" s="98"/>
      <c r="FU32" s="98"/>
      <c r="FV32" s="98"/>
      <c r="FW32" s="98"/>
      <c r="FX32" s="98">
        <f>データ!AQ7</f>
        <v>3.3</v>
      </c>
      <c r="FY32" s="98"/>
      <c r="FZ32" s="98"/>
      <c r="GA32" s="98"/>
      <c r="GB32" s="98"/>
      <c r="GC32" s="98"/>
      <c r="GD32" s="98"/>
      <c r="GE32" s="98"/>
      <c r="GF32" s="98"/>
      <c r="GG32" s="98"/>
      <c r="GH32" s="98"/>
      <c r="GI32" s="98"/>
      <c r="GJ32" s="98"/>
      <c r="GK32" s="98"/>
      <c r="GL32" s="98"/>
      <c r="GM32" s="98"/>
      <c r="GN32" s="98"/>
      <c r="GO32" s="98"/>
      <c r="GP32" s="98"/>
      <c r="GQ32" s="98">
        <f>データ!AR7</f>
        <v>1.6</v>
      </c>
      <c r="GR32" s="98"/>
      <c r="GS32" s="98"/>
      <c r="GT32" s="98"/>
      <c r="GU32" s="98"/>
      <c r="GV32" s="98"/>
      <c r="GW32" s="98"/>
      <c r="GX32" s="98"/>
      <c r="GY32" s="98"/>
      <c r="GZ32" s="98"/>
      <c r="HA32" s="98"/>
      <c r="HB32" s="98"/>
      <c r="HC32" s="98"/>
      <c r="HD32" s="98"/>
      <c r="HE32" s="98"/>
      <c r="HF32" s="98"/>
      <c r="HG32" s="98"/>
      <c r="HH32" s="98"/>
      <c r="HI32" s="98"/>
      <c r="HJ32" s="98">
        <f>データ!AS7</f>
        <v>1.5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128.5</v>
      </c>
      <c r="JW32" s="67"/>
      <c r="JX32" s="67"/>
      <c r="JY32" s="67"/>
      <c r="JZ32" s="67"/>
      <c r="KA32" s="67"/>
      <c r="KB32" s="67"/>
      <c r="KC32" s="67"/>
      <c r="KD32" s="67"/>
      <c r="KE32" s="67"/>
      <c r="KF32" s="67"/>
      <c r="KG32" s="67"/>
      <c r="KH32" s="67"/>
      <c r="KI32" s="67"/>
      <c r="KJ32" s="67"/>
      <c r="KK32" s="67"/>
      <c r="KL32" s="67"/>
      <c r="KM32" s="67"/>
      <c r="KN32" s="68"/>
      <c r="KO32" s="66">
        <f>データ!DR7</f>
        <v>138.1</v>
      </c>
      <c r="KP32" s="67"/>
      <c r="KQ32" s="67"/>
      <c r="KR32" s="67"/>
      <c r="KS32" s="67"/>
      <c r="KT32" s="67"/>
      <c r="KU32" s="67"/>
      <c r="KV32" s="67"/>
      <c r="KW32" s="67"/>
      <c r="KX32" s="67"/>
      <c r="KY32" s="67"/>
      <c r="KZ32" s="67"/>
      <c r="LA32" s="67"/>
      <c r="LB32" s="67"/>
      <c r="LC32" s="67"/>
      <c r="LD32" s="67"/>
      <c r="LE32" s="67"/>
      <c r="LF32" s="67"/>
      <c r="LG32" s="68"/>
      <c r="LH32" s="66">
        <f>データ!DS7</f>
        <v>152.4</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6" t="s">
        <v>141</v>
      </c>
      <c r="NE32" s="147"/>
      <c r="NF32" s="147"/>
      <c r="NG32" s="147"/>
      <c r="NH32" s="147"/>
      <c r="NI32" s="147"/>
      <c r="NJ32" s="147"/>
      <c r="NK32" s="147"/>
      <c r="NL32" s="147"/>
      <c r="NM32" s="147"/>
      <c r="NN32" s="147"/>
      <c r="NO32" s="147"/>
      <c r="NP32" s="147"/>
      <c r="NQ32" s="147"/>
      <c r="NR32" s="14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6" t="s">
        <v>142</v>
      </c>
      <c r="NE49" s="147"/>
      <c r="NF49" s="147"/>
      <c r="NG49" s="147"/>
      <c r="NH49" s="147"/>
      <c r="NI49" s="147"/>
      <c r="NJ49" s="147"/>
      <c r="NK49" s="147"/>
      <c r="NL49" s="147"/>
      <c r="NM49" s="147"/>
      <c r="NN49" s="147"/>
      <c r="NO49" s="147"/>
      <c r="NP49" s="147"/>
      <c r="NQ49" s="147"/>
      <c r="NR49" s="14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6"/>
      <c r="NE50" s="147"/>
      <c r="NF50" s="147"/>
      <c r="NG50" s="147"/>
      <c r="NH50" s="147"/>
      <c r="NI50" s="147"/>
      <c r="NJ50" s="147"/>
      <c r="NK50" s="147"/>
      <c r="NL50" s="147"/>
      <c r="NM50" s="147"/>
      <c r="NN50" s="147"/>
      <c r="NO50" s="147"/>
      <c r="NP50" s="147"/>
      <c r="NQ50" s="147"/>
      <c r="NR50" s="14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46"/>
      <c r="NE51" s="147"/>
      <c r="NF51" s="147"/>
      <c r="NG51" s="147"/>
      <c r="NH51" s="147"/>
      <c r="NI51" s="147"/>
      <c r="NJ51" s="147"/>
      <c r="NK51" s="147"/>
      <c r="NL51" s="147"/>
      <c r="NM51" s="147"/>
      <c r="NN51" s="147"/>
      <c r="NO51" s="147"/>
      <c r="NP51" s="147"/>
      <c r="NQ51" s="147"/>
      <c r="NR51" s="14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-2.5</v>
      </c>
      <c r="FF52" s="98"/>
      <c r="FG52" s="98"/>
      <c r="FH52" s="98"/>
      <c r="FI52" s="98"/>
      <c r="FJ52" s="98"/>
      <c r="FK52" s="98"/>
      <c r="FL52" s="98"/>
      <c r="FM52" s="98"/>
      <c r="FN52" s="98"/>
      <c r="FO52" s="98"/>
      <c r="FP52" s="98"/>
      <c r="FQ52" s="98"/>
      <c r="FR52" s="98"/>
      <c r="FS52" s="98"/>
      <c r="FT52" s="98"/>
      <c r="FU52" s="98"/>
      <c r="FV52" s="98"/>
      <c r="FW52" s="98"/>
      <c r="FX52" s="98">
        <f>データ!BH7</f>
        <v>-93.3</v>
      </c>
      <c r="FY52" s="98"/>
      <c r="FZ52" s="98"/>
      <c r="GA52" s="98"/>
      <c r="GB52" s="98"/>
      <c r="GC52" s="98"/>
      <c r="GD52" s="98"/>
      <c r="GE52" s="98"/>
      <c r="GF52" s="98"/>
      <c r="GG52" s="98"/>
      <c r="GH52" s="98"/>
      <c r="GI52" s="98"/>
      <c r="GJ52" s="98"/>
      <c r="GK52" s="98"/>
      <c r="GL52" s="98"/>
      <c r="GM52" s="98"/>
      <c r="GN52" s="98"/>
      <c r="GO52" s="98"/>
      <c r="GP52" s="98"/>
      <c r="GQ52" s="98">
        <f>データ!BI7</f>
        <v>17.899999999999999</v>
      </c>
      <c r="GR52" s="98"/>
      <c r="GS52" s="98"/>
      <c r="GT52" s="98"/>
      <c r="GU52" s="98"/>
      <c r="GV52" s="98"/>
      <c r="GW52" s="98"/>
      <c r="GX52" s="98"/>
      <c r="GY52" s="98"/>
      <c r="GZ52" s="98"/>
      <c r="HA52" s="98"/>
      <c r="HB52" s="98"/>
      <c r="HC52" s="98"/>
      <c r="HD52" s="98"/>
      <c r="HE52" s="98"/>
      <c r="HF52" s="98"/>
      <c r="HG52" s="98"/>
      <c r="HH52" s="98"/>
      <c r="HI52" s="98"/>
      <c r="HJ52" s="98">
        <f>データ!BJ7</f>
        <v>0</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-468</v>
      </c>
      <c r="JW52" s="97"/>
      <c r="JX52" s="97"/>
      <c r="JY52" s="97"/>
      <c r="JZ52" s="97"/>
      <c r="KA52" s="97"/>
      <c r="KB52" s="97"/>
      <c r="KC52" s="97"/>
      <c r="KD52" s="97"/>
      <c r="KE52" s="97"/>
      <c r="KF52" s="97"/>
      <c r="KG52" s="97"/>
      <c r="KH52" s="97"/>
      <c r="KI52" s="97"/>
      <c r="KJ52" s="97"/>
      <c r="KK52" s="97"/>
      <c r="KL52" s="97"/>
      <c r="KM52" s="97"/>
      <c r="KN52" s="97"/>
      <c r="KO52" s="97">
        <f>データ!BS7</f>
        <v>11483</v>
      </c>
      <c r="KP52" s="97"/>
      <c r="KQ52" s="97"/>
      <c r="KR52" s="97"/>
      <c r="KS52" s="97"/>
      <c r="KT52" s="97"/>
      <c r="KU52" s="97"/>
      <c r="KV52" s="97"/>
      <c r="KW52" s="97"/>
      <c r="KX52" s="97"/>
      <c r="KY52" s="97"/>
      <c r="KZ52" s="97"/>
      <c r="LA52" s="97"/>
      <c r="LB52" s="97"/>
      <c r="LC52" s="97"/>
      <c r="LD52" s="97"/>
      <c r="LE52" s="97"/>
      <c r="LF52" s="97"/>
      <c r="LG52" s="97"/>
      <c r="LH52" s="97">
        <f>データ!BT7</f>
        <v>2067</v>
      </c>
      <c r="LI52" s="97"/>
      <c r="LJ52" s="97"/>
      <c r="LK52" s="97"/>
      <c r="LL52" s="97"/>
      <c r="LM52" s="97"/>
      <c r="LN52" s="97"/>
      <c r="LO52" s="97"/>
      <c r="LP52" s="97"/>
      <c r="LQ52" s="97"/>
      <c r="LR52" s="97"/>
      <c r="LS52" s="97"/>
      <c r="LT52" s="97"/>
      <c r="LU52" s="97"/>
      <c r="LV52" s="97"/>
      <c r="LW52" s="97"/>
      <c r="LX52" s="97"/>
      <c r="LY52" s="97"/>
      <c r="LZ52" s="97"/>
      <c r="MA52" s="97">
        <f>データ!BU7</f>
        <v>-4684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46"/>
      <c r="NE52" s="147"/>
      <c r="NF52" s="147"/>
      <c r="NG52" s="147"/>
      <c r="NH52" s="147"/>
      <c r="NI52" s="147"/>
      <c r="NJ52" s="147"/>
      <c r="NK52" s="147"/>
      <c r="NL52" s="147"/>
      <c r="NM52" s="147"/>
      <c r="NN52" s="147"/>
      <c r="NO52" s="147"/>
      <c r="NP52" s="147"/>
      <c r="NQ52" s="147"/>
      <c r="NR52" s="14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98</v>
      </c>
      <c r="AO53" s="97"/>
      <c r="AP53" s="97"/>
      <c r="AQ53" s="97"/>
      <c r="AR53" s="97"/>
      <c r="AS53" s="97"/>
      <c r="AT53" s="97"/>
      <c r="AU53" s="97"/>
      <c r="AV53" s="97"/>
      <c r="AW53" s="97"/>
      <c r="AX53" s="97"/>
      <c r="AY53" s="97"/>
      <c r="AZ53" s="97"/>
      <c r="BA53" s="97"/>
      <c r="BB53" s="97"/>
      <c r="BC53" s="97"/>
      <c r="BD53" s="97"/>
      <c r="BE53" s="97"/>
      <c r="BF53" s="97"/>
      <c r="BG53" s="97">
        <f>データ!BB7</f>
        <v>13</v>
      </c>
      <c r="BH53" s="97"/>
      <c r="BI53" s="97"/>
      <c r="BJ53" s="97"/>
      <c r="BK53" s="97"/>
      <c r="BL53" s="97"/>
      <c r="BM53" s="97"/>
      <c r="BN53" s="97"/>
      <c r="BO53" s="97"/>
      <c r="BP53" s="97"/>
      <c r="BQ53" s="97"/>
      <c r="BR53" s="97"/>
      <c r="BS53" s="97"/>
      <c r="BT53" s="97"/>
      <c r="BU53" s="97"/>
      <c r="BV53" s="97"/>
      <c r="BW53" s="97"/>
      <c r="BX53" s="97"/>
      <c r="BY53" s="97"/>
      <c r="BZ53" s="97">
        <f>データ!BC7</f>
        <v>2</v>
      </c>
      <c r="CA53" s="97"/>
      <c r="CB53" s="97"/>
      <c r="CC53" s="97"/>
      <c r="CD53" s="97"/>
      <c r="CE53" s="97"/>
      <c r="CF53" s="97"/>
      <c r="CG53" s="97"/>
      <c r="CH53" s="97"/>
      <c r="CI53" s="97"/>
      <c r="CJ53" s="97"/>
      <c r="CK53" s="97"/>
      <c r="CL53" s="97"/>
      <c r="CM53" s="97"/>
      <c r="CN53" s="97"/>
      <c r="CO53" s="97"/>
      <c r="CP53" s="97"/>
      <c r="CQ53" s="97"/>
      <c r="CR53" s="97"/>
      <c r="CS53" s="97">
        <f>データ!BD7</f>
        <v>4</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-56.4</v>
      </c>
      <c r="FF53" s="98"/>
      <c r="FG53" s="98"/>
      <c r="FH53" s="98"/>
      <c r="FI53" s="98"/>
      <c r="FJ53" s="98"/>
      <c r="FK53" s="98"/>
      <c r="FL53" s="98"/>
      <c r="FM53" s="98"/>
      <c r="FN53" s="98"/>
      <c r="FO53" s="98"/>
      <c r="FP53" s="98"/>
      <c r="FQ53" s="98"/>
      <c r="FR53" s="98"/>
      <c r="FS53" s="98"/>
      <c r="FT53" s="98"/>
      <c r="FU53" s="98"/>
      <c r="FV53" s="98"/>
      <c r="FW53" s="98"/>
      <c r="FX53" s="98">
        <f>データ!BM7</f>
        <v>16.899999999999999</v>
      </c>
      <c r="FY53" s="98"/>
      <c r="FZ53" s="98"/>
      <c r="GA53" s="98"/>
      <c r="GB53" s="98"/>
      <c r="GC53" s="98"/>
      <c r="GD53" s="98"/>
      <c r="GE53" s="98"/>
      <c r="GF53" s="98"/>
      <c r="GG53" s="98"/>
      <c r="GH53" s="98"/>
      <c r="GI53" s="98"/>
      <c r="GJ53" s="98"/>
      <c r="GK53" s="98"/>
      <c r="GL53" s="98"/>
      <c r="GM53" s="98"/>
      <c r="GN53" s="98"/>
      <c r="GO53" s="98"/>
      <c r="GP53" s="98"/>
      <c r="GQ53" s="98">
        <f>データ!BN7</f>
        <v>26.4</v>
      </c>
      <c r="GR53" s="98"/>
      <c r="GS53" s="98"/>
      <c r="GT53" s="98"/>
      <c r="GU53" s="98"/>
      <c r="GV53" s="98"/>
      <c r="GW53" s="98"/>
      <c r="GX53" s="98"/>
      <c r="GY53" s="98"/>
      <c r="GZ53" s="98"/>
      <c r="HA53" s="98"/>
      <c r="HB53" s="98"/>
      <c r="HC53" s="98"/>
      <c r="HD53" s="98"/>
      <c r="HE53" s="98"/>
      <c r="HF53" s="98"/>
      <c r="HG53" s="98"/>
      <c r="HH53" s="98"/>
      <c r="HI53" s="98"/>
      <c r="HJ53" s="98">
        <f>データ!BO7</f>
        <v>-1.9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1059</v>
      </c>
      <c r="JW53" s="97"/>
      <c r="JX53" s="97"/>
      <c r="JY53" s="97"/>
      <c r="JZ53" s="97"/>
      <c r="KA53" s="97"/>
      <c r="KB53" s="97"/>
      <c r="KC53" s="97"/>
      <c r="KD53" s="97"/>
      <c r="KE53" s="97"/>
      <c r="KF53" s="97"/>
      <c r="KG53" s="97"/>
      <c r="KH53" s="97"/>
      <c r="KI53" s="97"/>
      <c r="KJ53" s="97"/>
      <c r="KK53" s="97"/>
      <c r="KL53" s="97"/>
      <c r="KM53" s="97"/>
      <c r="KN53" s="97"/>
      <c r="KO53" s="97">
        <f>データ!BX7</f>
        <v>2866</v>
      </c>
      <c r="KP53" s="97"/>
      <c r="KQ53" s="97"/>
      <c r="KR53" s="97"/>
      <c r="KS53" s="97"/>
      <c r="KT53" s="97"/>
      <c r="KU53" s="97"/>
      <c r="KV53" s="97"/>
      <c r="KW53" s="97"/>
      <c r="KX53" s="97"/>
      <c r="KY53" s="97"/>
      <c r="KZ53" s="97"/>
      <c r="LA53" s="97"/>
      <c r="LB53" s="97"/>
      <c r="LC53" s="97"/>
      <c r="LD53" s="97"/>
      <c r="LE53" s="97"/>
      <c r="LF53" s="97"/>
      <c r="LG53" s="97"/>
      <c r="LH53" s="97">
        <f>データ!BY7</f>
        <v>4637</v>
      </c>
      <c r="LI53" s="97"/>
      <c r="LJ53" s="97"/>
      <c r="LK53" s="97"/>
      <c r="LL53" s="97"/>
      <c r="LM53" s="97"/>
      <c r="LN53" s="97"/>
      <c r="LO53" s="97"/>
      <c r="LP53" s="97"/>
      <c r="LQ53" s="97"/>
      <c r="LR53" s="97"/>
      <c r="LS53" s="97"/>
      <c r="LT53" s="97"/>
      <c r="LU53" s="97"/>
      <c r="LV53" s="97"/>
      <c r="LW53" s="97"/>
      <c r="LX53" s="97"/>
      <c r="LY53" s="97"/>
      <c r="LZ53" s="97"/>
      <c r="MA53" s="97">
        <f>データ!BZ7</f>
        <v>4223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46"/>
      <c r="NE53" s="147"/>
      <c r="NF53" s="147"/>
      <c r="NG53" s="147"/>
      <c r="NH53" s="147"/>
      <c r="NI53" s="147"/>
      <c r="NJ53" s="147"/>
      <c r="NK53" s="147"/>
      <c r="NL53" s="147"/>
      <c r="NM53" s="147"/>
      <c r="NN53" s="147"/>
      <c r="NO53" s="147"/>
      <c r="NP53" s="147"/>
      <c r="NQ53" s="147"/>
      <c r="NR53" s="14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6"/>
      <c r="NE54" s="147"/>
      <c r="NF54" s="147"/>
      <c r="NG54" s="147"/>
      <c r="NH54" s="147"/>
      <c r="NI54" s="147"/>
      <c r="NJ54" s="147"/>
      <c r="NK54" s="147"/>
      <c r="NL54" s="147"/>
      <c r="NM54" s="147"/>
      <c r="NN54" s="147"/>
      <c r="NO54" s="147"/>
      <c r="NP54" s="147"/>
      <c r="NQ54" s="147"/>
      <c r="NR54" s="14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6"/>
      <c r="NE55" s="147"/>
      <c r="NF55" s="147"/>
      <c r="NG55" s="147"/>
      <c r="NH55" s="147"/>
      <c r="NI55" s="147"/>
      <c r="NJ55" s="147"/>
      <c r="NK55" s="147"/>
      <c r="NL55" s="147"/>
      <c r="NM55" s="147"/>
      <c r="NN55" s="147"/>
      <c r="NO55" s="147"/>
      <c r="NP55" s="147"/>
      <c r="NQ55" s="147"/>
      <c r="NR55" s="14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6"/>
      <c r="NE56" s="147"/>
      <c r="NF56" s="147"/>
      <c r="NG56" s="147"/>
      <c r="NH56" s="147"/>
      <c r="NI56" s="147"/>
      <c r="NJ56" s="147"/>
      <c r="NK56" s="147"/>
      <c r="NL56" s="147"/>
      <c r="NM56" s="147"/>
      <c r="NN56" s="147"/>
      <c r="NO56" s="147"/>
      <c r="NP56" s="147"/>
      <c r="NQ56" s="147"/>
      <c r="NR56" s="148"/>
    </row>
    <row r="57" spans="1:382" ht="13.5" customHeight="1" x14ac:dyDescent="0.2">
      <c r="A57" s="2"/>
      <c r="B57" s="25"/>
      <c r="NB57" s="26"/>
      <c r="NC57" s="2"/>
      <c r="ND57" s="146"/>
      <c r="NE57" s="147"/>
      <c r="NF57" s="147"/>
      <c r="NG57" s="147"/>
      <c r="NH57" s="147"/>
      <c r="NI57" s="147"/>
      <c r="NJ57" s="147"/>
      <c r="NK57" s="147"/>
      <c r="NL57" s="147"/>
      <c r="NM57" s="147"/>
      <c r="NN57" s="147"/>
      <c r="NO57" s="147"/>
      <c r="NP57" s="147"/>
      <c r="NQ57" s="147"/>
      <c r="NR57" s="14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6"/>
      <c r="NE58" s="147"/>
      <c r="NF58" s="147"/>
      <c r="NG58" s="147"/>
      <c r="NH58" s="147"/>
      <c r="NI58" s="147"/>
      <c r="NJ58" s="147"/>
      <c r="NK58" s="147"/>
      <c r="NL58" s="147"/>
      <c r="NM58" s="147"/>
      <c r="NN58" s="147"/>
      <c r="NO58" s="147"/>
      <c r="NP58" s="147"/>
      <c r="NQ58" s="147"/>
      <c r="NR58" s="14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6"/>
      <c r="NE59" s="147"/>
      <c r="NF59" s="147"/>
      <c r="NG59" s="147"/>
      <c r="NH59" s="147"/>
      <c r="NI59" s="147"/>
      <c r="NJ59" s="147"/>
      <c r="NK59" s="147"/>
      <c r="NL59" s="147"/>
      <c r="NM59" s="147"/>
      <c r="NN59" s="147"/>
      <c r="NO59" s="147"/>
      <c r="NP59" s="147"/>
      <c r="NQ59" s="147"/>
      <c r="NR59" s="14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46"/>
      <c r="NE60" s="147"/>
      <c r="NF60" s="147"/>
      <c r="NG60" s="147"/>
      <c r="NH60" s="147"/>
      <c r="NI60" s="147"/>
      <c r="NJ60" s="147"/>
      <c r="NK60" s="147"/>
      <c r="NL60" s="147"/>
      <c r="NM60" s="147"/>
      <c r="NN60" s="147"/>
      <c r="NO60" s="147"/>
      <c r="NP60" s="147"/>
      <c r="NQ60" s="147"/>
      <c r="NR60" s="14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46"/>
      <c r="NE61" s="147"/>
      <c r="NF61" s="147"/>
      <c r="NG61" s="147"/>
      <c r="NH61" s="147"/>
      <c r="NI61" s="147"/>
      <c r="NJ61" s="147"/>
      <c r="NK61" s="147"/>
      <c r="NL61" s="147"/>
      <c r="NM61" s="147"/>
      <c r="NN61" s="147"/>
      <c r="NO61" s="147"/>
      <c r="NP61" s="147"/>
      <c r="NQ61" s="147"/>
      <c r="NR61" s="14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6"/>
      <c r="NE62" s="147"/>
      <c r="NF62" s="147"/>
      <c r="NG62" s="147"/>
      <c r="NH62" s="147"/>
      <c r="NI62" s="147"/>
      <c r="NJ62" s="147"/>
      <c r="NK62" s="147"/>
      <c r="NL62" s="147"/>
      <c r="NM62" s="147"/>
      <c r="NN62" s="147"/>
      <c r="NO62" s="147"/>
      <c r="NP62" s="147"/>
      <c r="NQ62" s="147"/>
      <c r="NR62" s="14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6"/>
      <c r="NE63" s="147"/>
      <c r="NF63" s="147"/>
      <c r="NG63" s="147"/>
      <c r="NH63" s="147"/>
      <c r="NI63" s="147"/>
      <c r="NJ63" s="147"/>
      <c r="NK63" s="147"/>
      <c r="NL63" s="147"/>
      <c r="NM63" s="147"/>
      <c r="NN63" s="147"/>
      <c r="NO63" s="147"/>
      <c r="NP63" s="147"/>
      <c r="NQ63" s="147"/>
      <c r="NR63" s="14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9"/>
      <c r="NE64" s="150"/>
      <c r="NF64" s="150"/>
      <c r="NG64" s="150"/>
      <c r="NH64" s="150"/>
      <c r="NI64" s="150"/>
      <c r="NJ64" s="150"/>
      <c r="NK64" s="150"/>
      <c r="NL64" s="150"/>
      <c r="NM64" s="150"/>
      <c r="NN64" s="150"/>
      <c r="NO64" s="150"/>
      <c r="NP64" s="150"/>
      <c r="NQ64" s="150"/>
      <c r="NR64" s="15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774938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12366</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2369.1999999999998</v>
      </c>
      <c r="KQ77" s="67"/>
      <c r="KR77" s="67"/>
      <c r="KS77" s="67"/>
      <c r="KT77" s="67"/>
      <c r="KU77" s="67"/>
      <c r="KV77" s="67"/>
      <c r="KW77" s="67"/>
      <c r="KX77" s="67"/>
      <c r="KY77" s="67"/>
      <c r="KZ77" s="67"/>
      <c r="LA77" s="67"/>
      <c r="LB77" s="67"/>
      <c r="LC77" s="67"/>
      <c r="LD77" s="68"/>
      <c r="LE77" s="66">
        <f>データ!DB7</f>
        <v>3122.4</v>
      </c>
      <c r="LF77" s="67"/>
      <c r="LG77" s="67"/>
      <c r="LH77" s="67"/>
      <c r="LI77" s="67"/>
      <c r="LJ77" s="67"/>
      <c r="LK77" s="67"/>
      <c r="LL77" s="67"/>
      <c r="LM77" s="67"/>
      <c r="LN77" s="67"/>
      <c r="LO77" s="67"/>
      <c r="LP77" s="67"/>
      <c r="LQ77" s="67"/>
      <c r="LR77" s="67"/>
      <c r="LS77" s="68"/>
      <c r="LT77" s="66">
        <f>データ!DC7</f>
        <v>1778.9</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764.6</v>
      </c>
      <c r="KQ78" s="67"/>
      <c r="KR78" s="67"/>
      <c r="KS78" s="67"/>
      <c r="KT78" s="67"/>
      <c r="KU78" s="67"/>
      <c r="KV78" s="67"/>
      <c r="KW78" s="67"/>
      <c r="KX78" s="67"/>
      <c r="KY78" s="67"/>
      <c r="KZ78" s="67"/>
      <c r="LA78" s="67"/>
      <c r="LB78" s="67"/>
      <c r="LC78" s="67"/>
      <c r="LD78" s="68"/>
      <c r="LE78" s="66">
        <f>データ!DG7</f>
        <v>72.599999999999994</v>
      </c>
      <c r="LF78" s="67"/>
      <c r="LG78" s="67"/>
      <c r="LH78" s="67"/>
      <c r="LI78" s="67"/>
      <c r="LJ78" s="67"/>
      <c r="LK78" s="67"/>
      <c r="LL78" s="67"/>
      <c r="LM78" s="67"/>
      <c r="LN78" s="67"/>
      <c r="LO78" s="67"/>
      <c r="LP78" s="67"/>
      <c r="LQ78" s="67"/>
      <c r="LR78" s="67"/>
      <c r="LS78" s="68"/>
      <c r="LT78" s="66">
        <f>データ!DH7</f>
        <v>50.4</v>
      </c>
      <c r="LU78" s="67"/>
      <c r="LV78" s="67"/>
      <c r="LW78" s="67"/>
      <c r="LX78" s="67"/>
      <c r="LY78" s="67"/>
      <c r="LZ78" s="67"/>
      <c r="MA78" s="67"/>
      <c r="MB78" s="67"/>
      <c r="MC78" s="67"/>
      <c r="MD78" s="67"/>
      <c r="ME78" s="67"/>
      <c r="MF78" s="67"/>
      <c r="MG78" s="67"/>
      <c r="MH78" s="68"/>
      <c r="MI78" s="66">
        <f>データ!DI7</f>
        <v>32.799999999999997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cwHm+54hiNbOs67QLE5XwO815uIODnMZDmqOMsnis3M3XxQm4oD3nROzwM301SL9PsB53pDvTfpIWwF+J582tQ==" saltValue="h5ga2Zr4AtPODh1hFL90F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89</v>
      </c>
      <c r="AV5" s="47" t="s">
        <v>90</v>
      </c>
      <c r="AW5" s="47" t="s">
        <v>101</v>
      </c>
      <c r="AX5" s="47" t="s">
        <v>104</v>
      </c>
      <c r="AY5" s="47" t="s">
        <v>105</v>
      </c>
      <c r="AZ5" s="47" t="s">
        <v>94</v>
      </c>
      <c r="BA5" s="47" t="s">
        <v>95</v>
      </c>
      <c r="BB5" s="47" t="s">
        <v>96</v>
      </c>
      <c r="BC5" s="47" t="s">
        <v>97</v>
      </c>
      <c r="BD5" s="47" t="s">
        <v>98</v>
      </c>
      <c r="BE5" s="47" t="s">
        <v>99</v>
      </c>
      <c r="BF5" s="47" t="s">
        <v>89</v>
      </c>
      <c r="BG5" s="47" t="s">
        <v>106</v>
      </c>
      <c r="BH5" s="47" t="s">
        <v>91</v>
      </c>
      <c r="BI5" s="47" t="s">
        <v>102</v>
      </c>
      <c r="BJ5" s="47" t="s">
        <v>93</v>
      </c>
      <c r="BK5" s="47" t="s">
        <v>94</v>
      </c>
      <c r="BL5" s="47" t="s">
        <v>95</v>
      </c>
      <c r="BM5" s="47" t="s">
        <v>96</v>
      </c>
      <c r="BN5" s="47" t="s">
        <v>97</v>
      </c>
      <c r="BO5" s="47" t="s">
        <v>98</v>
      </c>
      <c r="BP5" s="47" t="s">
        <v>99</v>
      </c>
      <c r="BQ5" s="47" t="s">
        <v>107</v>
      </c>
      <c r="BR5" s="47" t="s">
        <v>108</v>
      </c>
      <c r="BS5" s="47" t="s">
        <v>91</v>
      </c>
      <c r="BT5" s="47" t="s">
        <v>102</v>
      </c>
      <c r="BU5" s="47" t="s">
        <v>109</v>
      </c>
      <c r="BV5" s="47" t="s">
        <v>94</v>
      </c>
      <c r="BW5" s="47" t="s">
        <v>95</v>
      </c>
      <c r="BX5" s="47" t="s">
        <v>96</v>
      </c>
      <c r="BY5" s="47" t="s">
        <v>97</v>
      </c>
      <c r="BZ5" s="47" t="s">
        <v>98</v>
      </c>
      <c r="CA5" s="47" t="s">
        <v>99</v>
      </c>
      <c r="CB5" s="47" t="s">
        <v>110</v>
      </c>
      <c r="CC5" s="47" t="s">
        <v>90</v>
      </c>
      <c r="CD5" s="47" t="s">
        <v>101</v>
      </c>
      <c r="CE5" s="47" t="s">
        <v>111</v>
      </c>
      <c r="CF5" s="47" t="s">
        <v>112</v>
      </c>
      <c r="CG5" s="47" t="s">
        <v>94</v>
      </c>
      <c r="CH5" s="47" t="s">
        <v>95</v>
      </c>
      <c r="CI5" s="47" t="s">
        <v>96</v>
      </c>
      <c r="CJ5" s="47" t="s">
        <v>97</v>
      </c>
      <c r="CK5" s="47" t="s">
        <v>98</v>
      </c>
      <c r="CL5" s="47" t="s">
        <v>99</v>
      </c>
      <c r="CM5" s="145"/>
      <c r="CN5" s="145"/>
      <c r="CO5" s="47" t="s">
        <v>89</v>
      </c>
      <c r="CP5" s="47" t="s">
        <v>90</v>
      </c>
      <c r="CQ5" s="47" t="s">
        <v>91</v>
      </c>
      <c r="CR5" s="47" t="s">
        <v>111</v>
      </c>
      <c r="CS5" s="47" t="s">
        <v>112</v>
      </c>
      <c r="CT5" s="47" t="s">
        <v>94</v>
      </c>
      <c r="CU5" s="47" t="s">
        <v>95</v>
      </c>
      <c r="CV5" s="47" t="s">
        <v>96</v>
      </c>
      <c r="CW5" s="47" t="s">
        <v>97</v>
      </c>
      <c r="CX5" s="47" t="s">
        <v>98</v>
      </c>
      <c r="CY5" s="47" t="s">
        <v>99</v>
      </c>
      <c r="CZ5" s="47" t="s">
        <v>100</v>
      </c>
      <c r="DA5" s="47" t="s">
        <v>113</v>
      </c>
      <c r="DB5" s="47" t="s">
        <v>101</v>
      </c>
      <c r="DC5" s="47" t="s">
        <v>102</v>
      </c>
      <c r="DD5" s="47" t="s">
        <v>103</v>
      </c>
      <c r="DE5" s="47" t="s">
        <v>94</v>
      </c>
      <c r="DF5" s="47" t="s">
        <v>95</v>
      </c>
      <c r="DG5" s="47" t="s">
        <v>96</v>
      </c>
      <c r="DH5" s="47" t="s">
        <v>97</v>
      </c>
      <c r="DI5" s="47" t="s">
        <v>98</v>
      </c>
      <c r="DJ5" s="47" t="s">
        <v>35</v>
      </c>
      <c r="DK5" s="47" t="s">
        <v>114</v>
      </c>
      <c r="DL5" s="47" t="s">
        <v>90</v>
      </c>
      <c r="DM5" s="47" t="s">
        <v>115</v>
      </c>
      <c r="DN5" s="47" t="s">
        <v>102</v>
      </c>
      <c r="DO5" s="47" t="s">
        <v>105</v>
      </c>
      <c r="DP5" s="47" t="s">
        <v>94</v>
      </c>
      <c r="DQ5" s="47" t="s">
        <v>95</v>
      </c>
      <c r="DR5" s="47" t="s">
        <v>96</v>
      </c>
      <c r="DS5" s="47" t="s">
        <v>97</v>
      </c>
      <c r="DT5" s="47" t="s">
        <v>98</v>
      </c>
      <c r="DU5" s="47" t="s">
        <v>99</v>
      </c>
    </row>
    <row r="6" spans="1:125" s="54" customFormat="1" x14ac:dyDescent="0.2">
      <c r="A6" s="37" t="s">
        <v>116</v>
      </c>
      <c r="B6" s="48">
        <f>B8</f>
        <v>2023</v>
      </c>
      <c r="C6" s="48">
        <f t="shared" ref="C6:X6" si="1">C8</f>
        <v>422011</v>
      </c>
      <c r="D6" s="48">
        <f t="shared" si="1"/>
        <v>47</v>
      </c>
      <c r="E6" s="48">
        <f t="shared" si="1"/>
        <v>14</v>
      </c>
      <c r="F6" s="48">
        <f t="shared" si="1"/>
        <v>0</v>
      </c>
      <c r="G6" s="48">
        <f t="shared" si="1"/>
        <v>9</v>
      </c>
      <c r="H6" s="48" t="str">
        <f>SUBSTITUTE(H8,"　","")</f>
        <v>長崎県長崎市</v>
      </c>
      <c r="I6" s="48" t="str">
        <f t="shared" si="1"/>
        <v>長崎市茂里町駐車場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 届出駐車場 附置義務駐車施設</v>
      </c>
      <c r="Q6" s="50" t="str">
        <f t="shared" si="1"/>
        <v>広場式</v>
      </c>
      <c r="R6" s="51">
        <f t="shared" si="1"/>
        <v>3</v>
      </c>
      <c r="S6" s="50" t="str">
        <f t="shared" si="1"/>
        <v>公共施設</v>
      </c>
      <c r="T6" s="50" t="str">
        <f t="shared" si="1"/>
        <v>無</v>
      </c>
      <c r="U6" s="51">
        <f t="shared" si="1"/>
        <v>2770</v>
      </c>
      <c r="V6" s="51">
        <f t="shared" si="1"/>
        <v>135</v>
      </c>
      <c r="W6" s="51">
        <f t="shared" si="1"/>
        <v>250</v>
      </c>
      <c r="X6" s="50" t="str">
        <f t="shared" si="1"/>
        <v>利用料金制</v>
      </c>
      <c r="Y6" s="52" t="e">
        <f>IF(Y8="-",NA(),Y8)</f>
        <v>#N/A</v>
      </c>
      <c r="Z6" s="52">
        <f t="shared" ref="Z6:AH6" si="2">IF(Z8="-",NA(),Z8)</f>
        <v>95</v>
      </c>
      <c r="AA6" s="52">
        <f t="shared" si="2"/>
        <v>180.8</v>
      </c>
      <c r="AB6" s="52">
        <f t="shared" si="2"/>
        <v>114.3</v>
      </c>
      <c r="AC6" s="52">
        <f t="shared" si="2"/>
        <v>6.9</v>
      </c>
      <c r="AD6" s="52" t="e">
        <f t="shared" si="2"/>
        <v>#N/A</v>
      </c>
      <c r="AE6" s="52">
        <f t="shared" si="2"/>
        <v>3200.8</v>
      </c>
      <c r="AF6" s="52">
        <f t="shared" si="2"/>
        <v>274.39999999999998</v>
      </c>
      <c r="AG6" s="52">
        <f t="shared" si="2"/>
        <v>972.8</v>
      </c>
      <c r="AH6" s="52">
        <f t="shared" si="2"/>
        <v>2703.2</v>
      </c>
      <c r="AI6" s="49" t="str">
        <f>IF(AI8="-","",IF(AI8="-","【-】","【"&amp;SUBSTITUTE(TEXT(AI8,"#,##0.0"),"-","△")&amp;"】"))</f>
        <v>【1,905.8】</v>
      </c>
      <c r="AJ6" s="52" t="e">
        <f>IF(AJ8="-",NA(),AJ8)</f>
        <v>#N/A</v>
      </c>
      <c r="AK6" s="52">
        <f t="shared" ref="AK6:AS6" si="3">IF(AK8="-",NA(),AK8)</f>
        <v>0</v>
      </c>
      <c r="AL6" s="52">
        <f t="shared" si="3"/>
        <v>0</v>
      </c>
      <c r="AM6" s="52">
        <f t="shared" si="3"/>
        <v>0</v>
      </c>
      <c r="AN6" s="52">
        <f t="shared" si="3"/>
        <v>0</v>
      </c>
      <c r="AO6" s="52" t="e">
        <f t="shared" si="3"/>
        <v>#N/A</v>
      </c>
      <c r="AP6" s="52">
        <f t="shared" si="3"/>
        <v>4.8</v>
      </c>
      <c r="AQ6" s="52">
        <f t="shared" si="3"/>
        <v>3.3</v>
      </c>
      <c r="AR6" s="52">
        <f t="shared" si="3"/>
        <v>1.6</v>
      </c>
      <c r="AS6" s="52">
        <f t="shared" si="3"/>
        <v>1.5</v>
      </c>
      <c r="AT6" s="49" t="str">
        <f>IF(AT8="-","",IF(AT8="-","【-】","【"&amp;SUBSTITUTE(TEXT(AT8,"#,##0.0"),"-","△")&amp;"】"))</f>
        <v>【3.9】</v>
      </c>
      <c r="AU6" s="53" t="e">
        <f>IF(AU8="-",NA(),AU8)</f>
        <v>#N/A</v>
      </c>
      <c r="AV6" s="53">
        <f t="shared" ref="AV6:BD6" si="4">IF(AV8="-",NA(),AV8)</f>
        <v>0</v>
      </c>
      <c r="AW6" s="53">
        <f t="shared" si="4"/>
        <v>0</v>
      </c>
      <c r="AX6" s="53">
        <f t="shared" si="4"/>
        <v>0</v>
      </c>
      <c r="AY6" s="53">
        <f t="shared" si="4"/>
        <v>0</v>
      </c>
      <c r="AZ6" s="53" t="e">
        <f t="shared" si="4"/>
        <v>#N/A</v>
      </c>
      <c r="BA6" s="53">
        <f t="shared" si="4"/>
        <v>98</v>
      </c>
      <c r="BB6" s="53">
        <f t="shared" si="4"/>
        <v>13</v>
      </c>
      <c r="BC6" s="53">
        <f t="shared" si="4"/>
        <v>2</v>
      </c>
      <c r="BD6" s="53">
        <f t="shared" si="4"/>
        <v>4</v>
      </c>
      <c r="BE6" s="51" t="str">
        <f>IF(BE8="-","",IF(BE8="-","【-】","【"&amp;SUBSTITUTE(TEXT(BE8,"#,##0"),"-","△")&amp;"】"))</f>
        <v>【127】</v>
      </c>
      <c r="BF6" s="52" t="e">
        <f>IF(BF8="-",NA(),BF8)</f>
        <v>#N/A</v>
      </c>
      <c r="BG6" s="52">
        <f t="shared" ref="BG6:BO6" si="5">IF(BG8="-",NA(),BG8)</f>
        <v>-2.5</v>
      </c>
      <c r="BH6" s="52">
        <f t="shared" si="5"/>
        <v>-93.3</v>
      </c>
      <c r="BI6" s="52">
        <f t="shared" si="5"/>
        <v>17.899999999999999</v>
      </c>
      <c r="BJ6" s="52">
        <f t="shared" si="5"/>
        <v>0</v>
      </c>
      <c r="BK6" s="52" t="e">
        <f t="shared" si="5"/>
        <v>#N/A</v>
      </c>
      <c r="BL6" s="52">
        <f t="shared" si="5"/>
        <v>-56.4</v>
      </c>
      <c r="BM6" s="52">
        <f t="shared" si="5"/>
        <v>16.899999999999999</v>
      </c>
      <c r="BN6" s="52">
        <f t="shared" si="5"/>
        <v>26.4</v>
      </c>
      <c r="BO6" s="52">
        <f t="shared" si="5"/>
        <v>-1.9</v>
      </c>
      <c r="BP6" s="49" t="str">
        <f>IF(BP8="-","",IF(BP8="-","【-】","【"&amp;SUBSTITUTE(TEXT(BP8,"#,##0.0"),"-","△")&amp;"】"))</f>
        <v>【△55.6】</v>
      </c>
      <c r="BQ6" s="53" t="e">
        <f>IF(BQ8="-",NA(),BQ8)</f>
        <v>#N/A</v>
      </c>
      <c r="BR6" s="53">
        <f t="shared" ref="BR6:BZ6" si="6">IF(BR8="-",NA(),BR8)</f>
        <v>-468</v>
      </c>
      <c r="BS6" s="53">
        <f t="shared" si="6"/>
        <v>11483</v>
      </c>
      <c r="BT6" s="53">
        <f t="shared" si="6"/>
        <v>2067</v>
      </c>
      <c r="BU6" s="53">
        <f t="shared" si="6"/>
        <v>-4684</v>
      </c>
      <c r="BV6" s="53" t="e">
        <f t="shared" si="6"/>
        <v>#N/A</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117</v>
      </c>
      <c r="CM6" s="51">
        <f t="shared" ref="CM6:CN6" si="7">CM8</f>
        <v>774938</v>
      </c>
      <c r="CN6" s="51">
        <f t="shared" si="7"/>
        <v>12366</v>
      </c>
      <c r="CO6" s="52"/>
      <c r="CP6" s="52"/>
      <c r="CQ6" s="52"/>
      <c r="CR6" s="52"/>
      <c r="CS6" s="52"/>
      <c r="CT6" s="52"/>
      <c r="CU6" s="52"/>
      <c r="CV6" s="52"/>
      <c r="CW6" s="52"/>
      <c r="CX6" s="52"/>
      <c r="CY6" s="49" t="s">
        <v>118</v>
      </c>
      <c r="CZ6" s="52" t="e">
        <f>IF(CZ8="-",NA(),CZ8)</f>
        <v>#N/A</v>
      </c>
      <c r="DA6" s="52">
        <f t="shared" ref="DA6:DI6" si="8">IF(DA8="-",NA(),DA8)</f>
        <v>2369.1999999999998</v>
      </c>
      <c r="DB6" s="52">
        <f t="shared" si="8"/>
        <v>3122.4</v>
      </c>
      <c r="DC6" s="52">
        <f t="shared" si="8"/>
        <v>1778.9</v>
      </c>
      <c r="DD6" s="52">
        <f t="shared" si="8"/>
        <v>0</v>
      </c>
      <c r="DE6" s="52" t="e">
        <f t="shared" si="8"/>
        <v>#N/A</v>
      </c>
      <c r="DF6" s="52">
        <f t="shared" si="8"/>
        <v>764.6</v>
      </c>
      <c r="DG6" s="52">
        <f t="shared" si="8"/>
        <v>72.599999999999994</v>
      </c>
      <c r="DH6" s="52">
        <f t="shared" si="8"/>
        <v>50.4</v>
      </c>
      <c r="DI6" s="52">
        <f t="shared" si="8"/>
        <v>32.799999999999997</v>
      </c>
      <c r="DJ6" s="49" t="str">
        <f>IF(DJ8="-","",IF(DJ8="-","【-】","【"&amp;SUBSTITUTE(TEXT(DJ8,"#,##0.0"),"-","△")&amp;"】"))</f>
        <v>【79.0】</v>
      </c>
      <c r="DK6" s="52" t="e">
        <f>IF(DK8="-",NA(),DK8)</f>
        <v>#N/A</v>
      </c>
      <c r="DL6" s="52">
        <f t="shared" ref="DL6:DT6" si="9">IF(DL8="-",NA(),DL8)</f>
        <v>31.9</v>
      </c>
      <c r="DM6" s="52">
        <f t="shared" si="9"/>
        <v>93.3</v>
      </c>
      <c r="DN6" s="52">
        <f t="shared" si="9"/>
        <v>92.6</v>
      </c>
      <c r="DO6" s="52">
        <f t="shared" si="9"/>
        <v>92.6</v>
      </c>
      <c r="DP6" s="52" t="e">
        <f t="shared" si="9"/>
        <v>#N/A</v>
      </c>
      <c r="DQ6" s="52">
        <f t="shared" si="9"/>
        <v>128.5</v>
      </c>
      <c r="DR6" s="52">
        <f t="shared" si="9"/>
        <v>138.1</v>
      </c>
      <c r="DS6" s="52">
        <f t="shared" si="9"/>
        <v>152.4</v>
      </c>
      <c r="DT6" s="52">
        <f t="shared" si="9"/>
        <v>149.80000000000001</v>
      </c>
      <c r="DU6" s="49" t="str">
        <f>IF(DU8="-","",IF(DU8="-","【-】","【"&amp;SUBSTITUTE(TEXT(DU8,"#,##0.0"),"-","△")&amp;"】"))</f>
        <v>【210.9】</v>
      </c>
    </row>
    <row r="7" spans="1:125" s="54" customFormat="1" x14ac:dyDescent="0.2">
      <c r="A7" s="37" t="s">
        <v>119</v>
      </c>
      <c r="B7" s="48">
        <f t="shared" ref="B7:X7" si="10">B8</f>
        <v>2023</v>
      </c>
      <c r="C7" s="48">
        <f t="shared" si="10"/>
        <v>422011</v>
      </c>
      <c r="D7" s="48">
        <f t="shared" si="10"/>
        <v>47</v>
      </c>
      <c r="E7" s="48">
        <f t="shared" si="10"/>
        <v>14</v>
      </c>
      <c r="F7" s="48">
        <f t="shared" si="10"/>
        <v>0</v>
      </c>
      <c r="G7" s="48">
        <f t="shared" si="10"/>
        <v>9</v>
      </c>
      <c r="H7" s="48" t="str">
        <f t="shared" si="10"/>
        <v>長崎県　長崎市</v>
      </c>
      <c r="I7" s="48" t="str">
        <f t="shared" si="10"/>
        <v>長崎市茂里町駐車場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 届出駐車場 附置義務駐車施設</v>
      </c>
      <c r="Q7" s="50" t="str">
        <f t="shared" si="10"/>
        <v>広場式</v>
      </c>
      <c r="R7" s="51">
        <f t="shared" si="10"/>
        <v>3</v>
      </c>
      <c r="S7" s="50" t="str">
        <f t="shared" si="10"/>
        <v>公共施設</v>
      </c>
      <c r="T7" s="50" t="str">
        <f t="shared" si="10"/>
        <v>無</v>
      </c>
      <c r="U7" s="51">
        <f t="shared" si="10"/>
        <v>2770</v>
      </c>
      <c r="V7" s="51">
        <f t="shared" si="10"/>
        <v>135</v>
      </c>
      <c r="W7" s="51">
        <f t="shared" si="10"/>
        <v>250</v>
      </c>
      <c r="X7" s="50" t="str">
        <f t="shared" si="10"/>
        <v>利用料金制</v>
      </c>
      <c r="Y7" s="52" t="str">
        <f>Y8</f>
        <v>-</v>
      </c>
      <c r="Z7" s="52">
        <f t="shared" ref="Z7:AH7" si="11">Z8</f>
        <v>95</v>
      </c>
      <c r="AA7" s="52">
        <f t="shared" si="11"/>
        <v>180.8</v>
      </c>
      <c r="AB7" s="52">
        <f t="shared" si="11"/>
        <v>114.3</v>
      </c>
      <c r="AC7" s="52">
        <f t="shared" si="11"/>
        <v>6.9</v>
      </c>
      <c r="AD7" s="52" t="str">
        <f t="shared" si="11"/>
        <v>-</v>
      </c>
      <c r="AE7" s="52">
        <f t="shared" si="11"/>
        <v>3200.8</v>
      </c>
      <c r="AF7" s="52">
        <f t="shared" si="11"/>
        <v>274.39999999999998</v>
      </c>
      <c r="AG7" s="52">
        <f t="shared" si="11"/>
        <v>972.8</v>
      </c>
      <c r="AH7" s="52">
        <f t="shared" si="11"/>
        <v>2703.2</v>
      </c>
      <c r="AI7" s="49"/>
      <c r="AJ7" s="52" t="str">
        <f>AJ8</f>
        <v>-</v>
      </c>
      <c r="AK7" s="52">
        <f t="shared" ref="AK7:AS7" si="12">AK8</f>
        <v>0</v>
      </c>
      <c r="AL7" s="52">
        <f t="shared" si="12"/>
        <v>0</v>
      </c>
      <c r="AM7" s="52">
        <f t="shared" si="12"/>
        <v>0</v>
      </c>
      <c r="AN7" s="52">
        <f t="shared" si="12"/>
        <v>0</v>
      </c>
      <c r="AO7" s="52" t="str">
        <f t="shared" si="12"/>
        <v>-</v>
      </c>
      <c r="AP7" s="52">
        <f t="shared" si="12"/>
        <v>4.8</v>
      </c>
      <c r="AQ7" s="52">
        <f t="shared" si="12"/>
        <v>3.3</v>
      </c>
      <c r="AR7" s="52">
        <f t="shared" si="12"/>
        <v>1.6</v>
      </c>
      <c r="AS7" s="52">
        <f t="shared" si="12"/>
        <v>1.5</v>
      </c>
      <c r="AT7" s="49"/>
      <c r="AU7" s="53" t="str">
        <f>AU8</f>
        <v>-</v>
      </c>
      <c r="AV7" s="53">
        <f t="shared" ref="AV7:BD7" si="13">AV8</f>
        <v>0</v>
      </c>
      <c r="AW7" s="53">
        <f t="shared" si="13"/>
        <v>0</v>
      </c>
      <c r="AX7" s="53">
        <f t="shared" si="13"/>
        <v>0</v>
      </c>
      <c r="AY7" s="53">
        <f t="shared" si="13"/>
        <v>0</v>
      </c>
      <c r="AZ7" s="53" t="str">
        <f t="shared" si="13"/>
        <v>-</v>
      </c>
      <c r="BA7" s="53">
        <f t="shared" si="13"/>
        <v>98</v>
      </c>
      <c r="BB7" s="53">
        <f t="shared" si="13"/>
        <v>13</v>
      </c>
      <c r="BC7" s="53">
        <f t="shared" si="13"/>
        <v>2</v>
      </c>
      <c r="BD7" s="53">
        <f t="shared" si="13"/>
        <v>4</v>
      </c>
      <c r="BE7" s="51"/>
      <c r="BF7" s="52" t="str">
        <f>BF8</f>
        <v>-</v>
      </c>
      <c r="BG7" s="52">
        <f t="shared" ref="BG7:BO7" si="14">BG8</f>
        <v>-2.5</v>
      </c>
      <c r="BH7" s="52">
        <f t="shared" si="14"/>
        <v>-93.3</v>
      </c>
      <c r="BI7" s="52">
        <f t="shared" si="14"/>
        <v>17.899999999999999</v>
      </c>
      <c r="BJ7" s="52">
        <f t="shared" si="14"/>
        <v>0</v>
      </c>
      <c r="BK7" s="52" t="str">
        <f t="shared" si="14"/>
        <v>-</v>
      </c>
      <c r="BL7" s="52">
        <f t="shared" si="14"/>
        <v>-56.4</v>
      </c>
      <c r="BM7" s="52">
        <f t="shared" si="14"/>
        <v>16.899999999999999</v>
      </c>
      <c r="BN7" s="52">
        <f t="shared" si="14"/>
        <v>26.4</v>
      </c>
      <c r="BO7" s="52">
        <f t="shared" si="14"/>
        <v>-1.9</v>
      </c>
      <c r="BP7" s="49"/>
      <c r="BQ7" s="53" t="str">
        <f>BQ8</f>
        <v>-</v>
      </c>
      <c r="BR7" s="53">
        <f t="shared" ref="BR7:BZ7" si="15">BR8</f>
        <v>-468</v>
      </c>
      <c r="BS7" s="53">
        <f t="shared" si="15"/>
        <v>11483</v>
      </c>
      <c r="BT7" s="53">
        <f t="shared" si="15"/>
        <v>2067</v>
      </c>
      <c r="BU7" s="53">
        <f t="shared" si="15"/>
        <v>-4684</v>
      </c>
      <c r="BV7" s="53" t="str">
        <f t="shared" si="15"/>
        <v>-</v>
      </c>
      <c r="BW7" s="53">
        <f t="shared" si="15"/>
        <v>1059</v>
      </c>
      <c r="BX7" s="53">
        <f t="shared" si="15"/>
        <v>2866</v>
      </c>
      <c r="BY7" s="53">
        <f t="shared" si="15"/>
        <v>4637</v>
      </c>
      <c r="BZ7" s="53">
        <f t="shared" si="15"/>
        <v>4223</v>
      </c>
      <c r="CA7" s="51"/>
      <c r="CB7" s="52" t="s">
        <v>120</v>
      </c>
      <c r="CC7" s="52" t="s">
        <v>120</v>
      </c>
      <c r="CD7" s="52" t="s">
        <v>120</v>
      </c>
      <c r="CE7" s="52" t="s">
        <v>120</v>
      </c>
      <c r="CF7" s="52" t="s">
        <v>120</v>
      </c>
      <c r="CG7" s="52" t="s">
        <v>120</v>
      </c>
      <c r="CH7" s="52" t="s">
        <v>120</v>
      </c>
      <c r="CI7" s="52" t="s">
        <v>120</v>
      </c>
      <c r="CJ7" s="52" t="s">
        <v>120</v>
      </c>
      <c r="CK7" s="52" t="s">
        <v>117</v>
      </c>
      <c r="CL7" s="49"/>
      <c r="CM7" s="51">
        <f>CM8</f>
        <v>774938</v>
      </c>
      <c r="CN7" s="51">
        <f>CN8</f>
        <v>12366</v>
      </c>
      <c r="CO7" s="52" t="s">
        <v>120</v>
      </c>
      <c r="CP7" s="52" t="s">
        <v>120</v>
      </c>
      <c r="CQ7" s="52" t="s">
        <v>120</v>
      </c>
      <c r="CR7" s="52" t="s">
        <v>120</v>
      </c>
      <c r="CS7" s="52" t="s">
        <v>120</v>
      </c>
      <c r="CT7" s="52" t="s">
        <v>120</v>
      </c>
      <c r="CU7" s="52" t="s">
        <v>120</v>
      </c>
      <c r="CV7" s="52" t="s">
        <v>120</v>
      </c>
      <c r="CW7" s="52" t="s">
        <v>120</v>
      </c>
      <c r="CX7" s="52" t="s">
        <v>117</v>
      </c>
      <c r="CY7" s="49"/>
      <c r="CZ7" s="52" t="str">
        <f>CZ8</f>
        <v>-</v>
      </c>
      <c r="DA7" s="52">
        <f t="shared" ref="DA7:DI7" si="16">DA8</f>
        <v>2369.1999999999998</v>
      </c>
      <c r="DB7" s="52">
        <f t="shared" si="16"/>
        <v>3122.4</v>
      </c>
      <c r="DC7" s="52">
        <f t="shared" si="16"/>
        <v>1778.9</v>
      </c>
      <c r="DD7" s="52">
        <f t="shared" si="16"/>
        <v>0</v>
      </c>
      <c r="DE7" s="52" t="str">
        <f t="shared" si="16"/>
        <v>-</v>
      </c>
      <c r="DF7" s="52">
        <f t="shared" si="16"/>
        <v>764.6</v>
      </c>
      <c r="DG7" s="52">
        <f t="shared" si="16"/>
        <v>72.599999999999994</v>
      </c>
      <c r="DH7" s="52">
        <f t="shared" si="16"/>
        <v>50.4</v>
      </c>
      <c r="DI7" s="52">
        <f t="shared" si="16"/>
        <v>32.799999999999997</v>
      </c>
      <c r="DJ7" s="49"/>
      <c r="DK7" s="52" t="str">
        <f>DK8</f>
        <v>-</v>
      </c>
      <c r="DL7" s="52">
        <f t="shared" ref="DL7:DT7" si="17">DL8</f>
        <v>31.9</v>
      </c>
      <c r="DM7" s="52">
        <f t="shared" si="17"/>
        <v>93.3</v>
      </c>
      <c r="DN7" s="52">
        <f t="shared" si="17"/>
        <v>92.6</v>
      </c>
      <c r="DO7" s="52">
        <f t="shared" si="17"/>
        <v>92.6</v>
      </c>
      <c r="DP7" s="52" t="str">
        <f t="shared" si="17"/>
        <v>-</v>
      </c>
      <c r="DQ7" s="52">
        <f t="shared" si="17"/>
        <v>128.5</v>
      </c>
      <c r="DR7" s="52">
        <f t="shared" si="17"/>
        <v>138.1</v>
      </c>
      <c r="DS7" s="52">
        <f t="shared" si="17"/>
        <v>152.4</v>
      </c>
      <c r="DT7" s="52">
        <f t="shared" si="17"/>
        <v>149.80000000000001</v>
      </c>
      <c r="DU7" s="49"/>
    </row>
    <row r="8" spans="1:125" s="54" customFormat="1" x14ac:dyDescent="0.2">
      <c r="A8" s="37"/>
      <c r="B8" s="55">
        <v>2023</v>
      </c>
      <c r="C8" s="55">
        <v>422011</v>
      </c>
      <c r="D8" s="55">
        <v>47</v>
      </c>
      <c r="E8" s="55">
        <v>14</v>
      </c>
      <c r="F8" s="55">
        <v>0</v>
      </c>
      <c r="G8" s="55">
        <v>9</v>
      </c>
      <c r="H8" s="55" t="s">
        <v>121</v>
      </c>
      <c r="I8" s="55" t="s">
        <v>122</v>
      </c>
      <c r="J8" s="55" t="s">
        <v>123</v>
      </c>
      <c r="K8" s="55" t="s">
        <v>124</v>
      </c>
      <c r="L8" s="55" t="s">
        <v>125</v>
      </c>
      <c r="M8" s="55" t="s">
        <v>126</v>
      </c>
      <c r="N8" s="55" t="s">
        <v>127</v>
      </c>
      <c r="O8" s="56" t="s">
        <v>128</v>
      </c>
      <c r="P8" s="57" t="s">
        <v>129</v>
      </c>
      <c r="Q8" s="57" t="s">
        <v>130</v>
      </c>
      <c r="R8" s="58">
        <v>3</v>
      </c>
      <c r="S8" s="57" t="s">
        <v>131</v>
      </c>
      <c r="T8" s="57" t="s">
        <v>132</v>
      </c>
      <c r="U8" s="58">
        <v>2770</v>
      </c>
      <c r="V8" s="58">
        <v>135</v>
      </c>
      <c r="W8" s="58">
        <v>250</v>
      </c>
      <c r="X8" s="57" t="s">
        <v>133</v>
      </c>
      <c r="Y8" s="59" t="s">
        <v>125</v>
      </c>
      <c r="Z8" s="59">
        <v>95</v>
      </c>
      <c r="AA8" s="59">
        <v>180.8</v>
      </c>
      <c r="AB8" s="59">
        <v>114.3</v>
      </c>
      <c r="AC8" s="59">
        <v>6.9</v>
      </c>
      <c r="AD8" s="59" t="s">
        <v>125</v>
      </c>
      <c r="AE8" s="59">
        <v>3200.8</v>
      </c>
      <c r="AF8" s="59">
        <v>274.39999999999998</v>
      </c>
      <c r="AG8" s="59">
        <v>972.8</v>
      </c>
      <c r="AH8" s="59">
        <v>2703.2</v>
      </c>
      <c r="AI8" s="56">
        <v>1905.8</v>
      </c>
      <c r="AJ8" s="59" t="s">
        <v>125</v>
      </c>
      <c r="AK8" s="59">
        <v>0</v>
      </c>
      <c r="AL8" s="59">
        <v>0</v>
      </c>
      <c r="AM8" s="59">
        <v>0</v>
      </c>
      <c r="AN8" s="59">
        <v>0</v>
      </c>
      <c r="AO8" s="59" t="s">
        <v>125</v>
      </c>
      <c r="AP8" s="59">
        <v>4.8</v>
      </c>
      <c r="AQ8" s="59">
        <v>3.3</v>
      </c>
      <c r="AR8" s="59">
        <v>1.6</v>
      </c>
      <c r="AS8" s="59">
        <v>1.5</v>
      </c>
      <c r="AT8" s="56">
        <v>3.9</v>
      </c>
      <c r="AU8" s="60" t="s">
        <v>125</v>
      </c>
      <c r="AV8" s="60">
        <v>0</v>
      </c>
      <c r="AW8" s="60">
        <v>0</v>
      </c>
      <c r="AX8" s="60">
        <v>0</v>
      </c>
      <c r="AY8" s="60">
        <v>0</v>
      </c>
      <c r="AZ8" s="60" t="s">
        <v>125</v>
      </c>
      <c r="BA8" s="60">
        <v>98</v>
      </c>
      <c r="BB8" s="60">
        <v>13</v>
      </c>
      <c r="BC8" s="60">
        <v>2</v>
      </c>
      <c r="BD8" s="60">
        <v>4</v>
      </c>
      <c r="BE8" s="60">
        <v>127</v>
      </c>
      <c r="BF8" s="59" t="s">
        <v>125</v>
      </c>
      <c r="BG8" s="59">
        <v>-2.5</v>
      </c>
      <c r="BH8" s="59">
        <v>-93.3</v>
      </c>
      <c r="BI8" s="59">
        <v>17.899999999999999</v>
      </c>
      <c r="BJ8" s="59">
        <v>0</v>
      </c>
      <c r="BK8" s="59" t="s">
        <v>125</v>
      </c>
      <c r="BL8" s="59">
        <v>-56.4</v>
      </c>
      <c r="BM8" s="59">
        <v>16.899999999999999</v>
      </c>
      <c r="BN8" s="59">
        <v>26.4</v>
      </c>
      <c r="BO8" s="59">
        <v>-1.9</v>
      </c>
      <c r="BP8" s="56">
        <v>-55.6</v>
      </c>
      <c r="BQ8" s="60" t="s">
        <v>125</v>
      </c>
      <c r="BR8" s="60">
        <v>-468</v>
      </c>
      <c r="BS8" s="60">
        <v>11483</v>
      </c>
      <c r="BT8" s="61">
        <v>2067</v>
      </c>
      <c r="BU8" s="61">
        <v>-4684</v>
      </c>
      <c r="BV8" s="60" t="s">
        <v>125</v>
      </c>
      <c r="BW8" s="60">
        <v>1059</v>
      </c>
      <c r="BX8" s="60">
        <v>2866</v>
      </c>
      <c r="BY8" s="60">
        <v>4637</v>
      </c>
      <c r="BZ8" s="60">
        <v>4223</v>
      </c>
      <c r="CA8" s="58">
        <v>12639</v>
      </c>
      <c r="CB8" s="59" t="s">
        <v>125</v>
      </c>
      <c r="CC8" s="59" t="s">
        <v>125</v>
      </c>
      <c r="CD8" s="59" t="s">
        <v>125</v>
      </c>
      <c r="CE8" s="59" t="s">
        <v>125</v>
      </c>
      <c r="CF8" s="59" t="s">
        <v>125</v>
      </c>
      <c r="CG8" s="59" t="s">
        <v>125</v>
      </c>
      <c r="CH8" s="59" t="s">
        <v>125</v>
      </c>
      <c r="CI8" s="59" t="s">
        <v>125</v>
      </c>
      <c r="CJ8" s="59" t="s">
        <v>125</v>
      </c>
      <c r="CK8" s="59" t="s">
        <v>125</v>
      </c>
      <c r="CL8" s="56" t="s">
        <v>125</v>
      </c>
      <c r="CM8" s="58">
        <v>774938</v>
      </c>
      <c r="CN8" s="58">
        <v>12366</v>
      </c>
      <c r="CO8" s="59" t="s">
        <v>125</v>
      </c>
      <c r="CP8" s="59" t="s">
        <v>125</v>
      </c>
      <c r="CQ8" s="59" t="s">
        <v>125</v>
      </c>
      <c r="CR8" s="59" t="s">
        <v>125</v>
      </c>
      <c r="CS8" s="59" t="s">
        <v>125</v>
      </c>
      <c r="CT8" s="59" t="s">
        <v>125</v>
      </c>
      <c r="CU8" s="59" t="s">
        <v>125</v>
      </c>
      <c r="CV8" s="59" t="s">
        <v>125</v>
      </c>
      <c r="CW8" s="59" t="s">
        <v>125</v>
      </c>
      <c r="CX8" s="59" t="s">
        <v>125</v>
      </c>
      <c r="CY8" s="56" t="s">
        <v>125</v>
      </c>
      <c r="CZ8" s="59" t="s">
        <v>125</v>
      </c>
      <c r="DA8" s="59">
        <v>2369.1999999999998</v>
      </c>
      <c r="DB8" s="59">
        <v>3122.4</v>
      </c>
      <c r="DC8" s="59">
        <v>1778.9</v>
      </c>
      <c r="DD8" s="59">
        <v>0</v>
      </c>
      <c r="DE8" s="59" t="s">
        <v>125</v>
      </c>
      <c r="DF8" s="59">
        <v>764.6</v>
      </c>
      <c r="DG8" s="59">
        <v>72.599999999999994</v>
      </c>
      <c r="DH8" s="59">
        <v>50.4</v>
      </c>
      <c r="DI8" s="59">
        <v>32.799999999999997</v>
      </c>
      <c r="DJ8" s="56">
        <v>79</v>
      </c>
      <c r="DK8" s="59" t="s">
        <v>125</v>
      </c>
      <c r="DL8" s="59">
        <v>31.9</v>
      </c>
      <c r="DM8" s="59">
        <v>93.3</v>
      </c>
      <c r="DN8" s="59">
        <v>92.6</v>
      </c>
      <c r="DO8" s="59">
        <v>92.6</v>
      </c>
      <c r="DP8" s="59" t="s">
        <v>125</v>
      </c>
      <c r="DQ8" s="59">
        <v>128.5</v>
      </c>
      <c r="DR8" s="59">
        <v>138.1</v>
      </c>
      <c r="DS8" s="59">
        <v>152.4</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2024-12-19T01:08:41Z</dcterms:created>
  <dcterms:modified xsi:type="dcterms:W3CDTF">2025-02-28T02:37:57Z</dcterms:modified>
  <cp:category/>
</cp:coreProperties>
</file>