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回答】04_諫早市\03_工業用水道\"/>
    </mc:Choice>
  </mc:AlternateContent>
  <xr:revisionPtr revIDLastSave="0" documentId="13_ncr:1_{1A8846B1-BC78-40CB-847D-FAF81E1785CA}" xr6:coauthVersionLast="36" xr6:coauthVersionMax="36" xr10:uidLastSave="{00000000-0000-0000-0000-000000000000}"/>
  <workbookProtection workbookAlgorithmName="SHA-512" workbookHashValue="cq7iTrg3XRhIvBc/1+4XfLr3rKg38GZ7yqvfPXeQP5RJyZ2/q22Y/rdf1jxhHUH37i0YULvcdtMgZeSfdy8f7g==" workbookSaltValue="269GvfSkgdW7zkQPjY8gWg==" workbookSpinCount="100000" lockStructure="1"/>
  <bookViews>
    <workbookView xWindow="0" yWindow="0" windowWidth="23040" windowHeight="921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CX10" i="5" s="1"/>
  <c r="E10" i="5"/>
  <c r="DS10" i="5" s="1"/>
  <c r="D10" i="5"/>
  <c r="CV10" i="5" s="1"/>
  <c r="C10" i="5"/>
  <c r="BC10" i="5" s="1"/>
  <c r="B10" i="5"/>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U12" i="5" s="1"/>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J6" i="5"/>
  <c r="CK11" i="5" s="1"/>
  <c r="CI6" i="5"/>
  <c r="CJ11" i="5" s="1"/>
  <c r="CH6" i="5"/>
  <c r="CI11" i="5" s="1"/>
  <c r="CG6" i="5"/>
  <c r="CF6" i="5"/>
  <c r="CE6" i="5"/>
  <c r="CA12" i="5" s="1"/>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Q11" i="5" s="1"/>
  <c r="BO6" i="5"/>
  <c r="BP11" i="5" s="1"/>
  <c r="BN6" i="5"/>
  <c r="BO11" i="5" s="1"/>
  <c r="BM6" i="5"/>
  <c r="BL6" i="5"/>
  <c r="BM11" i="5" s="1"/>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FI90" i="4"/>
  <c r="EH90" i="4"/>
  <c r="AD90" i="4"/>
  <c r="C90" i="4"/>
  <c r="RA81" i="4"/>
  <c r="OY81" i="4"/>
  <c r="JN81" i="4"/>
  <c r="IM81" i="4"/>
  <c r="HL81" i="4"/>
  <c r="EC81" i="4"/>
  <c r="CA81" i="4"/>
  <c r="Y81" i="4"/>
  <c r="RA80" i="4"/>
  <c r="PZ80" i="4"/>
  <c r="NX80" i="4"/>
  <c r="KO80" i="4"/>
  <c r="JN80" i="4"/>
  <c r="IM80" i="4"/>
  <c r="GK80" i="4"/>
  <c r="EC80" i="4"/>
  <c r="CA80" i="4"/>
  <c r="AZ80" i="4"/>
  <c r="Y80" i="4"/>
  <c r="RA79" i="4"/>
  <c r="NX79" i="4"/>
  <c r="MW79" i="4"/>
  <c r="JN79" i="4"/>
  <c r="HL79" i="4"/>
  <c r="EC79" i="4"/>
  <c r="DB79" i="4"/>
  <c r="Y79" i="4"/>
  <c r="QN56" i="4"/>
  <c r="OF56" i="4"/>
  <c r="MN56" i="4"/>
  <c r="LT56" i="4"/>
  <c r="KZ56" i="4"/>
  <c r="KF56" i="4"/>
  <c r="JL56" i="4"/>
  <c r="FL56" i="4"/>
  <c r="CZ56" i="4"/>
  <c r="AR56" i="4"/>
  <c r="X56" i="4"/>
  <c r="RH55" i="4"/>
  <c r="OZ55" i="4"/>
  <c r="OF55" i="4"/>
  <c r="JL55" i="4"/>
  <c r="GZ55" i="4"/>
  <c r="GF55" i="4"/>
  <c r="FL55" i="4"/>
  <c r="CZ55" i="4"/>
  <c r="BL55" i="4"/>
  <c r="X55" i="4"/>
  <c r="RH54" i="4"/>
  <c r="QN54" i="4"/>
  <c r="OZ54" i="4"/>
  <c r="OF54" i="4"/>
  <c r="MN54" i="4"/>
  <c r="KF54" i="4"/>
  <c r="JL54" i="4"/>
  <c r="GZ54" i="4"/>
  <c r="FL54" i="4"/>
  <c r="CZ54" i="4"/>
  <c r="CF54" i="4"/>
  <c r="X54" i="4"/>
  <c r="RH33" i="4"/>
  <c r="QN33" i="4"/>
  <c r="MN33" i="4"/>
  <c r="KZ33" i="4"/>
  <c r="KF33" i="4"/>
  <c r="JL33" i="4"/>
  <c r="GF33" i="4"/>
  <c r="FL33" i="4"/>
  <c r="CZ33" i="4"/>
  <c r="RH32" i="4"/>
  <c r="OZ32" i="4"/>
  <c r="OF32" i="4"/>
  <c r="MN32" i="4"/>
  <c r="FL32" i="4"/>
  <c r="CZ32" i="4"/>
  <c r="BL32" i="4"/>
  <c r="X32" i="4"/>
  <c r="RH31" i="4"/>
  <c r="QN31" i="4"/>
  <c r="OZ31" i="4"/>
  <c r="OF31" i="4"/>
  <c r="MN31" i="4"/>
  <c r="KF31" i="4"/>
  <c r="JL31" i="4"/>
  <c r="GZ31" i="4"/>
  <c r="FL31" i="4"/>
  <c r="CZ31" i="4"/>
  <c r="CF31" i="4"/>
  <c r="X31" i="4"/>
  <c r="LZ10" i="4"/>
  <c r="IT10" i="4"/>
  <c r="FN10" i="4"/>
  <c r="CH10" i="4"/>
  <c r="B10" i="4"/>
  <c r="PF8" i="4"/>
  <c r="LZ8" i="4"/>
  <c r="IT8" i="4"/>
  <c r="FN8" i="4"/>
  <c r="CH8" i="4"/>
  <c r="B8" i="4"/>
  <c r="B5" i="4"/>
  <c r="AS10" i="5" l="1"/>
  <c r="X33" i="4"/>
  <c r="LT33" i="4"/>
  <c r="MW80" i="4"/>
  <c r="BO10" i="5"/>
  <c r="BL31" i="4"/>
  <c r="KZ54" i="4"/>
  <c r="BZ10" i="5"/>
  <c r="GF31" i="4"/>
  <c r="PT31" i="4"/>
  <c r="GZ32" i="4"/>
  <c r="OF33" i="4"/>
  <c r="GF54" i="4"/>
  <c r="PT54" i="4"/>
  <c r="IM79" i="4"/>
  <c r="W10" i="5"/>
  <c r="CK10" i="5"/>
  <c r="BL54" i="4"/>
  <c r="OY79" i="4"/>
  <c r="GF32" i="4"/>
  <c r="Y10" i="5"/>
  <c r="DG10" i="5"/>
  <c r="KZ31" i="4"/>
  <c r="JL32" i="4"/>
  <c r="MN55" i="4"/>
  <c r="GF56" i="4"/>
  <c r="RH56" i="4"/>
  <c r="PZ81" i="4"/>
  <c r="AH10" i="5"/>
  <c r="DR10" i="5"/>
  <c r="CA79" i="4"/>
  <c r="AR33" i="4"/>
  <c r="AZ81" i="4"/>
  <c r="AI10" i="5"/>
  <c r="EC10" i="5"/>
  <c r="CT10" i="5"/>
  <c r="BB10" i="5"/>
  <c r="EA10" i="5"/>
  <c r="CI10" i="5"/>
  <c r="AQ10" i="5"/>
  <c r="DP10" i="5"/>
  <c r="BX10" i="5"/>
  <c r="AF10" i="5"/>
  <c r="GK79" i="4"/>
  <c r="ER54" i="4"/>
  <c r="ER31" i="4"/>
  <c r="DE10" i="5"/>
  <c r="BM10" i="5"/>
  <c r="ER32" i="4"/>
  <c r="AF11" i="5"/>
  <c r="HT32" i="4"/>
  <c r="AJ11" i="5"/>
  <c r="PT32" i="4"/>
  <c r="BD11" i="5"/>
  <c r="ER55" i="4"/>
  <c r="BX11" i="5"/>
  <c r="HT55" i="4"/>
  <c r="CB11" i="5"/>
  <c r="KF32" i="4"/>
  <c r="KF55" i="4"/>
  <c r="AF12" i="5"/>
  <c r="ER33" i="4"/>
  <c r="BD12" i="5"/>
  <c r="PT33" i="4"/>
  <c r="CB12" i="5"/>
  <c r="HT56" i="4"/>
  <c r="CV12" i="5"/>
  <c r="PT56" i="4"/>
  <c r="DH12" i="5"/>
  <c r="DB81" i="4"/>
  <c r="DQ11" i="5"/>
  <c r="HL80" i="4"/>
  <c r="EB12" i="5"/>
  <c r="NX81" i="4"/>
  <c r="KZ32" i="4"/>
  <c r="QN32" i="4"/>
  <c r="BL33" i="4"/>
  <c r="OZ33" i="4"/>
  <c r="KZ55" i="4"/>
  <c r="QN55" i="4"/>
  <c r="BL56" i="4"/>
  <c r="OZ56" i="4"/>
  <c r="GK81" i="4"/>
  <c r="KO81" i="4"/>
  <c r="AR32" i="4"/>
  <c r="V11" i="5"/>
  <c r="LT32" i="4"/>
  <c r="AT11" i="5"/>
  <c r="BN11" i="5"/>
  <c r="AR55" i="4"/>
  <c r="LT55" i="4"/>
  <c r="CL11" i="5"/>
  <c r="EB10" i="5"/>
  <c r="CJ10" i="5"/>
  <c r="AR10" i="5"/>
  <c r="DQ10" i="5"/>
  <c r="BY10" i="5"/>
  <c r="AG10" i="5"/>
  <c r="DF10" i="5"/>
  <c r="BN10" i="5"/>
  <c r="V10" i="5"/>
  <c r="AZ79" i="4"/>
  <c r="AR54" i="4"/>
  <c r="AR31" i="4"/>
  <c r="CU10" i="5"/>
  <c r="U10" i="5"/>
  <c r="CV11" i="5"/>
  <c r="PT55" i="4"/>
  <c r="AJ12" i="5"/>
  <c r="HT33" i="4"/>
  <c r="BX12" i="5"/>
  <c r="ER56" i="4"/>
  <c r="CF32" i="4"/>
  <c r="CF33" i="4"/>
  <c r="GZ33" i="4"/>
  <c r="CF55" i="4"/>
  <c r="CF56" i="4"/>
  <c r="GZ56" i="4"/>
  <c r="DB80" i="4"/>
  <c r="OY80" i="4"/>
  <c r="MW81" i="4"/>
  <c r="BQ10" i="5"/>
  <c r="DI10" i="5"/>
  <c r="HT31" i="4"/>
  <c r="LT31" i="4"/>
  <c r="HT54" i="4"/>
  <c r="LT54" i="4"/>
  <c r="KO79" i="4"/>
  <c r="PZ79" i="4"/>
  <c r="AJ10" i="5"/>
  <c r="AT10" i="5"/>
  <c r="BD10" i="5"/>
  <c r="CB10" i="5"/>
  <c r="CL10" i="5"/>
  <c r="DT10" i="5"/>
  <c r="ED10" i="5"/>
  <c r="AU10" i="5"/>
  <c r="BE10" i="5"/>
  <c r="CM10" i="5"/>
  <c r="CW10" i="5"/>
  <c r="EE10" i="5"/>
  <c r="X10" i="5"/>
  <c r="BF10" i="5"/>
  <c r="BP10" i="5"/>
  <c r="DH10" i="5"/>
  <c r="CA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<sst xmlns="http://schemas.openxmlformats.org/spreadsheetml/2006/main" count="262" uniqueCount="107">
  <si>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</si>
  <si>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</si>
  <si>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</si>
  <si>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</si>
  <si>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</si>
  <si>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</si>
  <si>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</si>
  <si>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</si>
  <si>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</si>
  <si>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</si>
  <si>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</si>
  <si>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</si>
  <si>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</si>
  <si>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</si>
  <si>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</si>
  <si>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</si>
  <si>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</si>
  <si>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</si>
  <si>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</si>
  <si>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</si>
  <si>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</si>
  <si>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</si>
  <si>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</si>
  <si>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</si>
  <si>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</si>
  <si>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</si>
  <si>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</si>
  <si>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</si>
  <si>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</si>
  <si>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</si>
  <si>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</si>
  <si>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</si>
  <si>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</si>
  <si>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</si>
  <si>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</si>
  <si>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</si>
  <si>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</si>
  <si>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</si>
  <si>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</si>
  <si>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</si>
  <si>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</si>
  <si>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</si>
  <si>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</si>
  <si>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</si>
  <si>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</si>
  <si>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</si>
  <si>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</si>
  <si>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</si>
  <si>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</si>
  <si>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</si>
  <si>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</si>
  <si>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</si>
  <si>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</si>
  <si>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</si>
  <si>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</si>
  <si>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</si>
  <si>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</si>
  <si>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</si>
  <si>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</si>
  <si>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</si>
  <si>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</si>
  <si>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</si>
  <si>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</si>
  <si>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</si>
  <si>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</si>
  <si>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</si>
  <si>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</si>
  <si>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</si>
  <si>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</si>
  <si>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</si>
  <si>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</si>
  <si>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</si>
  <si>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</si>
  <si>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</si>
  <si>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</si>
  <si>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</si>
  <si>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</si>
  <si>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</si>
  <si>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</si>
  <si>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</si>
  <si>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</si>
  <si>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</si>
  <si>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</si>
  <si>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</si>
  <si>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</si>
  <si>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</si>
  <si>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</si>
  <si>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</si>
  <si>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</si>
  <si>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</si>
  <si>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</si>
  <si>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</si>
  <si>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</si>
  <si>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</si>
  <si>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</si>
  <si>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</si>
  <si>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</si>
  <si>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</si>
  <si>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</si>
  <si>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</si>
  <si>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</si>
  <si>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</si>
  <si>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</si>
  <si>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</si>
  <si>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施設は正常に稼働しているが、事業創設期である昭和60年前後に建設したポンプ場や配水池等の減価償却が進んでおり上昇傾向にある。現在行っている拡張事業において既存施設の増強、改修も行っており、その状況を勘案しながら更新等について検討していく。
②管路経年化率
　事業創設期に布設した管路は布設後30年を経過している。管種ごとに更新基準年数を定めており、管路の重要度や埋設箇所の土質等を考慮して計画的に更新していく。</t>
    <phoneticPr fontId="5"/>
  </si>
  <si>
    <t>　経営状況はおおむね良好であるが、拡張事業が続いているため企業債残高が上昇している。企業誘致等の関係部局と連携し財源の確保を図りつつ、適切な投資に努めていく。</t>
    <rPh sb="22" eb="23">
      <t>ツヅ</t>
    </rPh>
    <rPh sb="32" eb="34">
      <t>ザンダカ</t>
    </rPh>
    <rPh sb="35" eb="37">
      <t>ジョウショウ</t>
    </rPh>
    <phoneticPr fontId="5"/>
  </si>
  <si>
    <t>①経常収支比率
　契約水量の増加に伴い給水収益が増加したため、値は上昇したが、経常費用も増加しているため、引き続き効率的な運営に努めていく。
➂流動比率
  受水企業の契約水量増加に対応するための拡張事業を引き続き行っているが、資金は確保できている。今後も関係部局と連携しながら財源の確保を図る。
④企業債残高対給水収益比率
　拡張事業に伴い企業債の借入額が増加したため、当該比率は上昇した。拡張事業が今後も続くため、資金残高を考慮して計画的に借り入れを行っていく。
⑤料金回収率、⑥給水原価
　給水原価は前年度よりも低くなったが、依然として類似団体平均値よりも高い状態が続いている。料金回収率は前年度より高くなっており、利益は確保できている。
⑦施設利用率
　既存企業からの需要量増加のほか、新たな産業団地に進出する企業からの供給要望もあり、今後も全国平均値と比べると高い値となることが見込まれる。
⑧契約率
　90％台となり非常に良好であると考えられる。引き続き受水企業の状況を見ながら適切な投資に努める。</t>
    <rPh sb="9" eb="13">
      <t>ケイヤクスイリョウ</t>
    </rPh>
    <rPh sb="14" eb="16">
      <t>ゾウカ</t>
    </rPh>
    <rPh sb="17" eb="18">
      <t>トモナ</t>
    </rPh>
    <rPh sb="33" eb="35">
      <t>ジョウショウ</t>
    </rPh>
    <rPh sb="39" eb="43">
      <t>ケイジョウヒヨウ</t>
    </rPh>
    <rPh sb="44" eb="46">
      <t>ゾウカ</t>
    </rPh>
    <rPh sb="53" eb="54">
      <t>ヒ</t>
    </rPh>
    <rPh sb="55" eb="56">
      <t>ツヅ</t>
    </rPh>
    <rPh sb="103" eb="104">
      <t>ヒ</t>
    </rPh>
    <rPh sb="105" eb="106">
      <t>ツヅ</t>
    </rPh>
    <rPh sb="164" eb="166">
      <t>カクチョウ</t>
    </rPh>
    <rPh sb="166" eb="168">
      <t>ジギョウ</t>
    </rPh>
    <rPh sb="169" eb="170">
      <t>トモナ</t>
    </rPh>
    <rPh sb="171" eb="174">
      <t>キギョウサイ</t>
    </rPh>
    <rPh sb="175" eb="178">
      <t>カリイレガク</t>
    </rPh>
    <rPh sb="179" eb="181">
      <t>ゾウカ</t>
    </rPh>
    <rPh sb="191" eb="193">
      <t>ジョウショウ</t>
    </rPh>
    <rPh sb="196" eb="198">
      <t>カクチョウ</t>
    </rPh>
    <rPh sb="201" eb="203">
      <t>コンゴ</t>
    </rPh>
    <rPh sb="204" eb="205">
      <t>ツヅ</t>
    </rPh>
    <rPh sb="227" eb="228">
      <t>オコナ</t>
    </rPh>
    <rPh sb="259" eb="260">
      <t>ヒク</t>
    </rPh>
    <rPh sb="283" eb="285">
      <t>ジョウタイ</t>
    </rPh>
    <rPh sb="286" eb="287">
      <t>ツヅ</t>
    </rPh>
    <rPh sb="298" eb="301">
      <t>ゼンネンド</t>
    </rPh>
    <rPh sb="303" eb="304">
      <t>タカ</t>
    </rPh>
    <rPh sb="331" eb="335">
      <t>キゾンキギョウ</t>
    </rPh>
    <rPh sb="338" eb="341">
      <t>ジュヨウリョウ</t>
    </rPh>
    <rPh sb="341" eb="343">
      <t>ゾウカ</t>
    </rPh>
    <rPh sb="347" eb="348">
      <t>アラ</t>
    </rPh>
    <rPh sb="350" eb="354">
      <t>サンギョウダンチ</t>
    </rPh>
    <rPh sb="355" eb="357">
      <t>シンシュツ</t>
    </rPh>
    <rPh sb="359" eb="361">
      <t>キギョウ</t>
    </rPh>
    <rPh sb="364" eb="366">
      <t>キョウキュウ</t>
    </rPh>
    <rPh sb="366" eb="368">
      <t>ヨウボウ</t>
    </rPh>
    <rPh sb="372" eb="374">
      <t>コンゴ</t>
    </rPh>
    <rPh sb="375" eb="379">
      <t>ゼンコクヘイキン</t>
    </rPh>
    <rPh sb="379" eb="380">
      <t>チ</t>
    </rPh>
    <rPh sb="381" eb="382">
      <t>クラ</t>
    </rPh>
    <rPh sb="385" eb="386">
      <t>タカ</t>
    </rPh>
    <rPh sb="387" eb="388">
      <t>アタイ</t>
    </rPh>
    <rPh sb="394" eb="396">
      <t>ミコ</t>
    </rPh>
    <rPh sb="410" eb="411">
      <t>ダイ</t>
    </rPh>
    <rPh sb="414" eb="416">
      <t>ヒジョウ</t>
    </rPh>
    <rPh sb="429" eb="430">
      <t>ヒ</t>
    </rPh>
    <rPh sb="431" eb="432">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</si>
</sst>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56.48</c:v>
                </c:pt>
                <c:pt idx="1">
                  <c:v>57.01</c:v>
                </c:pt>
                <c:pt idx="2">
                  <c:v>59.14</c:v>
                </c:pt>
                <c:pt idx="3">
                  <c:v>60.35</c:v>
                </c:pt>
                <c:pt idx="4">
                  <c:v>62.31</c:v>
                </c:pt>
              </c:numCache>
            </c:numRef>
          </c:val>
          <c:extLst>
            <c:ext xmlns:c16="http://schemas.microsoft.com/office/drawing/2014/chart" uri="{C3380CC4-5D6E-409C-BE32-E72D297353CC}">
              <c16:uniqueId val="{00000000-E4B2-4F49-9490-8C35D736D7C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54.51</c:v>
                </c:pt>
                <c:pt idx="1">
                  <c:v>55.38</c:v>
                </c:pt>
                <c:pt idx="2">
                  <c:v>56.07</c:v>
                </c:pt>
                <c:pt idx="3">
                  <c:v>55.87</c:v>
                </c:pt>
                <c:pt idx="4">
                  <c:v>56.81</c:v>
                </c:pt>
              </c:numCache>
            </c:numRef>
          </c:val>
          <c:smooth val="0"/>
          <c:extLst>
            <c:ext xmlns:c16="http://schemas.microsoft.com/office/drawing/2014/chart" uri="{C3380CC4-5D6E-409C-BE32-E72D297353CC}">
              <c16:uniqueId val="{00000001-E4B2-4F49-9490-8C35D736D7C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D9-44CB-A494-BED2AE0E2D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75.56</c:v>
                </c:pt>
                <c:pt idx="1">
                  <c:v>68.38</c:v>
                </c:pt>
                <c:pt idx="2">
                  <c:v>66.13</c:v>
                </c:pt>
                <c:pt idx="3">
                  <c:v>70.209999999999994</c:v>
                </c:pt>
                <c:pt idx="4">
                  <c:v>67.7</c:v>
                </c:pt>
              </c:numCache>
            </c:numRef>
          </c:val>
          <c:smooth val="0"/>
          <c:extLst>
            <c:ext xmlns:c16="http://schemas.microsoft.com/office/drawing/2014/chart" uri="{C3380CC4-5D6E-409C-BE32-E72D297353CC}">
              <c16:uniqueId val="{00000001-BED9-44CB-A494-BED2AE0E2D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128.75</c:v>
                </c:pt>
                <c:pt idx="1">
                  <c:v>137.78</c:v>
                </c:pt>
                <c:pt idx="2">
                  <c:v>141.84</c:v>
                </c:pt>
                <c:pt idx="3">
                  <c:v>134.04</c:v>
                </c:pt>
                <c:pt idx="4">
                  <c:v>143.41</c:v>
                </c:pt>
              </c:numCache>
            </c:numRef>
          </c:val>
          <c:extLst>
            <c:ext xmlns:c16="http://schemas.microsoft.com/office/drawing/2014/chart" uri="{C3380CC4-5D6E-409C-BE32-E72D297353CC}">
              <c16:uniqueId val="{00000000-6E56-4182-AAA6-99D5EBD122F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114.99</c:v>
                </c:pt>
                <c:pt idx="1">
                  <c:v>110.04</c:v>
                </c:pt>
                <c:pt idx="2">
                  <c:v>115</c:v>
                </c:pt>
                <c:pt idx="3">
                  <c:v>110.28</c:v>
                </c:pt>
                <c:pt idx="4">
                  <c:v>111.15</c:v>
                </c:pt>
              </c:numCache>
            </c:numRef>
          </c:val>
          <c:smooth val="0"/>
          <c:extLst>
            <c:ext xmlns:c16="http://schemas.microsoft.com/office/drawing/2014/chart" uri="{C3380CC4-5D6E-409C-BE32-E72D297353CC}">
              <c16:uniqueId val="{00000001-6E56-4182-AAA6-99D5EBD122F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EB-46A8-AE1B-72983BE09D1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36.58</c:v>
                </c:pt>
                <c:pt idx="1">
                  <c:v>40.880000000000003</c:v>
                </c:pt>
                <c:pt idx="2">
                  <c:v>41.24</c:v>
                </c:pt>
                <c:pt idx="3">
                  <c:v>39.020000000000003</c:v>
                </c:pt>
                <c:pt idx="4">
                  <c:v>39.57</c:v>
                </c:pt>
              </c:numCache>
            </c:numRef>
          </c:val>
          <c:smooth val="0"/>
          <c:extLst>
            <c:ext xmlns:c16="http://schemas.microsoft.com/office/drawing/2014/chart" uri="{C3380CC4-5D6E-409C-BE32-E72D297353CC}">
              <c16:uniqueId val="{00000001-C5EB-46A8-AE1B-72983BE09D1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8A-44D8-B391-F17F65334C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0.36</c:v>
                </c:pt>
                <c:pt idx="1">
                  <c:v>0.12</c:v>
                </c:pt>
                <c:pt idx="2">
                  <c:v>0.31</c:v>
                </c:pt>
                <c:pt idx="3">
                  <c:v>0.03</c:v>
                </c:pt>
                <c:pt idx="4">
                  <c:v>0.04</c:v>
                </c:pt>
              </c:numCache>
            </c:numRef>
          </c:val>
          <c:smooth val="0"/>
          <c:extLst>
            <c:ext xmlns:c16="http://schemas.microsoft.com/office/drawing/2014/chart" uri="{C3380CC4-5D6E-409C-BE32-E72D297353CC}">
              <c16:uniqueId val="{00000001-508A-44D8-B391-F17F65334C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382.97</c:v>
                </c:pt>
                <c:pt idx="1">
                  <c:v>400.13</c:v>
                </c:pt>
                <c:pt idx="2">
                  <c:v>302.02</c:v>
                </c:pt>
                <c:pt idx="3">
                  <c:v>398.92</c:v>
                </c:pt>
                <c:pt idx="4">
                  <c:v>485.24</c:v>
                </c:pt>
              </c:numCache>
            </c:numRef>
          </c:val>
          <c:extLst>
            <c:ext xmlns:c16="http://schemas.microsoft.com/office/drawing/2014/chart" uri="{C3380CC4-5D6E-409C-BE32-E72D297353CC}">
              <c16:uniqueId val="{00000000-90CB-4708-ABDC-301A055CE8E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786.06</c:v>
                </c:pt>
                <c:pt idx="1">
                  <c:v>771.18</c:v>
                </c:pt>
                <c:pt idx="2">
                  <c:v>815.18</c:v>
                </c:pt>
                <c:pt idx="3">
                  <c:v>808.62</c:v>
                </c:pt>
                <c:pt idx="4">
                  <c:v>717.27</c:v>
                </c:pt>
              </c:numCache>
            </c:numRef>
          </c:val>
          <c:smooth val="0"/>
          <c:extLst>
            <c:ext xmlns:c16="http://schemas.microsoft.com/office/drawing/2014/chart" uri="{C3380CC4-5D6E-409C-BE32-E72D297353CC}">
              <c16:uniqueId val="{00000001-90CB-4708-ABDC-301A055CE8E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407.59</c:v>
                </c:pt>
                <c:pt idx="1">
                  <c:v>324.93</c:v>
                </c:pt>
                <c:pt idx="2">
                  <c:v>349.92</c:v>
                </c:pt>
                <c:pt idx="3">
                  <c:v>330.29</c:v>
                </c:pt>
                <c:pt idx="4">
                  <c:v>464.8</c:v>
                </c:pt>
              </c:numCache>
            </c:numRef>
          </c:val>
          <c:extLst>
            <c:ext xmlns:c16="http://schemas.microsoft.com/office/drawing/2014/chart" uri="{C3380CC4-5D6E-409C-BE32-E72D297353CC}">
              <c16:uniqueId val="{00000000-6A46-49F6-8CD0-331CEA767F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450.91</c:v>
                </c:pt>
                <c:pt idx="1">
                  <c:v>444.01</c:v>
                </c:pt>
                <c:pt idx="2">
                  <c:v>413.29</c:v>
                </c:pt>
                <c:pt idx="3">
                  <c:v>408.48</c:v>
                </c:pt>
                <c:pt idx="4">
                  <c:v>383.72</c:v>
                </c:pt>
              </c:numCache>
            </c:numRef>
          </c:val>
          <c:smooth val="0"/>
          <c:extLst>
            <c:ext xmlns:c16="http://schemas.microsoft.com/office/drawing/2014/chart" uri="{C3380CC4-5D6E-409C-BE32-E72D297353CC}">
              <c16:uniqueId val="{00000001-6A46-49F6-8CD0-331CEA767F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110.5</c:v>
                </c:pt>
                <c:pt idx="1">
                  <c:v>120.96</c:v>
                </c:pt>
                <c:pt idx="2">
                  <c:v>121.4</c:v>
                </c:pt>
                <c:pt idx="3">
                  <c:v>111.63</c:v>
                </c:pt>
                <c:pt idx="4">
                  <c:v>121.85</c:v>
                </c:pt>
              </c:numCache>
            </c:numRef>
          </c:val>
          <c:extLst>
            <c:ext xmlns:c16="http://schemas.microsoft.com/office/drawing/2014/chart" uri="{C3380CC4-5D6E-409C-BE32-E72D297353CC}">
              <c16:uniqueId val="{00000000-7F75-42F4-A784-FC11EC047B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103.39</c:v>
                </c:pt>
                <c:pt idx="1">
                  <c:v>96.49</c:v>
                </c:pt>
                <c:pt idx="2">
                  <c:v>101.92</c:v>
                </c:pt>
                <c:pt idx="3">
                  <c:v>98.05</c:v>
                </c:pt>
                <c:pt idx="4">
                  <c:v>100.19</c:v>
                </c:pt>
              </c:numCache>
            </c:numRef>
          </c:val>
          <c:smooth val="0"/>
          <c:extLst>
            <c:ext xmlns:c16="http://schemas.microsoft.com/office/drawing/2014/chart" uri="{C3380CC4-5D6E-409C-BE32-E72D297353CC}">
              <c16:uniqueId val="{00000001-7F75-42F4-A784-FC11EC047B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41.85</c:v>
                </c:pt>
                <c:pt idx="1">
                  <c:v>38.19</c:v>
                </c:pt>
                <c:pt idx="2">
                  <c:v>37.229999999999997</c:v>
                </c:pt>
                <c:pt idx="3">
                  <c:v>41.35</c:v>
                </c:pt>
                <c:pt idx="4">
                  <c:v>38.78</c:v>
                </c:pt>
              </c:numCache>
            </c:numRef>
          </c:val>
          <c:extLst>
            <c:ext xmlns:c16="http://schemas.microsoft.com/office/drawing/2014/chart" uri="{C3380CC4-5D6E-409C-BE32-E72D297353CC}">
              <c16:uniqueId val="{00000000-31C0-46AE-9A92-AD99982A7F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30.96</c:v>
                </c:pt>
                <c:pt idx="1">
                  <c:v>33.229999999999997</c:v>
                </c:pt>
                <c:pt idx="2">
                  <c:v>31.6</c:v>
                </c:pt>
                <c:pt idx="3">
                  <c:v>33.26</c:v>
                </c:pt>
                <c:pt idx="4">
                  <c:v>32.869999999999997</c:v>
                </c:pt>
              </c:numCache>
            </c:numRef>
          </c:val>
          <c:smooth val="0"/>
          <c:extLst>
            <c:ext xmlns:c16="http://schemas.microsoft.com/office/drawing/2014/chart" uri="{C3380CC4-5D6E-409C-BE32-E72D297353CC}">
              <c16:uniqueId val="{00000001-31C0-46AE-9A92-AD99982A7F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72.56</c:v>
                </c:pt>
                <c:pt idx="1">
                  <c:v>72.36</c:v>
                </c:pt>
                <c:pt idx="2">
                  <c:v>82.38</c:v>
                </c:pt>
                <c:pt idx="3">
                  <c:v>86.18</c:v>
                </c:pt>
                <c:pt idx="4">
                  <c:v>95.53</c:v>
                </c:pt>
              </c:numCache>
            </c:numRef>
          </c:val>
          <c:extLst>
            <c:ext xmlns:c16="http://schemas.microsoft.com/office/drawing/2014/chart" uri="{C3380CC4-5D6E-409C-BE32-E72D297353CC}">
              <c16:uniqueId val="{00000000-D22B-4CA3-9415-907FD8C0F2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45.51</c:v>
                </c:pt>
                <c:pt idx="1">
                  <c:v>44.67</c:v>
                </c:pt>
                <c:pt idx="2">
                  <c:v>41.71</c:v>
                </c:pt>
                <c:pt idx="3">
                  <c:v>47.02</c:v>
                </c:pt>
                <c:pt idx="4">
                  <c:v>47.4</c:v>
                </c:pt>
              </c:numCache>
            </c:numRef>
          </c:val>
          <c:smooth val="0"/>
          <c:extLst>
            <c:ext xmlns:c16="http://schemas.microsoft.com/office/drawing/2014/chart" uri="{C3380CC4-5D6E-409C-BE32-E72D297353CC}">
              <c16:uniqueId val="{00000001-D22B-4CA3-9415-907FD8C0F2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72.5</c:v>
                </c:pt>
                <c:pt idx="1">
                  <c:v>80</c:v>
                </c:pt>
                <c:pt idx="2">
                  <c:v>86.25</c:v>
                </c:pt>
                <c:pt idx="3">
                  <c:v>86.25</c:v>
                </c:pt>
                <c:pt idx="4">
                  <c:v>93.75</c:v>
                </c:pt>
              </c:numCache>
            </c:numRef>
          </c:val>
          <c:extLst>
            <c:ext xmlns:c16="http://schemas.microsoft.com/office/drawing/2014/chart" uri="{C3380CC4-5D6E-409C-BE32-E72D297353CC}">
              <c16:uniqueId val="{00000000-C74B-4C26-A90A-EBCE81C241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64.14</c:v>
                </c:pt>
                <c:pt idx="1">
                  <c:v>63.89</c:v>
                </c:pt>
                <c:pt idx="2">
                  <c:v>64.7</c:v>
                </c:pt>
                <c:pt idx="3">
                  <c:v>65.38</c:v>
                </c:pt>
                <c:pt idx="4">
                  <c:v>68.25</c:v>
                </c:pt>
              </c:numCache>
            </c:numRef>
          </c:val>
          <c:smooth val="0"/>
          <c:extLst>
            <c:ext xmlns:c16="http://schemas.microsoft.com/office/drawing/2014/chart" uri="{C3380CC4-5D6E-409C-BE32-E72D297353CC}">
              <c16:uniqueId val="{00000001-C74B-4C26-A90A-EBCE81C241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JQ22" zoomScaleNormal="100"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長崎県　諫早市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16000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15284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79.400000000000006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15000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128.75</v>
      </c>
      <c r="Y32" s="121"/>
      <c r="Z32" s="121"/>
      <c r="AA32" s="121"/>
      <c r="AB32" s="121"/>
      <c r="AC32" s="121"/>
      <c r="AD32" s="121"/>
      <c r="AE32" s="121"/>
      <c r="AF32" s="121"/>
      <c r="AG32" s="121"/>
      <c r="AH32" s="121"/>
      <c r="AI32" s="121"/>
      <c r="AJ32" s="121"/>
      <c r="AK32" s="121"/>
      <c r="AL32" s="121"/>
      <c r="AM32" s="121"/>
      <c r="AN32" s="121"/>
      <c r="AO32" s="121"/>
      <c r="AP32" s="121"/>
      <c r="AQ32" s="122"/>
      <c r="AR32" s="120">
        <f>データ!U6</f>
        <v>137.78</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141.84</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134.04</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143.41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382.97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400.13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302.02</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398.92</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485.24</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407.59</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324.93</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349.92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330.29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464.8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114.99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110.04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110.28</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111.15</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75.56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68.38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66.13</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70.209999999999994</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67.7</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786.06</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771.18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815.18</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808.62</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717.27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450.91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444.01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413.29</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408.48</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383.72</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110.5</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120.96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121.4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111.63</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121.85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41.85</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38.19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37.229999999999997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41.35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38.78</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72.56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72.36</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82.38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86.18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95.53</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72.5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80</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86.25</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86.25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93.75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103.39</v>
      </c>
      <c r="Y56" s="121"/>
      <c r="Z56" s="121"/>
      <c r="AA56" s="121"/>
      <c r="AB56" s="121"/>
      <c r="AC56" s="121"/>
      <c r="AD56" s="121"/>
      <c r="AE56" s="121"/>
      <c r="AF56" s="121"/>
      <c r="AG56" s="121"/>
      <c r="AH56" s="121"/>
      <c r="AI56" s="121"/>
      <c r="AJ56" s="121"/>
      <c r="AK56" s="121"/>
      <c r="AL56" s="121"/>
      <c r="AM56" s="121"/>
      <c r="AN56" s="121"/>
      <c r="AO56" s="121"/>
      <c r="AP56" s="121"/>
      <c r="AQ56" s="122"/>
      <c r="AR56" s="120">
        <f>データ!BR6</f>
        <v>96.49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101.92</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98.05</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100.19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30.96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33.229999999999997</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31.6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33.26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32.869999999999997</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45.51</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44.67</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41.71</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47.02</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47.4</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64.14</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63.89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64.7</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65.38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68.25</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R01</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R02</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R03</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R04</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R05</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R01</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R02</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R03</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R04</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R05</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R01</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R02</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R03</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R04</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R05</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56.48</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57.01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59.14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60.35</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62.31</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54.51</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55.38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56.07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55.87</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56.81</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36.58</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40.880000000000003</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41.24</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39.020000000000003</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39.57</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0.36</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0.12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0.31</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0.03</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0.04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【114.39】</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【23.61】</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【494.95】</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【229.84】</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【110.13】</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【19.72】</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【52.61】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【77.52】</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【61.16】</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【49.95】</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【0.32】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jNBFpSKsCXgksgNIFxMf8MDNXe3V8UReP27sUejI/ulqOupBiIfYFVRo99Y31iOP2swwz/gSNLZLxsSUsdgQVg==" saltValue="80GJ0AQAb2xl1NffK9836Q=="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128.75</v>
      </c>
      <c r="U6" s="35">
        <f>U7</f>
        <v>137.78</v>
      </c>
      <c r="V6" s="35">
        <f>V7</f>
        <v>141.84</v>
      </c>
      <c r="W6" s="35">
        <f>W7</f>
        <v>134.04</v>
      </c>
      <c r="X6" s="35">
        <f t="shared" si="3"/>
        <v>143.41</v>
      </c>
      <c r="Y6" s="35">
        <f t="shared" si="3"/>
        <v>114.99</v>
      </c>
      <c r="Z6" s="35">
        <f t="shared" si="3"/>
        <v>110.04</v>
      </c>
      <c r="AA6" s="35">
        <f t="shared" si="3"/>
        <v>115</v>
      </c>
      <c r="AB6" s="35">
        <f t="shared" si="3"/>
        <v>110.28</v>
      </c>
      <c r="AC6" s="35">
        <f t="shared" si="3"/>
        <v>111.15</v>
      </c>
      <c r="AD6" s="33" t="str">
        <f>IF(AD7="-","【-】","【"&amp;SUBSTITUTE(TEXT(AD7,"#,##0.00"),"-","△")&amp;"】")</f>
        <v>【114.39】</v>
      </c>
      <c r="AE6" s="35">
        <f t="shared" si="3"/>
        <v>0</v>
      </c>
      <c r="AF6" s="35">
        <f>AF7</f>
        <v>0</v>
      </c>
      <c r="AG6" s="35">
        <f>AG7</f>
        <v>0</v>
      </c>
      <c r="AH6" s="35">
        <f>AH7</f>
        <v>0</v>
      </c>
      <c r="AI6" s="35">
        <f t="shared" si="3"/>
        <v>0</v>
      </c>
      <c r="AJ6" s="35">
        <f t="shared" si="3"/>
        <v>75.56</v>
      </c>
      <c r="AK6" s="35">
        <f t="shared" si="3"/>
        <v>68.38</v>
      </c>
      <c r="AL6" s="35">
        <f t="shared" si="3"/>
        <v>66.13</v>
      </c>
      <c r="AM6" s="35">
        <f t="shared" si="3"/>
        <v>70.209999999999994</v>
      </c>
      <c r="AN6" s="35">
        <f t="shared" si="3"/>
        <v>67.7</v>
      </c>
      <c r="AO6" s="33" t="str">
        <f>IF(AO7="-","【-】","【"&amp;SUBSTITUTE(TEXT(AO7,"#,##0.00"),"-","△")&amp;"】")</f>
        <v>【23.61】</v>
      </c>
      <c r="AP6" s="35">
        <f t="shared" si="3"/>
        <v>382.97</v>
      </c>
      <c r="AQ6" s="35">
        <f>AQ7</f>
        <v>400.13</v>
      </c>
      <c r="AR6" s="35">
        <f>AR7</f>
        <v>302.02</v>
      </c>
      <c r="AS6" s="35">
        <f>AS7</f>
        <v>398.92</v>
      </c>
      <c r="AT6" s="35">
        <f t="shared" si="3"/>
        <v>485.24</v>
      </c>
      <c r="AU6" s="35">
        <f t="shared" si="3"/>
        <v>786.06</v>
      </c>
      <c r="AV6" s="35">
        <f t="shared" si="3"/>
        <v>771.18</v>
      </c>
      <c r="AW6" s="35">
        <f t="shared" si="3"/>
        <v>815.18</v>
      </c>
      <c r="AX6" s="35">
        <f t="shared" si="3"/>
        <v>808.62</v>
      </c>
      <c r="AY6" s="35">
        <f t="shared" si="3"/>
        <v>717.27</v>
      </c>
      <c r="AZ6" s="33" t="str">
        <f>IF(AZ7="-","【-】","【"&amp;SUBSTITUTE(TEXT(AZ7,"#,##0.00"),"-","△")&amp;"】")</f>
        <v>【494.95】</v>
      </c>
      <c r="BA6" s="35">
        <f t="shared" si="3"/>
        <v>407.59</v>
      </c>
      <c r="BB6" s="35">
        <f>BB7</f>
        <v>324.93</v>
      </c>
      <c r="BC6" s="35">
        <f>BC7</f>
        <v>349.92</v>
      </c>
      <c r="BD6" s="35">
        <f>BD7</f>
        <v>330.29</v>
      </c>
      <c r="BE6" s="35">
        <f t="shared" si="3"/>
        <v>464.8</v>
      </c>
      <c r="BF6" s="35">
        <f t="shared" si="3"/>
        <v>450.91</v>
      </c>
      <c r="BG6" s="35">
        <f t="shared" si="3"/>
        <v>444.01</v>
      </c>
      <c r="BH6" s="35">
        <f t="shared" si="3"/>
        <v>413.29</v>
      </c>
      <c r="BI6" s="35">
        <f t="shared" si="3"/>
        <v>408.48</v>
      </c>
      <c r="BJ6" s="35">
        <f t="shared" si="3"/>
        <v>383.72</v>
      </c>
      <c r="BK6" s="33" t="str">
        <f>IF(BK7="-","【-】","【"&amp;SUBSTITUTE(TEXT(BK7,"#,##0.00"),"-","△")&amp;"】")</f>
        <v>【229.84】</v>
      </c>
      <c r="BL6" s="35">
        <f t="shared" si="3"/>
        <v>110.5</v>
      </c>
      <c r="BM6" s="35">
        <f>BM7</f>
        <v>120.96</v>
      </c>
      <c r="BN6" s="35">
        <f>BN7</f>
        <v>121.4</v>
      </c>
      <c r="BO6" s="35">
        <f>BO7</f>
        <v>111.63</v>
      </c>
      <c r="BP6" s="35">
        <f t="shared" si="3"/>
        <v>121.85</v>
      </c>
      <c r="BQ6" s="35">
        <f t="shared" si="3"/>
        <v>103.39</v>
      </c>
      <c r="BR6" s="35">
        <f t="shared" si="3"/>
        <v>96.49</v>
      </c>
      <c r="BS6" s="35">
        <f t="shared" si="3"/>
        <v>101.92</v>
      </c>
      <c r="BT6" s="35">
        <f t="shared" si="3"/>
        <v>98.05</v>
      </c>
      <c r="BU6" s="35">
        <f t="shared" si="3"/>
        <v>100.19</v>
      </c>
      <c r="BV6" s="33" t="str">
        <f>IF(BV7="-","【-】","【"&amp;SUBSTITUTE(TEXT(BV7,"#,##0.00"),"-","△")&amp;"】")</f>
        <v>【110.13】</v>
      </c>
      <c r="BW6" s="35">
        <f t="shared" si="3"/>
        <v>41.85</v>
      </c>
      <c r="BX6" s="35">
        <f>BX7</f>
        <v>38.19</v>
      </c>
      <c r="BY6" s="35">
        <f>BY7</f>
        <v>37.229999999999997</v>
      </c>
      <c r="BZ6" s="35">
        <f>BZ7</f>
        <v>41.35</v>
      </c>
      <c r="CA6" s="35">
        <f t="shared" si="3"/>
        <v>38.78</v>
      </c>
      <c r="CB6" s="35">
        <f t="shared" si="3"/>
        <v>30.96</v>
      </c>
      <c r="CC6" s="35">
        <f t="shared" si="3"/>
        <v>33.229999999999997</v>
      </c>
      <c r="CD6" s="35">
        <f t="shared" si="3"/>
        <v>31.6</v>
      </c>
      <c r="CE6" s="35">
        <f t="shared" si="3"/>
        <v>33.26</v>
      </c>
      <c r="CF6" s="35">
        <f t="shared" ref="CF6" si="4">CF7</f>
        <v>32.869999999999997</v>
      </c>
      <c r="CG6" s="33" t="str">
        <f>IF(CG7="-","【-】","【"&amp;SUBSTITUTE(TEXT(CG7,"#,##0.00"),"-","△")&amp;"】")</f>
        <v>【19.72】</v>
      </c>
      <c r="CH6" s="35">
        <f t="shared" ref="CH6:CQ6" si="5">CH7</f>
        <v>72.56</v>
      </c>
      <c r="CI6" s="35">
        <f>CI7</f>
        <v>72.36</v>
      </c>
      <c r="CJ6" s="35">
        <f>CJ7</f>
        <v>82.38</v>
      </c>
      <c r="CK6" s="35">
        <f>CK7</f>
        <v>86.18</v>
      </c>
      <c r="CL6" s="35">
        <f t="shared" si="5"/>
        <v>95.53</v>
      </c>
      <c r="CM6" s="35">
        <f t="shared" si="5"/>
        <v>45.51</v>
      </c>
      <c r="CN6" s="35">
        <f t="shared" si="5"/>
        <v>44.67</v>
      </c>
      <c r="CO6" s="35">
        <f t="shared" si="5"/>
        <v>41.71</v>
      </c>
      <c r="CP6" s="35">
        <f t="shared" si="5"/>
        <v>47.02</v>
      </c>
      <c r="CQ6" s="35">
        <f t="shared" si="5"/>
        <v>47.4</v>
      </c>
      <c r="CR6" s="33" t="str">
        <f>IF(CR7="-","【-】","【"&amp;SUBSTITUTE(TEXT(CR7,"#,##0.00"),"-","△")&amp;"】")</f>
        <v>【52.61】</v>
      </c>
      <c r="CS6" s="35">
        <f t="shared" ref="CS6:DB6" si="6">CS7</f>
        <v>72.5</v>
      </c>
      <c r="CT6" s="35">
        <f>CT7</f>
        <v>80</v>
      </c>
      <c r="CU6" s="35">
        <f>CU7</f>
        <v>86.25</v>
      </c>
      <c r="CV6" s="35">
        <f>CV7</f>
        <v>86.25</v>
      </c>
      <c r="CW6" s="35">
        <f t="shared" si="6"/>
        <v>93.75</v>
      </c>
      <c r="CX6" s="35">
        <f t="shared" si="6"/>
        <v>64.14</v>
      </c>
      <c r="CY6" s="35">
        <f t="shared" si="6"/>
        <v>63.89</v>
      </c>
      <c r="CZ6" s="35">
        <f t="shared" si="6"/>
        <v>64.7</v>
      </c>
      <c r="DA6" s="35">
        <f t="shared" si="6"/>
        <v>65.38</v>
      </c>
      <c r="DB6" s="35">
        <f t="shared" si="6"/>
        <v>68.25</v>
      </c>
      <c r="DC6" s="33" t="str">
        <f>IF(DC7="-","【-】","【"&amp;SUBSTITUTE(TEXT(DC7,"#,##0.00"),"-","△")&amp;"】")</f>
        <v>【77.52】</v>
      </c>
      <c r="DD6" s="35">
        <f t="shared" ref="DD6:DM6" si="7">DD7</f>
        <v>56.48</v>
      </c>
      <c r="DE6" s="35">
        <f>DE7</f>
        <v>57.01</v>
      </c>
      <c r="DF6" s="35">
        <f>DF7</f>
        <v>59.14</v>
      </c>
      <c r="DG6" s="35">
        <f>DG7</f>
        <v>60.35</v>
      </c>
      <c r="DH6" s="35">
        <f t="shared" si="7"/>
        <v>62.31</v>
      </c>
      <c r="DI6" s="35">
        <f t="shared" si="7"/>
        <v>54.51</v>
      </c>
      <c r="DJ6" s="35">
        <f t="shared" si="7"/>
        <v>55.38</v>
      </c>
      <c r="DK6" s="35">
        <f t="shared" si="7"/>
        <v>56.07</v>
      </c>
      <c r="DL6" s="35">
        <f t="shared" si="7"/>
        <v>55.87</v>
      </c>
      <c r="DM6" s="35">
        <f t="shared" si="7"/>
        <v>56.81</v>
      </c>
      <c r="DN6" s="33" t="str">
        <f>IF(DN7="-","【-】","【"&amp;SUBSTITUTE(TEXT(DN7,"#,##0.00"),"-","△")&amp;"】")</f>
        <v>【61.16】</v>
      </c>
      <c r="DO6" s="35">
        <f t="shared" ref="DO6:DX6" si="8">DO7</f>
        <v>0</v>
      </c>
      <c r="DP6" s="35">
        <f>DP7</f>
        <v>0</v>
      </c>
      <c r="DQ6" s="35">
        <f>DQ7</f>
        <v>0</v>
      </c>
      <c r="DR6" s="35">
        <f>DR7</f>
        <v>0</v>
      </c>
      <c r="DS6" s="35">
        <f t="shared" si="8"/>
        <v>0</v>
      </c>
      <c r="DT6" s="35">
        <f t="shared" si="8"/>
        <v>36.58</v>
      </c>
      <c r="DU6" s="35">
        <f t="shared" si="8"/>
        <v>40.880000000000003</v>
      </c>
      <c r="DV6" s="35">
        <f t="shared" si="8"/>
        <v>41.24</v>
      </c>
      <c r="DW6" s="35">
        <f t="shared" si="8"/>
        <v>39.020000000000003</v>
      </c>
      <c r="DX6" s="35">
        <f t="shared" si="8"/>
        <v>39.57</v>
      </c>
      <c r="DY6" s="33" t="str">
        <f>IF(DY7="-","【-】","【"&amp;SUBSTITUTE(TEXT(DY7,"#,##0.00"),"-","△")&amp;"】")</f>
        <v>【49.95】</v>
      </c>
      <c r="DZ6" s="35">
        <f t="shared" ref="DZ6:EI6" si="9">DZ7</f>
        <v>0</v>
      </c>
      <c r="EA6" s="35">
        <f>EA7</f>
        <v>0</v>
      </c>
      <c r="EB6" s="35">
        <f>EB7</f>
        <v>0</v>
      </c>
      <c r="EC6" s="35">
        <f>EC7</f>
        <v>0</v>
      </c>
      <c r="ED6" s="35">
        <f t="shared" si="9"/>
        <v>0</v>
      </c>
      <c r="EE6" s="35">
        <f t="shared" si="9"/>
        <v>0.36</v>
      </c>
      <c r="EF6" s="35">
        <f t="shared" si="9"/>
        <v>0.12</v>
      </c>
      <c r="EG6" s="35">
        <f t="shared" si="9"/>
        <v>0.31</v>
      </c>
      <c r="EH6" s="35">
        <f t="shared" si="9"/>
        <v>0.03</v>
      </c>
      <c r="EI6" s="35">
        <f t="shared" si="9"/>
        <v>0.04</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16000</v>
      </c>
      <c r="L7" s="37" t="s">
        <v>96</v>
      </c>
      <c r="M7" s="38">
        <v>1</v>
      </c>
      <c r="N7" s="38">
        <v>15284</v>
      </c>
      <c r="O7" s="39" t="s">
        <v>97</v>
      </c>
      <c r="P7" s="39">
        <v>79.400000000000006</v>
      </c>
      <c r="Q7" s="38">
        <v>6</v>
      </c>
      <c r="R7" s="38">
        <v>15000</v>
      </c>
      <c r="S7" s="37" t="s">
        <v>98</v>
      </c>
      <c r="T7" s="40">
        <v>128.75</v>
      </c>
      <c r="U7" s="40">
        <v>137.78</v>
      </c>
      <c r="V7" s="40">
        <v>141.84</v>
      </c>
      <c r="W7" s="40">
        <v>134.04</v>
      </c>
      <c r="X7" s="40">
        <v>143.41</v>
      </c>
      <c r="Y7" s="40">
        <v>114.99</v>
      </c>
      <c r="Z7" s="40">
        <v>110.04</v>
      </c>
      <c r="AA7" s="40">
        <v>115</v>
      </c>
      <c r="AB7" s="40">
        <v>110.28</v>
      </c>
      <c r="AC7" s="41">
        <v>111.15</v>
      </c>
      <c r="AD7" s="40">
        <v>114.39</v>
      </c>
      <c r="AE7" s="40">
        <v>0</v>
      </c>
      <c r="AF7" s="40">
        <v>0</v>
      </c>
      <c r="AG7" s="40">
        <v>0</v>
      </c>
      <c r="AH7" s="40">
        <v>0</v>
      </c>
      <c r="AI7" s="40">
        <v>0</v>
      </c>
      <c r="AJ7" s="40">
        <v>75.56</v>
      </c>
      <c r="AK7" s="40">
        <v>68.38</v>
      </c>
      <c r="AL7" s="40">
        <v>66.13</v>
      </c>
      <c r="AM7" s="40">
        <v>70.209999999999994</v>
      </c>
      <c r="AN7" s="40">
        <v>67.7</v>
      </c>
      <c r="AO7" s="40">
        <v>23.61</v>
      </c>
      <c r="AP7" s="40">
        <v>382.97</v>
      </c>
      <c r="AQ7" s="40">
        <v>400.13</v>
      </c>
      <c r="AR7" s="40">
        <v>302.02</v>
      </c>
      <c r="AS7" s="40">
        <v>398.92</v>
      </c>
      <c r="AT7" s="40">
        <v>485.24</v>
      </c>
      <c r="AU7" s="40">
        <v>786.06</v>
      </c>
      <c r="AV7" s="40">
        <v>771.18</v>
      </c>
      <c r="AW7" s="40">
        <v>815.18</v>
      </c>
      <c r="AX7" s="40">
        <v>808.62</v>
      </c>
      <c r="AY7" s="40">
        <v>717.27</v>
      </c>
      <c r="AZ7" s="40">
        <v>494.95</v>
      </c>
      <c r="BA7" s="40">
        <v>407.59</v>
      </c>
      <c r="BB7" s="40">
        <v>324.93</v>
      </c>
      <c r="BC7" s="40">
        <v>349.92</v>
      </c>
      <c r="BD7" s="40">
        <v>330.29</v>
      </c>
      <c r="BE7" s="40">
        <v>464.8</v>
      </c>
      <c r="BF7" s="40">
        <v>450.91</v>
      </c>
      <c r="BG7" s="40">
        <v>444.01</v>
      </c>
      <c r="BH7" s="40">
        <v>413.29</v>
      </c>
      <c r="BI7" s="40">
        <v>408.48</v>
      </c>
      <c r="BJ7" s="40">
        <v>383.72</v>
      </c>
      <c r="BK7" s="40">
        <v>229.84</v>
      </c>
      <c r="BL7" s="40">
        <v>110.5</v>
      </c>
      <c r="BM7" s="40">
        <v>120.96</v>
      </c>
      <c r="BN7" s="40">
        <v>121.4</v>
      </c>
      <c r="BO7" s="40">
        <v>111.63</v>
      </c>
      <c r="BP7" s="40">
        <v>121.85</v>
      </c>
      <c r="BQ7" s="40">
        <v>103.39</v>
      </c>
      <c r="BR7" s="40">
        <v>96.49</v>
      </c>
      <c r="BS7" s="40">
        <v>101.92</v>
      </c>
      <c r="BT7" s="40">
        <v>98.05</v>
      </c>
      <c r="BU7" s="40">
        <v>100.19</v>
      </c>
      <c r="BV7" s="40">
        <v>110.13</v>
      </c>
      <c r="BW7" s="40">
        <v>41.85</v>
      </c>
      <c r="BX7" s="40">
        <v>38.19</v>
      </c>
      <c r="BY7" s="40">
        <v>37.229999999999997</v>
      </c>
      <c r="BZ7" s="40">
        <v>41.35</v>
      </c>
      <c r="CA7" s="40">
        <v>38.78</v>
      </c>
      <c r="CB7" s="40">
        <v>30.96</v>
      </c>
      <c r="CC7" s="40">
        <v>33.229999999999997</v>
      </c>
      <c r="CD7" s="40">
        <v>31.6</v>
      </c>
      <c r="CE7" s="40">
        <v>33.26</v>
      </c>
      <c r="CF7" s="40">
        <v>32.869999999999997</v>
      </c>
      <c r="CG7" s="40">
        <v>19.72</v>
      </c>
      <c r="CH7" s="40">
        <v>72.56</v>
      </c>
      <c r="CI7" s="40">
        <v>72.36</v>
      </c>
      <c r="CJ7" s="40">
        <v>82.38</v>
      </c>
      <c r="CK7" s="40">
        <v>86.18</v>
      </c>
      <c r="CL7" s="40">
        <v>95.53</v>
      </c>
      <c r="CM7" s="40">
        <v>45.51</v>
      </c>
      <c r="CN7" s="40">
        <v>44.67</v>
      </c>
      <c r="CO7" s="40">
        <v>41.71</v>
      </c>
      <c r="CP7" s="40">
        <v>47.02</v>
      </c>
      <c r="CQ7" s="40">
        <v>47.4</v>
      </c>
      <c r="CR7" s="40">
        <v>52.61</v>
      </c>
      <c r="CS7" s="40">
        <v>72.5</v>
      </c>
      <c r="CT7" s="40">
        <v>80</v>
      </c>
      <c r="CU7" s="40">
        <v>86.25</v>
      </c>
      <c r="CV7" s="40">
        <v>86.25</v>
      </c>
      <c r="CW7" s="40">
        <v>93.75</v>
      </c>
      <c r="CX7" s="40">
        <v>64.14</v>
      </c>
      <c r="CY7" s="40">
        <v>63.89</v>
      </c>
      <c r="CZ7" s="40">
        <v>64.7</v>
      </c>
      <c r="DA7" s="40">
        <v>65.38</v>
      </c>
      <c r="DB7" s="40">
        <v>68.25</v>
      </c>
      <c r="DC7" s="40">
        <v>77.52</v>
      </c>
      <c r="DD7" s="40">
        <v>56.48</v>
      </c>
      <c r="DE7" s="40">
        <v>57.01</v>
      </c>
      <c r="DF7" s="40">
        <v>59.14</v>
      </c>
      <c r="DG7" s="40">
        <v>60.35</v>
      </c>
      <c r="DH7" s="40">
        <v>62.31</v>
      </c>
      <c r="DI7" s="40">
        <v>54.51</v>
      </c>
      <c r="DJ7" s="40">
        <v>55.38</v>
      </c>
      <c r="DK7" s="40">
        <v>56.07</v>
      </c>
      <c r="DL7" s="40">
        <v>55.87</v>
      </c>
      <c r="DM7" s="40">
        <v>56.81</v>
      </c>
      <c r="DN7" s="40">
        <v>61.16</v>
      </c>
      <c r="DO7" s="40">
        <v>0</v>
      </c>
      <c r="DP7" s="40">
        <v>0</v>
      </c>
      <c r="DQ7" s="40">
        <v>0</v>
      </c>
      <c r="DR7" s="40">
        <v>0</v>
      </c>
      <c r="DS7" s="40">
        <v>0</v>
      </c>
      <c r="DT7" s="40">
        <v>36.58</v>
      </c>
      <c r="DU7" s="40">
        <v>40.880000000000003</v>
      </c>
      <c r="DV7" s="40">
        <v>41.24</v>
      </c>
      <c r="DW7" s="40">
        <v>39.020000000000003</v>
      </c>
      <c r="DX7" s="40">
        <v>39.57</v>
      </c>
      <c r="DY7" s="40">
        <v>49.95</v>
      </c>
      <c r="DZ7" s="40">
        <v>0</v>
      </c>
      <c r="EA7" s="40">
        <v>0</v>
      </c>
      <c r="EB7" s="40">
        <v>0</v>
      </c>
      <c r="EC7" s="40">
        <v>0</v>
      </c>
      <c r="ED7" s="40">
        <v>0</v>
      </c>
      <c r="EE7" s="40">
        <v>0.36</v>
      </c>
      <c r="EF7" s="40">
        <v>0.12</v>
      </c>
      <c r="EG7" s="40">
        <v>0.31</v>
      </c>
      <c r="EH7" s="40">
        <v>0.03</v>
      </c>
      <c r="EI7" s="40">
        <v>0.04</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128.75</v>
      </c>
      <c r="V11" s="48">
        <f>IF(U6="-",NA(),U6)</f>
        <v>137.78</v>
      </c>
      <c r="W11" s="48">
        <f>IF(V6="-",NA(),V6)</f>
        <v>141.84</v>
      </c>
      <c r="X11" s="48">
        <f>IF(W6="-",NA(),W6)</f>
        <v>134.04</v>
      </c>
      <c r="Y11" s="48">
        <f>IF(X6="-",NA(),X6)</f>
        <v>143.41</v>
      </c>
      <c r="AE11" s="47" t="s">
        <v>23</v>
      </c>
      <c r="AF11" s="48">
        <f>IF(AE6="-",NA(),AE6)</f>
        <v>0</v>
      </c>
      <c r="AG11" s="48">
        <f>IF(AF6="-",NA(),AF6)</f>
        <v>0</v>
      </c>
      <c r="AH11" s="48">
        <f>IF(AG6="-",NA(),AG6)</f>
        <v>0</v>
      </c>
      <c r="AI11" s="48">
        <f>IF(AH6="-",NA(),AH6)</f>
        <v>0</v>
      </c>
      <c r="AJ11" s="48">
        <f>IF(AI6="-",NA(),AI6)</f>
        <v>0</v>
      </c>
      <c r="AP11" s="47" t="s">
        <v>23</v>
      </c>
      <c r="AQ11" s="48">
        <f>IF(AP6="-",NA(),AP6)</f>
        <v>382.97</v>
      </c>
      <c r="AR11" s="48">
        <f>IF(AQ6="-",NA(),AQ6)</f>
        <v>400.13</v>
      </c>
      <c r="AS11" s="48">
        <f>IF(AR6="-",NA(),AR6)</f>
        <v>302.02</v>
      </c>
      <c r="AT11" s="48">
        <f>IF(AS6="-",NA(),AS6)</f>
        <v>398.92</v>
      </c>
      <c r="AU11" s="48">
        <f>IF(AT6="-",NA(),AT6)</f>
        <v>485.24</v>
      </c>
      <c r="BA11" s="47" t="s">
        <v>23</v>
      </c>
      <c r="BB11" s="48">
        <f>IF(BA6="-",NA(),BA6)</f>
        <v>407.59</v>
      </c>
      <c r="BC11" s="48">
        <f>IF(BB6="-",NA(),BB6)</f>
        <v>324.93</v>
      </c>
      <c r="BD11" s="48">
        <f>IF(BC6="-",NA(),BC6)</f>
        <v>349.92</v>
      </c>
      <c r="BE11" s="48">
        <f>IF(BD6="-",NA(),BD6)</f>
        <v>330.29</v>
      </c>
      <c r="BF11" s="48">
        <f>IF(BE6="-",NA(),BE6)</f>
        <v>464.8</v>
      </c>
      <c r="BL11" s="47" t="s">
        <v>23</v>
      </c>
      <c r="BM11" s="48">
        <f>IF(BL6="-",NA(),BL6)</f>
        <v>110.5</v>
      </c>
      <c r="BN11" s="48">
        <f>IF(BM6="-",NA(),BM6)</f>
        <v>120.96</v>
      </c>
      <c r="BO11" s="48">
        <f>IF(BN6="-",NA(),BN6)</f>
        <v>121.4</v>
      </c>
      <c r="BP11" s="48">
        <f>IF(BO6="-",NA(),BO6)</f>
        <v>111.63</v>
      </c>
      <c r="BQ11" s="48">
        <f>IF(BP6="-",NA(),BP6)</f>
        <v>121.85</v>
      </c>
      <c r="BW11" s="47" t="s">
        <v>23</v>
      </c>
      <c r="BX11" s="48">
        <f>IF(BW6="-",NA(),BW6)</f>
        <v>41.85</v>
      </c>
      <c r="BY11" s="48">
        <f>IF(BX6="-",NA(),BX6)</f>
        <v>38.19</v>
      </c>
      <c r="BZ11" s="48">
        <f>IF(BY6="-",NA(),BY6)</f>
        <v>37.229999999999997</v>
      </c>
      <c r="CA11" s="48">
        <f>IF(BZ6="-",NA(),BZ6)</f>
        <v>41.35</v>
      </c>
      <c r="CB11" s="48">
        <f>IF(CA6="-",NA(),CA6)</f>
        <v>38.78</v>
      </c>
      <c r="CH11" s="47" t="s">
        <v>23</v>
      </c>
      <c r="CI11" s="48">
        <f>IF(CH6="-",NA(),CH6)</f>
        <v>72.56</v>
      </c>
      <c r="CJ11" s="48">
        <f>IF(CI6="-",NA(),CI6)</f>
        <v>72.36</v>
      </c>
      <c r="CK11" s="48">
        <f>IF(CJ6="-",NA(),CJ6)</f>
        <v>82.38</v>
      </c>
      <c r="CL11" s="48">
        <f>IF(CK6="-",NA(),CK6)</f>
        <v>86.18</v>
      </c>
      <c r="CM11" s="48">
        <f>IF(CL6="-",NA(),CL6)</f>
        <v>95.53</v>
      </c>
      <c r="CS11" s="47" t="s">
        <v>23</v>
      </c>
      <c r="CT11" s="48">
        <f>IF(CS6="-",NA(),CS6)</f>
        <v>72.5</v>
      </c>
      <c r="CU11" s="48">
        <f>IF(CT6="-",NA(),CT6)</f>
        <v>80</v>
      </c>
      <c r="CV11" s="48">
        <f>IF(CU6="-",NA(),CU6)</f>
        <v>86.25</v>
      </c>
      <c r="CW11" s="48">
        <f>IF(CV6="-",NA(),CV6)</f>
        <v>86.25</v>
      </c>
      <c r="CX11" s="48">
        <f>IF(CW6="-",NA(),CW6)</f>
        <v>93.75</v>
      </c>
      <c r="DD11" s="47" t="s">
        <v>23</v>
      </c>
      <c r="DE11" s="48">
        <f>IF(DD6="-",NA(),DD6)</f>
        <v>56.48</v>
      </c>
      <c r="DF11" s="48">
        <f>IF(DE6="-",NA(),DE6)</f>
        <v>57.01</v>
      </c>
      <c r="DG11" s="48">
        <f>IF(DF6="-",NA(),DF6)</f>
        <v>59.14</v>
      </c>
      <c r="DH11" s="48">
        <f>IF(DG6="-",NA(),DG6)</f>
        <v>60.35</v>
      </c>
      <c r="DI11" s="48">
        <f>IF(DH6="-",NA(),DH6)</f>
        <v>62.31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114.99</v>
      </c>
      <c r="V12" s="48">
        <f>IF(Z6="-",NA(),Z6)</f>
        <v>110.04</v>
      </c>
      <c r="W12" s="48">
        <f>IF(AA6="-",NA(),AA6)</f>
        <v>115</v>
      </c>
      <c r="X12" s="48">
        <f>IF(AB6="-",NA(),AB6)</f>
        <v>110.28</v>
      </c>
      <c r="Y12" s="48">
        <f>IF(AC6="-",NA(),AC6)</f>
        <v>111.15</v>
      </c>
      <c r="AE12" s="47" t="s">
        <v>24</v>
      </c>
      <c r="AF12" s="48">
        <f>IF(AJ6="-",NA(),AJ6)</f>
        <v>75.56</v>
      </c>
      <c r="AG12" s="48">
        <f t="shared" ref="AG12:AJ12" si="10">IF(AK6="-",NA(),AK6)</f>
        <v>68.38</v>
      </c>
      <c r="AH12" s="48">
        <f t="shared" si="10"/>
        <v>66.13</v>
      </c>
      <c r="AI12" s="48">
        <f t="shared" si="10"/>
        <v>70.209999999999994</v>
      </c>
      <c r="AJ12" s="48">
        <f t="shared" si="10"/>
        <v>67.7</v>
      </c>
      <c r="AP12" s="47" t="s">
        <v>24</v>
      </c>
      <c r="AQ12" s="48">
        <f>IF(AU6="-",NA(),AU6)</f>
        <v>786.06</v>
      </c>
      <c r="AR12" s="48">
        <f t="shared" ref="AR12:AU12" si="11">IF(AV6="-",NA(),AV6)</f>
        <v>771.18</v>
      </c>
      <c r="AS12" s="48">
        <f t="shared" si="11"/>
        <v>815.18</v>
      </c>
      <c r="AT12" s="48">
        <f t="shared" si="11"/>
        <v>808.62</v>
      </c>
      <c r="AU12" s="48">
        <f t="shared" si="11"/>
        <v>717.27</v>
      </c>
      <c r="BA12" s="47" t="s">
        <v>24</v>
      </c>
      <c r="BB12" s="48">
        <f>IF(BF6="-",NA(),BF6)</f>
        <v>450.91</v>
      </c>
      <c r="BC12" s="48">
        <f t="shared" ref="BC12:BF12" si="12">IF(BG6="-",NA(),BG6)</f>
        <v>444.01</v>
      </c>
      <c r="BD12" s="48">
        <f t="shared" si="12"/>
        <v>413.29</v>
      </c>
      <c r="BE12" s="48">
        <f t="shared" si="12"/>
        <v>408.48</v>
      </c>
      <c r="BF12" s="48">
        <f t="shared" si="12"/>
        <v>383.72</v>
      </c>
      <c r="BL12" s="47" t="s">
        <v>24</v>
      </c>
      <c r="BM12" s="48">
        <f>IF(BQ6="-",NA(),BQ6)</f>
        <v>103.39</v>
      </c>
      <c r="BN12" s="48">
        <f t="shared" ref="BN12:BQ12" si="13">IF(BR6="-",NA(),BR6)</f>
        <v>96.49</v>
      </c>
      <c r="BO12" s="48">
        <f t="shared" si="13"/>
        <v>101.92</v>
      </c>
      <c r="BP12" s="48">
        <f t="shared" si="13"/>
        <v>98.05</v>
      </c>
      <c r="BQ12" s="48">
        <f t="shared" si="13"/>
        <v>100.19</v>
      </c>
      <c r="BW12" s="47" t="s">
        <v>24</v>
      </c>
      <c r="BX12" s="48">
        <f>IF(CB6="-",NA(),CB6)</f>
        <v>30.96</v>
      </c>
      <c r="BY12" s="48">
        <f t="shared" ref="BY12:CB12" si="14">IF(CC6="-",NA(),CC6)</f>
        <v>33.229999999999997</v>
      </c>
      <c r="BZ12" s="48">
        <f t="shared" si="14"/>
        <v>31.6</v>
      </c>
      <c r="CA12" s="48">
        <f t="shared" si="14"/>
        <v>33.26</v>
      </c>
      <c r="CB12" s="48">
        <f t="shared" si="14"/>
        <v>32.869999999999997</v>
      </c>
      <c r="CH12" s="47" t="s">
        <v>24</v>
      </c>
      <c r="CI12" s="48">
        <f>IF(CM6="-",NA(),CM6)</f>
        <v>45.51</v>
      </c>
      <c r="CJ12" s="48">
        <f t="shared" ref="CJ12:CM12" si="15">IF(CN6="-",NA(),CN6)</f>
        <v>44.67</v>
      </c>
      <c r="CK12" s="48">
        <f t="shared" si="15"/>
        <v>41.71</v>
      </c>
      <c r="CL12" s="48">
        <f t="shared" si="15"/>
        <v>47.02</v>
      </c>
      <c r="CM12" s="48">
        <f t="shared" si="15"/>
        <v>47.4</v>
      </c>
      <c r="CS12" s="47" t="s">
        <v>24</v>
      </c>
      <c r="CT12" s="48">
        <f>IF(CX6="-",NA(),CX6)</f>
        <v>64.14</v>
      </c>
      <c r="CU12" s="48">
        <f t="shared" ref="CU12:CX12" si="16">IF(CY6="-",NA(),CY6)</f>
        <v>63.89</v>
      </c>
      <c r="CV12" s="48">
        <f t="shared" si="16"/>
        <v>64.7</v>
      </c>
      <c r="CW12" s="48">
        <f t="shared" si="16"/>
        <v>65.38</v>
      </c>
      <c r="CX12" s="48">
        <f t="shared" si="16"/>
        <v>68.25</v>
      </c>
      <c r="DD12" s="47" t="s">
        <v>24</v>
      </c>
      <c r="DE12" s="48">
        <f>IF(DI6="-",NA(),DI6)</f>
        <v>54.51</v>
      </c>
      <c r="DF12" s="48">
        <f t="shared" ref="DF12:DI12" si="17">IF(DJ6="-",NA(),DJ6)</f>
        <v>55.38</v>
      </c>
      <c r="DG12" s="48">
        <f t="shared" si="17"/>
        <v>56.07</v>
      </c>
      <c r="DH12" s="48">
        <f t="shared" si="17"/>
        <v>55.87</v>
      </c>
      <c r="DI12" s="48">
        <f t="shared" si="17"/>
        <v>56.81</v>
      </c>
      <c r="DO12" s="47" t="s">
        <v>24</v>
      </c>
      <c r="DP12" s="48">
        <f>IF(DT6="-",NA(),DT6)</f>
        <v>36.58</v>
      </c>
      <c r="DQ12" s="48">
        <f t="shared" ref="DQ12:DT12" si="18">IF(DU6="-",NA(),DU6)</f>
        <v>40.880000000000003</v>
      </c>
      <c r="DR12" s="48">
        <f t="shared" si="18"/>
        <v>41.24</v>
      </c>
      <c r="DS12" s="48">
        <f t="shared" si="18"/>
        <v>39.020000000000003</v>
      </c>
      <c r="DT12" s="48">
        <f t="shared" si="18"/>
        <v>39.57</v>
      </c>
      <c r="DZ12" s="47" t="s">
        <v>24</v>
      </c>
      <c r="EA12" s="48">
        <f>IF(EE6="-",NA(),EE6)</f>
        <v>0.36</v>
      </c>
      <c r="EB12" s="48">
        <f t="shared" ref="EB12:EE12" si="19">IF(EF6="-",NA(),EF6)</f>
        <v>0.12</v>
      </c>
      <c r="EC12" s="48">
        <f t="shared" si="19"/>
        <v>0.31</v>
      </c>
      <c r="ED12" s="48">
        <f t="shared" si="19"/>
        <v>0.03</v>
      </c>
      <c r="EE12" s="48">
        <f t="shared" si="19"/>
        <v>0.04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2024-12-11T05:22:27Z</dcterms:created>
  <dcterms:modified xsi:type="dcterms:W3CDTF">2025-01-27T06:32:01Z</dcterms:modified>
  <cp:category/>
</cp:coreProperties>
</file>