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U:\taniguchi-chiduko\雑\水道総務班\R7.3.4（工水）経営比較分析表_疑義\"/>
    </mc:Choice>
  </mc:AlternateContent>
  <xr:revisionPtr revIDLastSave="0" documentId="13_ncr:1_{FFC4A95F-D97C-4321-8A89-1A004E0C22E2}" xr6:coauthVersionLast="36" xr6:coauthVersionMax="47" xr10:uidLastSave="{00000000-0000-0000-0000-000000000000}"/>
  <workbookProtection workbookAlgorithmName="SHA-512" workbookHashValue="TYSAQHybigH80fSqVyEudGQVTudS91+rosAXqfCNvSvgw5Ikl4XxfuxsjLOgondR7Mki3/8s0TXGMQKJtCVZ6Q==" workbookSaltValue="zozQfWnUnbgMmecYij8hHg==" workbookSpinCount="100000" lockStructure="1"/>
  <bookViews>
    <workbookView xWindow="0" yWindow="0" windowWidth="21435" windowHeight="12105" xr2:uid="{00000000-000D-0000-FFFF-FFFF00000000}"/>
  </bookViews>
  <sheets>
    <sheet name="法適用_工業用水道事業" sheetId="4" r:id="rId1"/>
    <sheet name="データ" sheetId="5" state="hidden" r:id="rId2"/>
  </sheets>
  <calcPr calcId="191029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CV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O6" i="5"/>
  <c r="DP11" i="5" s="1"/>
  <c r="DN6" i="5"/>
  <c r="DM6" i="5"/>
  <c r="DI12" i="5" s="1"/>
  <c r="DL6" i="5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Y6" i="5"/>
  <c r="CX6" i="5"/>
  <c r="CT12" i="5" s="1"/>
  <c r="CW6" i="5"/>
  <c r="CX11" i="5" s="1"/>
  <c r="CV6" i="5"/>
  <c r="CW11" i="5" s="1"/>
  <c r="CU6" i="5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I6" i="5"/>
  <c r="CJ11" i="5" s="1"/>
  <c r="CH6" i="5"/>
  <c r="CI11" i="5" s="1"/>
  <c r="CG6" i="5"/>
  <c r="CF6" i="5"/>
  <c r="CE6" i="5"/>
  <c r="CD6" i="5"/>
  <c r="BZ12" i="5" s="1"/>
  <c r="CC6" i="5"/>
  <c r="BY12" i="5" s="1"/>
  <c r="CB6" i="5"/>
  <c r="CA6" i="5"/>
  <c r="BZ6" i="5"/>
  <c r="CA11" i="5" s="1"/>
  <c r="BY6" i="5"/>
  <c r="BZ11" i="5" s="1"/>
  <c r="BX6" i="5"/>
  <c r="BY11" i="5" s="1"/>
  <c r="BW6" i="5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O6" i="5"/>
  <c r="BP11" i="5" s="1"/>
  <c r="BN6" i="5"/>
  <c r="BO11" i="5" s="1"/>
  <c r="BM6" i="5"/>
  <c r="BN11" i="5" s="1"/>
  <c r="BL6" i="5"/>
  <c r="BK6" i="5"/>
  <c r="CF90" i="4" s="1"/>
  <c r="BJ6" i="5"/>
  <c r="BF12" i="5" s="1"/>
  <c r="BI6" i="5"/>
  <c r="BE12" i="5" s="1"/>
  <c r="BH6" i="5"/>
  <c r="BG6" i="5"/>
  <c r="BF6" i="5"/>
  <c r="BB12" i="5" s="1"/>
  <c r="BE6" i="5"/>
  <c r="BF11" i="5" s="1"/>
  <c r="BD6" i="5"/>
  <c r="BE11" i="5" s="1"/>
  <c r="BC6" i="5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M6" i="5"/>
  <c r="AL6" i="5"/>
  <c r="AH12" i="5" s="1"/>
  <c r="AK6" i="5"/>
  <c r="AG12" i="5" s="1"/>
  <c r="AJ6" i="5"/>
  <c r="AI6" i="5"/>
  <c r="AH6" i="5"/>
  <c r="AI11" i="5" s="1"/>
  <c r="AG6" i="5"/>
  <c r="AH11" i="5" s="1"/>
  <c r="AF6" i="5"/>
  <c r="AG11" i="5" s="1"/>
  <c r="AE6" i="5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EH90" i="4"/>
  <c r="DG90" i="4"/>
  <c r="C90" i="4"/>
  <c r="PZ81" i="4"/>
  <c r="OY81" i="4"/>
  <c r="KO81" i="4"/>
  <c r="JN81" i="4"/>
  <c r="IM81" i="4"/>
  <c r="HL81" i="4"/>
  <c r="AZ81" i="4"/>
  <c r="RA80" i="4"/>
  <c r="OY80" i="4"/>
  <c r="JN80" i="4"/>
  <c r="DB80" i="4"/>
  <c r="CA80" i="4"/>
  <c r="AZ80" i="4"/>
  <c r="RA79" i="4"/>
  <c r="NX79" i="4"/>
  <c r="MW79" i="4"/>
  <c r="JN79" i="4"/>
  <c r="IM79" i="4"/>
  <c r="HL79" i="4"/>
  <c r="EC79" i="4"/>
  <c r="DB79" i="4"/>
  <c r="Y79" i="4"/>
  <c r="RH56" i="4"/>
  <c r="OF56" i="4"/>
  <c r="KZ56" i="4"/>
  <c r="KF56" i="4"/>
  <c r="JL56" i="4"/>
  <c r="CZ56" i="4"/>
  <c r="CF56" i="4"/>
  <c r="AR56" i="4"/>
  <c r="RH55" i="4"/>
  <c r="OZ55" i="4"/>
  <c r="OF55" i="4"/>
  <c r="MN55" i="4"/>
  <c r="JL55" i="4"/>
  <c r="GZ55" i="4"/>
  <c r="GF55" i="4"/>
  <c r="BL55" i="4"/>
  <c r="RH54" i="4"/>
  <c r="PT54" i="4"/>
  <c r="OF54" i="4"/>
  <c r="MN54" i="4"/>
  <c r="KF54" i="4"/>
  <c r="JL54" i="4"/>
  <c r="GZ54" i="4"/>
  <c r="CZ54" i="4"/>
  <c r="BL54" i="4"/>
  <c r="X54" i="4"/>
  <c r="RH33" i="4"/>
  <c r="LT33" i="4"/>
  <c r="GF33" i="4"/>
  <c r="BL33" i="4"/>
  <c r="AR33" i="4"/>
  <c r="X33" i="4"/>
  <c r="OZ32" i="4"/>
  <c r="MN32" i="4"/>
  <c r="KZ32" i="4"/>
  <c r="JL32" i="4"/>
  <c r="RH31" i="4"/>
  <c r="PT31" i="4"/>
  <c r="OF31" i="4"/>
  <c r="MN31" i="4"/>
  <c r="KZ31" i="4"/>
  <c r="JL31" i="4"/>
  <c r="FL31" i="4"/>
  <c r="CZ31" i="4"/>
  <c r="CF31" i="4"/>
  <c r="BL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GZ31" i="4" l="1"/>
  <c r="KF31" i="4"/>
  <c r="OZ31" i="4"/>
  <c r="QN31" i="4"/>
  <c r="GF32" i="4"/>
  <c r="OF32" i="4"/>
  <c r="RH32" i="4"/>
  <c r="FL33" i="4"/>
  <c r="KZ33" i="4"/>
  <c r="QN33" i="4"/>
  <c r="CF54" i="4"/>
  <c r="FL54" i="4"/>
  <c r="OZ54" i="4"/>
  <c r="QN54" i="4"/>
  <c r="X56" i="4"/>
  <c r="FL56" i="4"/>
  <c r="MN56" i="4"/>
  <c r="QN56" i="4"/>
  <c r="IM80" i="4"/>
  <c r="NX80" i="4"/>
  <c r="PZ80" i="4"/>
  <c r="Y81" i="4"/>
  <c r="EC81" i="4"/>
  <c r="BO10" i="5"/>
  <c r="GK81" i="4"/>
  <c r="BZ10" i="5"/>
  <c r="GF31" i="4"/>
  <c r="CF33" i="4"/>
  <c r="CA79" i="4"/>
  <c r="CK10" i="5"/>
  <c r="BL32" i="4"/>
  <c r="OF33" i="4"/>
  <c r="KZ54" i="4"/>
  <c r="LT56" i="4"/>
  <c r="GZ32" i="4"/>
  <c r="QN32" i="4"/>
  <c r="CZ33" i="4"/>
  <c r="W10" i="5"/>
  <c r="DG10" i="5"/>
  <c r="GF54" i="4"/>
  <c r="GF56" i="4"/>
  <c r="OY79" i="4"/>
  <c r="AH10" i="5"/>
  <c r="DR10" i="5"/>
  <c r="MW80" i="4"/>
  <c r="AS10" i="5"/>
  <c r="EC10" i="5"/>
  <c r="AF11" i="5"/>
  <c r="ER32" i="4"/>
  <c r="AJ11" i="5"/>
  <c r="HT32" i="4"/>
  <c r="AI12" i="5"/>
  <c r="GZ33" i="4"/>
  <c r="BC12" i="5"/>
  <c r="OZ33" i="4"/>
  <c r="CF32" i="4"/>
  <c r="JL33" i="4"/>
  <c r="MN33" i="4"/>
  <c r="BD12" i="5"/>
  <c r="PT33" i="4"/>
  <c r="BM11" i="5"/>
  <c r="X55" i="4"/>
  <c r="BQ11" i="5"/>
  <c r="CZ55" i="4"/>
  <c r="BX12" i="5"/>
  <c r="ER56" i="4"/>
  <c r="CB12" i="5"/>
  <c r="HT56" i="4"/>
  <c r="CK11" i="5"/>
  <c r="KZ55" i="4"/>
  <c r="CZ32" i="4"/>
  <c r="KF33" i="4"/>
  <c r="CF55" i="4"/>
  <c r="X32" i="4"/>
  <c r="FL32" i="4"/>
  <c r="KF32" i="4"/>
  <c r="FL55" i="4"/>
  <c r="KF55" i="4"/>
  <c r="QN55" i="4"/>
  <c r="BL56" i="4"/>
  <c r="Y80" i="4"/>
  <c r="EC80" i="4"/>
  <c r="BX11" i="5"/>
  <c r="ER55" i="4"/>
  <c r="CB11" i="5"/>
  <c r="HT55" i="4"/>
  <c r="CA12" i="5"/>
  <c r="GZ56" i="4"/>
  <c r="CV11" i="5"/>
  <c r="PT55" i="4"/>
  <c r="CU12" i="5"/>
  <c r="OZ56" i="4"/>
  <c r="CV12" i="5"/>
  <c r="PT56" i="4"/>
  <c r="DH12" i="5"/>
  <c r="DB81" i="4"/>
  <c r="DQ11" i="5"/>
  <c r="HL80" i="4"/>
  <c r="EB12" i="5"/>
  <c r="NX81" i="4"/>
  <c r="BD11" i="5"/>
  <c r="PT32" i="4"/>
  <c r="AF12" i="5"/>
  <c r="ER33" i="4"/>
  <c r="AJ12" i="5"/>
  <c r="HT33" i="4"/>
  <c r="GK80" i="4"/>
  <c r="KO80" i="4"/>
  <c r="CA81" i="4"/>
  <c r="MW81" i="4"/>
  <c r="RA81" i="4"/>
  <c r="AR31" i="4"/>
  <c r="ER31" i="4"/>
  <c r="HT31" i="4"/>
  <c r="LT31" i="4"/>
  <c r="AR32" i="4"/>
  <c r="LT32" i="4"/>
  <c r="AR54" i="4"/>
  <c r="ER54" i="4"/>
  <c r="HT54" i="4"/>
  <c r="LT54" i="4"/>
  <c r="AR55" i="4"/>
  <c r="LT55" i="4"/>
  <c r="AZ79" i="4"/>
  <c r="GK79" i="4"/>
  <c r="KO79" i="4"/>
  <c r="PZ79" i="4"/>
  <c r="V10" i="5"/>
  <c r="AF10" i="5"/>
  <c r="AJ10" i="5"/>
  <c r="AT10" i="5"/>
  <c r="BD10" i="5"/>
  <c r="BN10" i="5"/>
  <c r="BX10" i="5"/>
  <c r="CB10" i="5"/>
  <c r="CL10" i="5"/>
  <c r="DF10" i="5"/>
  <c r="DP10" i="5"/>
  <c r="DT10" i="5"/>
  <c r="ED10" i="5"/>
  <c r="AG10" i="5"/>
  <c r="AQ10" i="5"/>
  <c r="AU10" i="5"/>
  <c r="BE10" i="5"/>
  <c r="BY10" i="5"/>
  <c r="CI10" i="5"/>
  <c r="CM10" i="5"/>
  <c r="CW10" i="5"/>
  <c r="DQ10" i="5"/>
  <c r="EA10" i="5"/>
  <c r="EE10" i="5"/>
  <c r="X10" i="5"/>
  <c r="AR10" i="5"/>
  <c r="BB10" i="5"/>
  <c r="BF10" i="5"/>
  <c r="BP10" i="5"/>
  <c r="CJ10" i="5"/>
  <c r="CT10" i="5"/>
  <c r="CX10" i="5"/>
  <c r="DH10" i="5"/>
  <c r="EB10" i="5"/>
  <c r="U10" i="5"/>
  <c r="Y10" i="5"/>
  <c r="AI10" i="5"/>
  <c r="BC10" i="5"/>
  <c r="BM10" i="5"/>
  <c r="BQ10" i="5"/>
  <c r="CA10" i="5"/>
</calcChain>
</file>

<file path=xl/sharedStrings.xml><?xml version="1.0" encoding="utf-8"?>
<sst xmlns="http://schemas.openxmlformats.org/spreadsheetml/2006/main" count="262" uniqueCount="107">
  <si>
    <t>経営比較分析表／団体全体（令和5年度決算）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</si>
  <si>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</si>
  <si>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</si>
  <si>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</si>
  <si>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</si>
  <si>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</si>
  <si>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</si>
  <si>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</si>
  <si>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</si>
  <si>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</si>
  <si>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</si>
  <si>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</si>
  <si>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</si>
  <si>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</si>
  <si>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</si>
  <si>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</si>
  <si>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</si>
  <si>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</si>
  <si>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</si>
  <si>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</si>
  <si>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</si>
  <si>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</si>
  <si>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</si>
  <si>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</si>
  <si>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</si>
  <si>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</si>
  <si>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</si>
  <si>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</si>
  <si>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</si>
  <si>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</si>
  <si>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</si>
  <si>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</si>
  <si>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</si>
  <si>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</si>
  <si>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</si>
  <si>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</si>
  <si>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</si>
  <si>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</si>
  <si>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</si>
  <si>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</si>
  <si>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</si>
  <si>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</si>
  <si>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</si>
  <si>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</si>
  <si>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</si>
  <si>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</si>
  <si>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</si>
  <si>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</si>
  <si>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</si>
  <si>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</si>
  <si>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</si>
  <si>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</si>
  <si>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</si>
  <si>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</si>
  <si>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</si>
  <si>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</si>
  <si>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</si>
  <si>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</si>
  <si>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</si>
  <si>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</si>
  <si>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</si>
  <si>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</si>
  <si>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</si>
  <si>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</si>
  <si>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</si>
  <si>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</si>
  <si>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</si>
  <si>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</si>
  <si>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</si>
  <si>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</si>
  <si>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</si>
  <si>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</si>
  <si>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</si>
  <si>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</si>
  <si>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</si>
  <si>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</si>
  <si>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</si>
  <si>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</si>
  <si>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</si>
  <si>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</si>
  <si>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</si>
  <si>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</si>
  <si>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</si>
  <si>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</si>
  <si>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</si>
  <si>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</si>
  <si>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</si>
  <si>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2023</t>
  </si>
  <si>
    <t>422126</t>
  </si>
  <si>
    <t>46</t>
  </si>
  <si>
    <t>02</t>
  </si>
  <si>
    <t>0</t>
  </si>
  <si>
    <t>000</t>
  </si>
  <si>
    <t>長崎県　西海市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</si>
  <si>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</si>
  <si>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</si>
  <si>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</si>
  <si>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</si>
  <si>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</si>
  <si>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</si>
  <si>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</si>
  <si>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</si>
  <si>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</si>
  <si>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</si>
  <si>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施設建設後40年以上を経過しており、サービスの安定供給のため、経営戦略に基づき今後も計画的な更新が必要である。</t>
    <phoneticPr fontId="5"/>
  </si>
  <si>
    <r>
      <rPr>
        <sz val="11"/>
        <rFont val="ＭＳ ゴシック"/>
        <family val="3"/>
        <charset val="128"/>
      </rPr>
      <t>①経常収支比率：100%を下回っているが、令和３年度以降、営業費用の減により経営状況が改善している。</t>
    </r>
    <r>
      <rPr>
        <sz val="11"/>
        <color rgb="FF0070C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②累積欠損金比率：昨年度より微増している。</t>
    </r>
    <r>
      <rPr>
        <sz val="11"/>
        <color rgb="FF0070C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③流動比率：類似団体に比べ非常に高く、短期の支払い能力には問題ない。物価高騰等による経常費用の増加が懸念されるため、注視する。</t>
    </r>
    <r>
      <rPr>
        <sz val="11"/>
        <color rgb="FF0070C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④企業債残高対給水収益比率：新規の借入れがないため、減少傾向で推移している。今後の固定資産の老朽化等による施設更新等に備え、適正な管理を行う必要がある。</t>
    </r>
    <r>
      <rPr>
        <sz val="11"/>
        <color rgb="FF0070C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⑤料金回収率：100％を下回っているものの、令和３年度以降は、90％以上で安定して推移している。今後の財政状況により、料金改定等の検討が必要となってくる。</t>
    </r>
    <r>
      <rPr>
        <sz val="11"/>
        <color rgb="FF0070C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 xml:space="preserve">
⑥給水原価：近年上昇傾向にあったが、令和３年度以降は費用の減により改善し、類似団体よりも低く抑えられている。
⑦施設利用率：高い水準で推移している。今後も施設の効率化を念頭に整備を行うとともに、動向に注視する。
⑧契約率：高い水準を維持している。今後も適正な施設維持を行っていく。</t>
    </r>
    <rPh sb="13" eb="15">
      <t>シタマワ</t>
    </rPh>
    <rPh sb="61" eb="64">
      <t>サクネンド</t>
    </rPh>
    <rPh sb="66" eb="67">
      <t>ビ</t>
    </rPh>
    <rPh sb="81" eb="83">
      <t>ルイジ</t>
    </rPh>
    <rPh sb="83" eb="85">
      <t>ダンタイ</t>
    </rPh>
    <rPh sb="86" eb="87">
      <t>クラ</t>
    </rPh>
    <rPh sb="88" eb="90">
      <t>ヒジョウ</t>
    </rPh>
    <rPh sb="91" eb="92">
      <t>タカ</t>
    </rPh>
    <rPh sb="94" eb="96">
      <t>タンキ</t>
    </rPh>
    <rPh sb="97" eb="99">
      <t>シハラ</t>
    </rPh>
    <rPh sb="100" eb="102">
      <t>ノウリョク</t>
    </rPh>
    <rPh sb="104" eb="106">
      <t>モンダイ</t>
    </rPh>
    <rPh sb="109" eb="111">
      <t>ブッカ</t>
    </rPh>
    <rPh sb="111" eb="113">
      <t>コウトウ</t>
    </rPh>
    <rPh sb="113" eb="114">
      <t>トウ</t>
    </rPh>
    <rPh sb="154" eb="156">
      <t>シンキ</t>
    </rPh>
    <rPh sb="157" eb="159">
      <t>カリイレ</t>
    </rPh>
    <rPh sb="231" eb="233">
      <t>シタマワ</t>
    </rPh>
    <rPh sb="253" eb="255">
      <t>イジョウ</t>
    </rPh>
    <rPh sb="256" eb="258">
      <t>アンテイ</t>
    </rPh>
    <rPh sb="260" eb="262">
      <t>スイイ</t>
    </rPh>
    <rPh sb="335" eb="337">
      <t>ルイジ</t>
    </rPh>
    <rPh sb="337" eb="339">
      <t>ダンタイ</t>
    </rPh>
    <rPh sb="342" eb="343">
      <t>ヒク</t>
    </rPh>
    <rPh sb="344" eb="345">
      <t>オサ</t>
    </rPh>
    <phoneticPr fontId="5"/>
  </si>
  <si>
    <t>①有形固定資産減価償却率：類似団体平均値をやや上回っている。本市の契約企業は１社のため、今後の施設・設備・管路の更新においては、給水先企業の活動方針を見極めながら必要な投資を行い、安定供給に努める。
②管路経年化率：グラフには反映されていないが、管路の大部分が昭和53年度に布設されているため、令和２年度以降は98.23％と急激に高くなっている。
・令和元年度　4.16％
・令和２年度～５年度　98.23％
③管路更新率：給水先企業の活動方針が具体的に決定後、更新時期等を検討する。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3" eb="15">
      <t>ルイジ</t>
    </rPh>
    <rPh sb="15" eb="17">
      <t>ダンタイ</t>
    </rPh>
    <rPh sb="17" eb="20">
      <t>ヘイキンチ</t>
    </rPh>
    <rPh sb="23" eb="25">
      <t>ウワマワ</t>
    </rPh>
    <rPh sb="30" eb="32">
      <t>ホンシ</t>
    </rPh>
    <rPh sb="33" eb="35">
      <t>ケイヤク</t>
    </rPh>
    <rPh sb="35" eb="37">
      <t>キギョウ</t>
    </rPh>
    <rPh sb="39" eb="40">
      <t>シャ</t>
    </rPh>
    <rPh sb="64" eb="66">
      <t>キュウスイ</t>
    </rPh>
    <rPh sb="66" eb="67">
      <t>サキ</t>
    </rPh>
    <rPh sb="67" eb="69">
      <t>キギョウ</t>
    </rPh>
    <rPh sb="90" eb="92">
      <t>アンテイ</t>
    </rPh>
    <rPh sb="92" eb="94">
      <t>キョウキュウ</t>
    </rPh>
    <rPh sb="95" eb="96">
      <t>ツト</t>
    </rPh>
    <rPh sb="102" eb="104">
      <t>カンロ</t>
    </rPh>
    <rPh sb="104" eb="106">
      <t>ケイネン</t>
    </rPh>
    <rPh sb="106" eb="107">
      <t>カ</t>
    </rPh>
    <rPh sb="107" eb="108">
      <t>リツ</t>
    </rPh>
    <rPh sb="114" eb="116">
      <t>ハンエイ</t>
    </rPh>
    <rPh sb="124" eb="126">
      <t>カンロ</t>
    </rPh>
    <rPh sb="127" eb="130">
      <t>ダイブブン</t>
    </rPh>
    <rPh sb="131" eb="133">
      <t>ショウワ</t>
    </rPh>
    <rPh sb="135" eb="136">
      <t>ネン</t>
    </rPh>
    <rPh sb="136" eb="137">
      <t>ド</t>
    </rPh>
    <rPh sb="138" eb="140">
      <t>フセツ</t>
    </rPh>
    <rPh sb="148" eb="150">
      <t>レイワ</t>
    </rPh>
    <rPh sb="151" eb="153">
      <t>ネンド</t>
    </rPh>
    <rPh sb="153" eb="155">
      <t>イコウ</t>
    </rPh>
    <rPh sb="163" eb="165">
      <t>キュウゲキ</t>
    </rPh>
    <rPh sb="166" eb="167">
      <t>タカ</t>
    </rPh>
    <rPh sb="176" eb="178">
      <t>レイワ</t>
    </rPh>
    <rPh sb="178" eb="180">
      <t>ガンネン</t>
    </rPh>
    <rPh sb="180" eb="181">
      <t>ド</t>
    </rPh>
    <rPh sb="189" eb="191">
      <t>レイワ</t>
    </rPh>
    <rPh sb="192" eb="194">
      <t>ネンド</t>
    </rPh>
    <rPh sb="196" eb="198">
      <t>ネンド</t>
    </rPh>
    <rPh sb="208" eb="210">
      <t>カンロ</t>
    </rPh>
    <rPh sb="210" eb="212">
      <t>コウシン</t>
    </rPh>
    <rPh sb="212" eb="213">
      <t>リツ</t>
    </rPh>
    <rPh sb="214" eb="216">
      <t>キュウスイ</t>
    </rPh>
    <rPh sb="216" eb="217">
      <t>サキ</t>
    </rPh>
    <rPh sb="217" eb="219">
      <t>キギョウ</t>
    </rPh>
    <rPh sb="220" eb="222">
      <t>カツドウ</t>
    </rPh>
    <rPh sb="222" eb="224">
      <t>ホウシン</t>
    </rPh>
    <rPh sb="225" eb="228">
      <t>グタイテキ</t>
    </rPh>
    <rPh sb="229" eb="231">
      <t>ケッテイ</t>
    </rPh>
    <rPh sb="231" eb="232">
      <t>ゴ</t>
    </rPh>
    <rPh sb="233" eb="235">
      <t>コウシン</t>
    </rPh>
    <rPh sb="235" eb="238">
      <t>ジキトウ</t>
    </rPh>
    <rPh sb="239" eb="241">
      <t>ケントウ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</si>
</sst>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color rgb="FF0070C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  <xf numFmtId="0" fontId="11" fillId="0" borderId="8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Alignment="1" applyProtection="1">
      <alignment horizontal="left" vertical="top" wrapText="1"/>
      <protection locked="0"/>
    </xf>
    <xf numFmtId="0" fontId="22" fillId="0" borderId="9" xfId="0" applyFont="1" applyFill="1" applyBorder="1" applyAlignment="1" applyProtection="1">
      <alignment horizontal="left" vertical="top" wrapText="1"/>
      <protection locked="0"/>
    </xf>
    <xf numFmtId="0" fontId="22" fillId="0" borderId="8" xfId="0" applyFont="1" applyFill="1" applyBorder="1" applyAlignment="1" applyProtection="1">
      <alignment horizontal="left" vertical="top" wrapText="1"/>
      <protection locked="0"/>
    </xf>
    <xf numFmtId="0" fontId="22" fillId="0" borderId="10" xfId="0" applyFont="1" applyFill="1" applyBorder="1" applyAlignment="1" applyProtection="1">
      <alignment horizontal="left" vertical="top" wrapText="1"/>
      <protection locked="0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0" fontId="22" fillId="0" borderId="11" xfId="0" applyFont="1" applyFill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55.3</c:v>
                </c:pt>
                <c:pt idx="1">
                  <c:v>57.32</c:v>
                </c:pt>
                <c:pt idx="2">
                  <c:v>59.54</c:v>
                </c:pt>
                <c:pt idx="3">
                  <c:v>61.45</c:v>
                </c:pt>
                <c:pt idx="4">
                  <c:v>63.64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D-42B7-AFF7-82BD27C6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54.3</c:v>
                </c:pt>
                <c:pt idx="1">
                  <c:v>55.32</c:v>
                </c:pt>
                <c:pt idx="2">
                  <c:v>55.08</c:v>
                </c:pt>
                <c:pt idx="3">
                  <c:v>56.95</c:v>
                </c:pt>
                <c:pt idx="4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D-42B7-AFF7-82BD27C67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15.7</c:v>
                </c:pt>
                <c:pt idx="1">
                  <c:v>45.09</c:v>
                </c:pt>
                <c:pt idx="2">
                  <c:v>51.72</c:v>
                </c:pt>
                <c:pt idx="3">
                  <c:v>60.53</c:v>
                </c:pt>
                <c:pt idx="4">
                  <c:v>63.52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7-413E-864F-B02BE7BB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125.8</c:v>
                </c:pt>
                <c:pt idx="1">
                  <c:v>132.55000000000001</c:v>
                </c:pt>
                <c:pt idx="2">
                  <c:v>134.69</c:v>
                </c:pt>
                <c:pt idx="3">
                  <c:v>133.63999999999999</c:v>
                </c:pt>
                <c:pt idx="4">
                  <c:v>140.65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7-413E-864F-B02BE7BB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89.28</c:v>
                </c:pt>
                <c:pt idx="1">
                  <c:v>80.709999999999994</c:v>
                </c:pt>
                <c:pt idx="2">
                  <c:v>94.86</c:v>
                </c:pt>
                <c:pt idx="3">
                  <c:v>93.29</c:v>
                </c:pt>
                <c:pt idx="4">
                  <c:v>97.48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A-46B3-B22B-9BC9D2FA7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108.76</c:v>
                </c:pt>
                <c:pt idx="1">
                  <c:v>110.19</c:v>
                </c:pt>
                <c:pt idx="2">
                  <c:v>113.73</c:v>
                </c:pt>
                <c:pt idx="3">
                  <c:v>115.42</c:v>
                </c:pt>
                <c:pt idx="4">
                  <c:v>114.11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A-46B3-B22B-9BC9D2FA7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7-4256-9A9F-520345F47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4.66</c:v>
                </c:pt>
                <c:pt idx="1">
                  <c:v>7.35</c:v>
                </c:pt>
                <c:pt idx="2">
                  <c:v>7.6</c:v>
                </c:pt>
                <c:pt idx="3">
                  <c:v>7.9</c:v>
                </c:pt>
                <c:pt idx="4">
                  <c:v>8.2100000000000009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7-4256-9A9F-520345F47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3-45EE-B1C9-818564EBA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0.06</c:v>
                </c:pt>
                <c:pt idx="1">
                  <c:v>0.09</c:v>
                </c:pt>
                <c:pt idx="2">
                  <c:v>0.4</c:v>
                </c:pt>
                <c:pt idx="3">
                  <c:v>0.14000000000000001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3-45EE-B1C9-818564EBA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1506.44</c:v>
                </c:pt>
                <c:pt idx="1">
                  <c:v>1124.5</c:v>
                </c:pt>
                <c:pt idx="2">
                  <c:v>1310.26</c:v>
                </c:pt>
                <c:pt idx="3">
                  <c:v>1538.03</c:v>
                </c:pt>
                <c:pt idx="4">
                  <c:v>1330.55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6-4C4B-A546-018427605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732.52</c:v>
                </c:pt>
                <c:pt idx="1">
                  <c:v>819.73</c:v>
                </c:pt>
                <c:pt idx="2">
                  <c:v>834.05</c:v>
                </c:pt>
                <c:pt idx="3">
                  <c:v>1011.55</c:v>
                </c:pt>
                <c:pt idx="4">
                  <c:v>913.57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6-4C4B-A546-018427605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246.3</c:v>
                </c:pt>
                <c:pt idx="1">
                  <c:v>236.13</c:v>
                </c:pt>
                <c:pt idx="2">
                  <c:v>223.36</c:v>
                </c:pt>
                <c:pt idx="3">
                  <c:v>210.34</c:v>
                </c:pt>
                <c:pt idx="4">
                  <c:v>196.53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C-452F-A167-937728326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498.01</c:v>
                </c:pt>
                <c:pt idx="1">
                  <c:v>490.39</c:v>
                </c:pt>
                <c:pt idx="2">
                  <c:v>475.44</c:v>
                </c:pt>
                <c:pt idx="3">
                  <c:v>413.6</c:v>
                </c:pt>
                <c:pt idx="4">
                  <c:v>398.17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C-452F-A167-937728326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86.89</c:v>
                </c:pt>
                <c:pt idx="1">
                  <c:v>77.14</c:v>
                </c:pt>
                <c:pt idx="2">
                  <c:v>93.46</c:v>
                </c:pt>
                <c:pt idx="3">
                  <c:v>91.56</c:v>
                </c:pt>
                <c:pt idx="4">
                  <c:v>96.79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4-44FC-ABC0-24AD96575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90.22</c:v>
                </c:pt>
                <c:pt idx="1">
                  <c:v>90.8</c:v>
                </c:pt>
                <c:pt idx="2">
                  <c:v>93.49</c:v>
                </c:pt>
                <c:pt idx="3">
                  <c:v>94.77</c:v>
                </c:pt>
                <c:pt idx="4">
                  <c:v>89.59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4-44FC-ABC0-24AD96575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48.66</c:v>
                </c:pt>
                <c:pt idx="1">
                  <c:v>54.44</c:v>
                </c:pt>
                <c:pt idx="2">
                  <c:v>44.94</c:v>
                </c:pt>
                <c:pt idx="3">
                  <c:v>45.87</c:v>
                </c:pt>
                <c:pt idx="4">
                  <c:v>43.39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2-4666-A4DE-A96388009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49.94</c:v>
                </c:pt>
                <c:pt idx="1">
                  <c:v>50.56</c:v>
                </c:pt>
                <c:pt idx="2">
                  <c:v>49.4</c:v>
                </c:pt>
                <c:pt idx="3">
                  <c:v>49.51</c:v>
                </c:pt>
                <c:pt idx="4">
                  <c:v>52.49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2-4666-A4DE-A96388009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74.13</c:v>
                </c:pt>
                <c:pt idx="1">
                  <c:v>64.040000000000006</c:v>
                </c:pt>
                <c:pt idx="2">
                  <c:v>62.93</c:v>
                </c:pt>
                <c:pt idx="3">
                  <c:v>71.959999999999994</c:v>
                </c:pt>
                <c:pt idx="4">
                  <c:v>62.58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2-4CFC-8328-6E0116BF1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34.92</c:v>
                </c:pt>
                <c:pt idx="1">
                  <c:v>34.19</c:v>
                </c:pt>
                <c:pt idx="2">
                  <c:v>36.65</c:v>
                </c:pt>
                <c:pt idx="3">
                  <c:v>33.29</c:v>
                </c:pt>
                <c:pt idx="4">
                  <c:v>31.77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2-4CFC-8328-6E0116BF1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100</c:v>
                </c:pt>
                <c:pt idx="1">
                  <c:v>90.91</c:v>
                </c:pt>
                <c:pt idx="2">
                  <c:v>90.91</c:v>
                </c:pt>
                <c:pt idx="3">
                  <c:v>90.91</c:v>
                </c:pt>
                <c:pt idx="4">
                  <c:v>90.91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2-4525-8B93-CE9B4C11C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50.9</c:v>
                </c:pt>
                <c:pt idx="1">
                  <c:v>49.05</c:v>
                </c:pt>
                <c:pt idx="2">
                  <c:v>50.94</c:v>
                </c:pt>
                <c:pt idx="3">
                  <c:v>49.76</c:v>
                </c:pt>
                <c:pt idx="4">
                  <c:v>49.18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2-4525-8B93-CE9B4C11C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【229.84】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A27" zoomScale="77" zoomScaleNormal="77" workbookViewId="0">
      <selection activeCell="SM48" sqref="SM48:TA6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  <c r="IX2" s="144"/>
      <c r="IY2" s="144"/>
      <c r="IZ2" s="144"/>
      <c r="JA2" s="144"/>
      <c r="JB2" s="144"/>
      <c r="JC2" s="144"/>
      <c r="JD2" s="144"/>
      <c r="JE2" s="144"/>
      <c r="JF2" s="144"/>
      <c r="JG2" s="144"/>
      <c r="JH2" s="144"/>
      <c r="JI2" s="144"/>
      <c r="JJ2" s="144"/>
      <c r="JK2" s="144"/>
      <c r="JL2" s="144"/>
      <c r="JM2" s="144"/>
      <c r="JN2" s="144"/>
      <c r="JO2" s="144"/>
      <c r="JP2" s="144"/>
      <c r="JQ2" s="144"/>
      <c r="JR2" s="144"/>
      <c r="JS2" s="144"/>
      <c r="JT2" s="144"/>
      <c r="JU2" s="144"/>
      <c r="JV2" s="144"/>
      <c r="JW2" s="144"/>
      <c r="JX2" s="144"/>
      <c r="JY2" s="144"/>
      <c r="JZ2" s="144"/>
      <c r="KA2" s="144"/>
      <c r="KB2" s="144"/>
      <c r="KC2" s="144"/>
      <c r="KD2" s="144"/>
      <c r="KE2" s="144"/>
      <c r="KF2" s="144"/>
      <c r="KG2" s="144"/>
      <c r="KH2" s="144"/>
      <c r="KI2" s="144"/>
      <c r="KJ2" s="144"/>
      <c r="KK2" s="144"/>
      <c r="KL2" s="144"/>
      <c r="KM2" s="144"/>
      <c r="KN2" s="144"/>
      <c r="KO2" s="144"/>
      <c r="KP2" s="144"/>
      <c r="KQ2" s="144"/>
      <c r="KR2" s="144"/>
      <c r="KS2" s="144"/>
      <c r="KT2" s="144"/>
      <c r="KU2" s="144"/>
      <c r="KV2" s="144"/>
      <c r="KW2" s="144"/>
      <c r="KX2" s="144"/>
      <c r="KY2" s="144"/>
      <c r="KZ2" s="144"/>
      <c r="LA2" s="144"/>
      <c r="LB2" s="144"/>
      <c r="LC2" s="144"/>
      <c r="LD2" s="144"/>
      <c r="LE2" s="144"/>
      <c r="LF2" s="144"/>
      <c r="LG2" s="144"/>
      <c r="LH2" s="144"/>
      <c r="LI2" s="144"/>
      <c r="LJ2" s="144"/>
      <c r="LK2" s="144"/>
      <c r="LL2" s="144"/>
      <c r="LM2" s="144"/>
      <c r="LN2" s="144"/>
      <c r="LO2" s="144"/>
      <c r="LP2" s="144"/>
      <c r="LQ2" s="144"/>
      <c r="LR2" s="144"/>
      <c r="LS2" s="144"/>
      <c r="LT2" s="144"/>
      <c r="LU2" s="144"/>
      <c r="LV2" s="144"/>
      <c r="LW2" s="144"/>
      <c r="LX2" s="144"/>
      <c r="LY2" s="144"/>
      <c r="LZ2" s="144"/>
      <c r="MA2" s="144"/>
      <c r="MB2" s="144"/>
      <c r="MC2" s="144"/>
      <c r="MD2" s="144"/>
      <c r="ME2" s="144"/>
      <c r="MF2" s="144"/>
      <c r="MG2" s="144"/>
      <c r="MH2" s="144"/>
      <c r="MI2" s="144"/>
      <c r="MJ2" s="144"/>
      <c r="MK2" s="144"/>
      <c r="ML2" s="144"/>
      <c r="MM2" s="144"/>
      <c r="MN2" s="144"/>
      <c r="MO2" s="144"/>
      <c r="MP2" s="144"/>
      <c r="MQ2" s="144"/>
      <c r="MR2" s="144"/>
      <c r="MS2" s="144"/>
      <c r="MT2" s="144"/>
      <c r="MU2" s="144"/>
      <c r="MV2" s="144"/>
      <c r="MW2" s="144"/>
      <c r="MX2" s="144"/>
      <c r="MY2" s="144"/>
      <c r="MZ2" s="144"/>
      <c r="NA2" s="144"/>
      <c r="NB2" s="144"/>
      <c r="NC2" s="144"/>
      <c r="ND2" s="144"/>
      <c r="NE2" s="144"/>
      <c r="NF2" s="144"/>
      <c r="NG2" s="144"/>
      <c r="NH2" s="144"/>
      <c r="NI2" s="144"/>
      <c r="NJ2" s="144"/>
      <c r="NK2" s="144"/>
      <c r="NL2" s="144"/>
      <c r="NM2" s="144"/>
      <c r="NN2" s="144"/>
      <c r="NO2" s="144"/>
      <c r="NP2" s="144"/>
      <c r="NQ2" s="144"/>
      <c r="NR2" s="144"/>
      <c r="NS2" s="144"/>
      <c r="NT2" s="144"/>
      <c r="NU2" s="144"/>
      <c r="NV2" s="144"/>
      <c r="NW2" s="144"/>
      <c r="NX2" s="144"/>
      <c r="NY2" s="144"/>
      <c r="NZ2" s="144"/>
      <c r="OA2" s="144"/>
      <c r="OB2" s="144"/>
      <c r="OC2" s="144"/>
      <c r="OD2" s="144"/>
      <c r="OE2" s="144"/>
      <c r="OF2" s="144"/>
      <c r="OG2" s="144"/>
      <c r="OH2" s="144"/>
      <c r="OI2" s="144"/>
      <c r="OJ2" s="144"/>
      <c r="OK2" s="144"/>
      <c r="OL2" s="144"/>
      <c r="OM2" s="144"/>
      <c r="ON2" s="144"/>
      <c r="OO2" s="144"/>
      <c r="OP2" s="144"/>
      <c r="OQ2" s="144"/>
      <c r="OR2" s="144"/>
      <c r="OS2" s="144"/>
      <c r="OT2" s="144"/>
      <c r="OU2" s="144"/>
      <c r="OV2" s="144"/>
      <c r="OW2" s="144"/>
      <c r="OX2" s="144"/>
      <c r="OY2" s="144"/>
      <c r="OZ2" s="144"/>
      <c r="PA2" s="144"/>
      <c r="PB2" s="144"/>
      <c r="PC2" s="144"/>
      <c r="PD2" s="144"/>
      <c r="PE2" s="144"/>
      <c r="PF2" s="144"/>
      <c r="PG2" s="144"/>
      <c r="PH2" s="144"/>
      <c r="PI2" s="144"/>
      <c r="PJ2" s="144"/>
      <c r="PK2" s="144"/>
      <c r="PL2" s="144"/>
      <c r="PM2" s="144"/>
      <c r="PN2" s="144"/>
      <c r="PO2" s="144"/>
      <c r="PP2" s="144"/>
      <c r="PQ2" s="144"/>
      <c r="PR2" s="144"/>
      <c r="PS2" s="144"/>
      <c r="PT2" s="144"/>
      <c r="PU2" s="144"/>
      <c r="PV2" s="144"/>
      <c r="PW2" s="144"/>
      <c r="PX2" s="144"/>
      <c r="PY2" s="144"/>
      <c r="PZ2" s="144"/>
      <c r="QA2" s="144"/>
      <c r="QB2" s="144"/>
      <c r="QC2" s="144"/>
      <c r="QD2" s="144"/>
      <c r="QE2" s="144"/>
      <c r="QF2" s="144"/>
      <c r="QG2" s="144"/>
      <c r="QH2" s="144"/>
      <c r="QI2" s="144"/>
      <c r="QJ2" s="144"/>
      <c r="QK2" s="144"/>
      <c r="QL2" s="144"/>
      <c r="QM2" s="144"/>
      <c r="QN2" s="144"/>
      <c r="QO2" s="144"/>
      <c r="QP2" s="144"/>
      <c r="QQ2" s="144"/>
      <c r="QR2" s="144"/>
      <c r="QS2" s="144"/>
      <c r="QT2" s="144"/>
      <c r="QU2" s="144"/>
      <c r="QV2" s="144"/>
      <c r="QW2" s="144"/>
      <c r="QX2" s="144"/>
      <c r="QY2" s="144"/>
      <c r="QZ2" s="144"/>
      <c r="RA2" s="144"/>
      <c r="RB2" s="144"/>
      <c r="RC2" s="144"/>
      <c r="RD2" s="144"/>
      <c r="RE2" s="144"/>
      <c r="RF2" s="144"/>
      <c r="RG2" s="144"/>
      <c r="RH2" s="144"/>
      <c r="RI2" s="144"/>
      <c r="RJ2" s="144"/>
      <c r="RK2" s="144"/>
      <c r="RL2" s="144"/>
      <c r="RM2" s="144"/>
      <c r="RN2" s="144"/>
      <c r="RO2" s="144"/>
      <c r="RP2" s="144"/>
      <c r="RQ2" s="144"/>
      <c r="RR2" s="144"/>
      <c r="RS2" s="144"/>
      <c r="RT2" s="144"/>
      <c r="RU2" s="144"/>
      <c r="RV2" s="144"/>
      <c r="RW2" s="144"/>
      <c r="RX2" s="144"/>
      <c r="RY2" s="144"/>
      <c r="RZ2" s="144"/>
      <c r="SA2" s="144"/>
      <c r="SB2" s="144"/>
      <c r="SC2" s="144"/>
      <c r="SD2" s="144"/>
      <c r="SE2" s="144"/>
      <c r="SF2" s="144"/>
      <c r="SG2" s="144"/>
      <c r="SH2" s="144"/>
      <c r="SI2" s="144"/>
      <c r="SJ2" s="144"/>
      <c r="SK2" s="144"/>
      <c r="SL2" s="144"/>
      <c r="SM2" s="144"/>
      <c r="SN2" s="144"/>
      <c r="SO2" s="144"/>
      <c r="SP2" s="144"/>
      <c r="SQ2" s="144"/>
      <c r="SR2" s="144"/>
      <c r="SS2" s="144"/>
      <c r="ST2" s="144"/>
      <c r="SU2" s="144"/>
      <c r="SV2" s="144"/>
      <c r="SW2" s="144"/>
      <c r="SX2" s="144"/>
      <c r="SY2" s="144"/>
      <c r="SZ2" s="144"/>
      <c r="TA2" s="144"/>
    </row>
    <row r="3" spans="1:521" ht="9.75" customHeight="1" x14ac:dyDescent="0.15">
      <c r="A3" s="2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  <c r="IX3" s="144"/>
      <c r="IY3" s="144"/>
      <c r="IZ3" s="144"/>
      <c r="JA3" s="144"/>
      <c r="JB3" s="144"/>
      <c r="JC3" s="144"/>
      <c r="JD3" s="144"/>
      <c r="JE3" s="144"/>
      <c r="JF3" s="144"/>
      <c r="JG3" s="144"/>
      <c r="JH3" s="144"/>
      <c r="JI3" s="144"/>
      <c r="JJ3" s="144"/>
      <c r="JK3" s="144"/>
      <c r="JL3" s="144"/>
      <c r="JM3" s="144"/>
      <c r="JN3" s="144"/>
      <c r="JO3" s="144"/>
      <c r="JP3" s="144"/>
      <c r="JQ3" s="144"/>
      <c r="JR3" s="144"/>
      <c r="JS3" s="144"/>
      <c r="JT3" s="144"/>
      <c r="JU3" s="144"/>
      <c r="JV3" s="144"/>
      <c r="JW3" s="144"/>
      <c r="JX3" s="144"/>
      <c r="JY3" s="144"/>
      <c r="JZ3" s="144"/>
      <c r="KA3" s="144"/>
      <c r="KB3" s="144"/>
      <c r="KC3" s="144"/>
      <c r="KD3" s="144"/>
      <c r="KE3" s="144"/>
      <c r="KF3" s="144"/>
      <c r="KG3" s="144"/>
      <c r="KH3" s="144"/>
      <c r="KI3" s="144"/>
      <c r="KJ3" s="144"/>
      <c r="KK3" s="144"/>
      <c r="KL3" s="144"/>
      <c r="KM3" s="144"/>
      <c r="KN3" s="144"/>
      <c r="KO3" s="144"/>
      <c r="KP3" s="144"/>
      <c r="KQ3" s="144"/>
      <c r="KR3" s="144"/>
      <c r="KS3" s="144"/>
      <c r="KT3" s="144"/>
      <c r="KU3" s="144"/>
      <c r="KV3" s="144"/>
      <c r="KW3" s="144"/>
      <c r="KX3" s="144"/>
      <c r="KY3" s="144"/>
      <c r="KZ3" s="144"/>
      <c r="LA3" s="144"/>
      <c r="LB3" s="144"/>
      <c r="LC3" s="144"/>
      <c r="LD3" s="144"/>
      <c r="LE3" s="144"/>
      <c r="LF3" s="144"/>
      <c r="LG3" s="144"/>
      <c r="LH3" s="144"/>
      <c r="LI3" s="144"/>
      <c r="LJ3" s="144"/>
      <c r="LK3" s="144"/>
      <c r="LL3" s="144"/>
      <c r="LM3" s="144"/>
      <c r="LN3" s="144"/>
      <c r="LO3" s="144"/>
      <c r="LP3" s="144"/>
      <c r="LQ3" s="144"/>
      <c r="LR3" s="144"/>
      <c r="LS3" s="144"/>
      <c r="LT3" s="144"/>
      <c r="LU3" s="144"/>
      <c r="LV3" s="144"/>
      <c r="LW3" s="144"/>
      <c r="LX3" s="144"/>
      <c r="LY3" s="144"/>
      <c r="LZ3" s="144"/>
      <c r="MA3" s="144"/>
      <c r="MB3" s="144"/>
      <c r="MC3" s="144"/>
      <c r="MD3" s="144"/>
      <c r="ME3" s="144"/>
      <c r="MF3" s="144"/>
      <c r="MG3" s="144"/>
      <c r="MH3" s="144"/>
      <c r="MI3" s="144"/>
      <c r="MJ3" s="144"/>
      <c r="MK3" s="144"/>
      <c r="ML3" s="144"/>
      <c r="MM3" s="144"/>
      <c r="MN3" s="144"/>
      <c r="MO3" s="144"/>
      <c r="MP3" s="144"/>
      <c r="MQ3" s="144"/>
      <c r="MR3" s="144"/>
      <c r="MS3" s="144"/>
      <c r="MT3" s="144"/>
      <c r="MU3" s="144"/>
      <c r="MV3" s="144"/>
      <c r="MW3" s="144"/>
      <c r="MX3" s="144"/>
      <c r="MY3" s="144"/>
      <c r="MZ3" s="144"/>
      <c r="NA3" s="144"/>
      <c r="NB3" s="144"/>
      <c r="NC3" s="144"/>
      <c r="ND3" s="144"/>
      <c r="NE3" s="144"/>
      <c r="NF3" s="144"/>
      <c r="NG3" s="144"/>
      <c r="NH3" s="144"/>
      <c r="NI3" s="144"/>
      <c r="NJ3" s="144"/>
      <c r="NK3" s="144"/>
      <c r="NL3" s="144"/>
      <c r="NM3" s="144"/>
      <c r="NN3" s="144"/>
      <c r="NO3" s="144"/>
      <c r="NP3" s="144"/>
      <c r="NQ3" s="144"/>
      <c r="NR3" s="144"/>
      <c r="NS3" s="144"/>
      <c r="NT3" s="144"/>
      <c r="NU3" s="144"/>
      <c r="NV3" s="144"/>
      <c r="NW3" s="144"/>
      <c r="NX3" s="144"/>
      <c r="NY3" s="144"/>
      <c r="NZ3" s="144"/>
      <c r="OA3" s="144"/>
      <c r="OB3" s="144"/>
      <c r="OC3" s="144"/>
      <c r="OD3" s="144"/>
      <c r="OE3" s="144"/>
      <c r="OF3" s="144"/>
      <c r="OG3" s="144"/>
      <c r="OH3" s="144"/>
      <c r="OI3" s="144"/>
      <c r="OJ3" s="144"/>
      <c r="OK3" s="144"/>
      <c r="OL3" s="144"/>
      <c r="OM3" s="144"/>
      <c r="ON3" s="144"/>
      <c r="OO3" s="144"/>
      <c r="OP3" s="144"/>
      <c r="OQ3" s="144"/>
      <c r="OR3" s="144"/>
      <c r="OS3" s="144"/>
      <c r="OT3" s="144"/>
      <c r="OU3" s="144"/>
      <c r="OV3" s="144"/>
      <c r="OW3" s="144"/>
      <c r="OX3" s="144"/>
      <c r="OY3" s="144"/>
      <c r="OZ3" s="144"/>
      <c r="PA3" s="144"/>
      <c r="PB3" s="144"/>
      <c r="PC3" s="144"/>
      <c r="PD3" s="144"/>
      <c r="PE3" s="144"/>
      <c r="PF3" s="144"/>
      <c r="PG3" s="144"/>
      <c r="PH3" s="144"/>
      <c r="PI3" s="144"/>
      <c r="PJ3" s="144"/>
      <c r="PK3" s="144"/>
      <c r="PL3" s="144"/>
      <c r="PM3" s="144"/>
      <c r="PN3" s="144"/>
      <c r="PO3" s="144"/>
      <c r="PP3" s="144"/>
      <c r="PQ3" s="144"/>
      <c r="PR3" s="144"/>
      <c r="PS3" s="144"/>
      <c r="PT3" s="144"/>
      <c r="PU3" s="144"/>
      <c r="PV3" s="144"/>
      <c r="PW3" s="144"/>
      <c r="PX3" s="144"/>
      <c r="PY3" s="144"/>
      <c r="PZ3" s="144"/>
      <c r="QA3" s="144"/>
      <c r="QB3" s="144"/>
      <c r="QC3" s="144"/>
      <c r="QD3" s="144"/>
      <c r="QE3" s="144"/>
      <c r="QF3" s="144"/>
      <c r="QG3" s="144"/>
      <c r="QH3" s="144"/>
      <c r="QI3" s="144"/>
      <c r="QJ3" s="144"/>
      <c r="QK3" s="144"/>
      <c r="QL3" s="144"/>
      <c r="QM3" s="144"/>
      <c r="QN3" s="144"/>
      <c r="QO3" s="144"/>
      <c r="QP3" s="144"/>
      <c r="QQ3" s="144"/>
      <c r="QR3" s="144"/>
      <c r="QS3" s="144"/>
      <c r="QT3" s="144"/>
      <c r="QU3" s="144"/>
      <c r="QV3" s="144"/>
      <c r="QW3" s="144"/>
      <c r="QX3" s="144"/>
      <c r="QY3" s="144"/>
      <c r="QZ3" s="144"/>
      <c r="RA3" s="144"/>
      <c r="RB3" s="144"/>
      <c r="RC3" s="144"/>
      <c r="RD3" s="144"/>
      <c r="RE3" s="144"/>
      <c r="RF3" s="144"/>
      <c r="RG3" s="144"/>
      <c r="RH3" s="144"/>
      <c r="RI3" s="144"/>
      <c r="RJ3" s="144"/>
      <c r="RK3" s="144"/>
      <c r="RL3" s="144"/>
      <c r="RM3" s="144"/>
      <c r="RN3" s="144"/>
      <c r="RO3" s="144"/>
      <c r="RP3" s="144"/>
      <c r="RQ3" s="144"/>
      <c r="RR3" s="144"/>
      <c r="RS3" s="144"/>
      <c r="RT3" s="144"/>
      <c r="RU3" s="144"/>
      <c r="RV3" s="144"/>
      <c r="RW3" s="144"/>
      <c r="RX3" s="144"/>
      <c r="RY3" s="144"/>
      <c r="RZ3" s="144"/>
      <c r="SA3" s="144"/>
      <c r="SB3" s="144"/>
      <c r="SC3" s="144"/>
      <c r="SD3" s="144"/>
      <c r="SE3" s="144"/>
      <c r="SF3" s="144"/>
      <c r="SG3" s="144"/>
      <c r="SH3" s="144"/>
      <c r="SI3" s="144"/>
      <c r="SJ3" s="144"/>
      <c r="SK3" s="144"/>
      <c r="SL3" s="144"/>
      <c r="SM3" s="144"/>
      <c r="SN3" s="144"/>
      <c r="SO3" s="144"/>
      <c r="SP3" s="144"/>
      <c r="SQ3" s="144"/>
      <c r="SR3" s="144"/>
      <c r="SS3" s="144"/>
      <c r="ST3" s="144"/>
      <c r="SU3" s="144"/>
      <c r="SV3" s="144"/>
      <c r="SW3" s="144"/>
      <c r="SX3" s="144"/>
      <c r="SY3" s="144"/>
      <c r="SZ3" s="144"/>
      <c r="TA3" s="144"/>
    </row>
    <row r="4" spans="1:521" ht="9.75" customHeight="1" x14ac:dyDescent="0.15">
      <c r="A4" s="2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144"/>
      <c r="JZ4" s="144"/>
      <c r="KA4" s="144"/>
      <c r="KB4" s="144"/>
      <c r="KC4" s="144"/>
      <c r="KD4" s="144"/>
      <c r="KE4" s="144"/>
      <c r="KF4" s="144"/>
      <c r="KG4" s="144"/>
      <c r="KH4" s="144"/>
      <c r="KI4" s="144"/>
      <c r="KJ4" s="144"/>
      <c r="KK4" s="144"/>
      <c r="KL4" s="144"/>
      <c r="KM4" s="144"/>
      <c r="KN4" s="144"/>
      <c r="KO4" s="144"/>
      <c r="KP4" s="144"/>
      <c r="KQ4" s="144"/>
      <c r="KR4" s="144"/>
      <c r="KS4" s="144"/>
      <c r="KT4" s="144"/>
      <c r="KU4" s="144"/>
      <c r="KV4" s="144"/>
      <c r="KW4" s="144"/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44"/>
      <c r="MQ4" s="144"/>
      <c r="MR4" s="144"/>
      <c r="MS4" s="144"/>
      <c r="MT4" s="144"/>
      <c r="MU4" s="144"/>
      <c r="MV4" s="144"/>
      <c r="MW4" s="144"/>
      <c r="MX4" s="144"/>
      <c r="MY4" s="144"/>
      <c r="MZ4" s="144"/>
      <c r="NA4" s="144"/>
      <c r="NB4" s="144"/>
      <c r="NC4" s="144"/>
      <c r="ND4" s="144"/>
      <c r="NE4" s="144"/>
      <c r="NF4" s="144"/>
      <c r="NG4" s="144"/>
      <c r="NH4" s="144"/>
      <c r="NI4" s="144"/>
      <c r="NJ4" s="144"/>
      <c r="NK4" s="144"/>
      <c r="NL4" s="144"/>
      <c r="NM4" s="144"/>
      <c r="NN4" s="144"/>
      <c r="NO4" s="144"/>
      <c r="NP4" s="144"/>
      <c r="NQ4" s="144"/>
      <c r="NR4" s="144"/>
      <c r="NS4" s="144"/>
      <c r="NT4" s="144"/>
      <c r="NU4" s="144"/>
      <c r="NV4" s="144"/>
      <c r="NW4" s="144"/>
      <c r="NX4" s="144"/>
      <c r="NY4" s="144"/>
      <c r="NZ4" s="144"/>
      <c r="OA4" s="144"/>
      <c r="OB4" s="144"/>
      <c r="OC4" s="144"/>
      <c r="OD4" s="144"/>
      <c r="OE4" s="144"/>
      <c r="OF4" s="144"/>
      <c r="OG4" s="144"/>
      <c r="OH4" s="144"/>
      <c r="OI4" s="144"/>
      <c r="OJ4" s="144"/>
      <c r="OK4" s="144"/>
      <c r="OL4" s="144"/>
      <c r="OM4" s="144"/>
      <c r="ON4" s="144"/>
      <c r="OO4" s="144"/>
      <c r="OP4" s="144"/>
      <c r="OQ4" s="144"/>
      <c r="OR4" s="144"/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/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/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144"/>
      <c r="QR4" s="144"/>
      <c r="QS4" s="144"/>
      <c r="QT4" s="144"/>
      <c r="QU4" s="144"/>
      <c r="QV4" s="144"/>
      <c r="QW4" s="144"/>
      <c r="QX4" s="144"/>
      <c r="QY4" s="144"/>
      <c r="QZ4" s="144"/>
      <c r="RA4" s="144"/>
      <c r="RB4" s="144"/>
      <c r="RC4" s="144"/>
      <c r="RD4" s="144"/>
      <c r="RE4" s="144"/>
      <c r="RF4" s="144"/>
      <c r="RG4" s="144"/>
      <c r="RH4" s="144"/>
      <c r="RI4" s="144"/>
      <c r="RJ4" s="144"/>
      <c r="RK4" s="144"/>
      <c r="RL4" s="144"/>
      <c r="RM4" s="144"/>
      <c r="RN4" s="144"/>
      <c r="RO4" s="144"/>
      <c r="RP4" s="144"/>
      <c r="RQ4" s="144"/>
      <c r="RR4" s="144"/>
      <c r="RS4" s="144"/>
      <c r="RT4" s="144"/>
      <c r="RU4" s="144"/>
      <c r="RV4" s="144"/>
      <c r="RW4" s="144"/>
      <c r="RX4" s="144"/>
      <c r="RY4" s="144"/>
      <c r="RZ4" s="144"/>
      <c r="SA4" s="144"/>
      <c r="SB4" s="144"/>
      <c r="SC4" s="144"/>
      <c r="SD4" s="144"/>
      <c r="SE4" s="144"/>
      <c r="SF4" s="144"/>
      <c r="SG4" s="144"/>
      <c r="SH4" s="144"/>
      <c r="SI4" s="144"/>
      <c r="SJ4" s="144"/>
      <c r="SK4" s="144"/>
      <c r="SL4" s="144"/>
      <c r="SM4" s="144"/>
      <c r="SN4" s="144"/>
      <c r="SO4" s="144"/>
      <c r="SP4" s="144"/>
      <c r="SQ4" s="144"/>
      <c r="SR4" s="144"/>
      <c r="SS4" s="144"/>
      <c r="ST4" s="144"/>
      <c r="SU4" s="144"/>
      <c r="SV4" s="144"/>
      <c r="SW4" s="144"/>
      <c r="SX4" s="144"/>
      <c r="SY4" s="144"/>
      <c r="SZ4" s="144"/>
      <c r="TA4" s="144"/>
    </row>
    <row r="5" spans="1:521" ht="18.75" customHeight="1" x14ac:dyDescent="0.15">
      <c r="A5" s="2"/>
      <c r="B5" s="145" t="str">
        <f>データ!H7</f>
        <v>長崎県　西海市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6"/>
      <c r="JY5" s="146"/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6"/>
      <c r="KM5" s="146"/>
      <c r="KN5" s="146"/>
      <c r="KO5" s="146"/>
      <c r="KP5" s="146"/>
      <c r="KQ5" s="146"/>
      <c r="KR5" s="146"/>
      <c r="KS5" s="146"/>
      <c r="KT5" s="146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7" t="s">
        <v>1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2"/>
      <c r="KV6" s="2"/>
      <c r="KW6" s="3"/>
      <c r="KX6" s="149"/>
      <c r="KY6" s="149"/>
      <c r="KZ6" s="149"/>
      <c r="LA6" s="149"/>
      <c r="LB6" s="149"/>
      <c r="LC6" s="4"/>
      <c r="LD6" s="2"/>
      <c r="LE6" s="2"/>
      <c r="LF6" s="2"/>
      <c r="LG6" s="2"/>
      <c r="LH6" s="2"/>
      <c r="LI6" s="3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50"/>
      <c r="LU6" s="150"/>
      <c r="LV6" s="150"/>
      <c r="LW6" s="150"/>
      <c r="LX6" s="150"/>
      <c r="LY6" s="150"/>
      <c r="LZ6" s="150"/>
      <c r="MA6" s="150"/>
      <c r="MB6" s="150"/>
      <c r="MC6" s="150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9"/>
      <c r="NT6" s="150"/>
      <c r="NU6" s="150"/>
      <c r="NV6" s="150"/>
      <c r="NW6" s="150"/>
      <c r="NX6" s="150"/>
      <c r="NY6" s="150"/>
      <c r="NZ6" s="150"/>
      <c r="OA6" s="150"/>
      <c r="OB6" s="150"/>
      <c r="OC6" s="150"/>
      <c r="OD6" s="150"/>
      <c r="OE6" s="150"/>
      <c r="OF6" s="150"/>
      <c r="OG6" s="150"/>
      <c r="OH6" s="150"/>
      <c r="OI6" s="150"/>
      <c r="OJ6" s="150"/>
      <c r="OK6" s="150"/>
      <c r="OL6" s="150"/>
      <c r="OM6" s="150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0"/>
      <c r="QN6" s="150"/>
      <c r="QO6" s="150"/>
      <c r="QP6" s="150"/>
      <c r="QQ6" s="150"/>
      <c r="QR6" s="150"/>
      <c r="QS6" s="150"/>
      <c r="QT6" s="150"/>
      <c r="QU6" s="150"/>
      <c r="QV6" s="150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32" t="s">
        <v>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4"/>
      <c r="CH7" s="132" t="s">
        <v>3</v>
      </c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4"/>
      <c r="FN7" s="132" t="s">
        <v>4</v>
      </c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4"/>
      <c r="IT7" s="132" t="s">
        <v>5</v>
      </c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/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/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4"/>
      <c r="LZ7" s="132" t="s">
        <v>6</v>
      </c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133"/>
      <c r="ND7" s="133"/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4"/>
      <c r="PF7" s="132" t="s">
        <v>7</v>
      </c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33"/>
      <c r="PW7" s="133"/>
      <c r="PX7" s="133"/>
      <c r="PY7" s="133"/>
      <c r="PZ7" s="133"/>
      <c r="QA7" s="133"/>
      <c r="QB7" s="133"/>
      <c r="QC7" s="133"/>
      <c r="QD7" s="133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33"/>
      <c r="RY7" s="133"/>
      <c r="RZ7" s="133"/>
      <c r="SA7" s="133"/>
      <c r="SB7" s="133"/>
      <c r="SC7" s="133"/>
      <c r="SD7" s="133"/>
      <c r="SE7" s="133"/>
      <c r="SF7" s="133"/>
      <c r="SG7" s="133"/>
      <c r="SH7" s="133"/>
      <c r="SI7" s="133"/>
      <c r="SJ7" s="133"/>
      <c r="SK7" s="134"/>
      <c r="SL7" s="3"/>
      <c r="SM7" s="137" t="s">
        <v>8</v>
      </c>
      <c r="SN7" s="138"/>
      <c r="SO7" s="138"/>
      <c r="SP7" s="138"/>
      <c r="SQ7" s="138"/>
      <c r="SR7" s="138"/>
      <c r="SS7" s="138"/>
      <c r="ST7" s="138"/>
      <c r="SU7" s="138"/>
      <c r="SV7" s="138"/>
      <c r="SW7" s="138"/>
      <c r="SX7" s="138"/>
      <c r="SY7" s="138"/>
      <c r="SZ7" s="139"/>
    </row>
    <row r="8" spans="1:521" ht="18.75" customHeight="1" x14ac:dyDescent="0.15">
      <c r="A8" s="6"/>
      <c r="B8" s="125" t="str">
        <f>データ!I7</f>
        <v>法適用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7"/>
      <c r="CH8" s="125" t="str">
        <f>データ!J7</f>
        <v>工業用水道事業</v>
      </c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7"/>
      <c r="FN8" s="122">
        <f>データ!K7</f>
        <v>5500</v>
      </c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4"/>
      <c r="IT8" s="125" t="str">
        <f>データ!L7</f>
        <v>極小規模</v>
      </c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/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6"/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7"/>
      <c r="LZ8" s="122">
        <f>データ!M7</f>
        <v>1</v>
      </c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123"/>
      <c r="ND8" s="123"/>
      <c r="NE8" s="123"/>
      <c r="NF8" s="123"/>
      <c r="NG8" s="123"/>
      <c r="NH8" s="123"/>
      <c r="NI8" s="123"/>
      <c r="NJ8" s="123"/>
      <c r="NK8" s="123"/>
      <c r="NL8" s="123"/>
      <c r="NM8" s="123"/>
      <c r="NN8" s="123"/>
      <c r="NO8" s="123"/>
      <c r="NP8" s="123"/>
      <c r="NQ8" s="123"/>
      <c r="NR8" s="123"/>
      <c r="NS8" s="123"/>
      <c r="NT8" s="123"/>
      <c r="NU8" s="123"/>
      <c r="NV8" s="123"/>
      <c r="NW8" s="123"/>
      <c r="NX8" s="123"/>
      <c r="NY8" s="123"/>
      <c r="NZ8" s="123"/>
      <c r="OA8" s="123"/>
      <c r="OB8" s="123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4"/>
      <c r="PF8" s="122">
        <f>データ!N7</f>
        <v>3442</v>
      </c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23"/>
      <c r="PW8" s="123"/>
      <c r="PX8" s="123"/>
      <c r="PY8" s="123"/>
      <c r="PZ8" s="123"/>
      <c r="QA8" s="123"/>
      <c r="QB8" s="123"/>
      <c r="QC8" s="123"/>
      <c r="QD8" s="123"/>
      <c r="QE8" s="123"/>
      <c r="QF8" s="123"/>
      <c r="QG8" s="123"/>
      <c r="QH8" s="123"/>
      <c r="QI8" s="123"/>
      <c r="QJ8" s="123"/>
      <c r="QK8" s="123"/>
      <c r="QL8" s="123"/>
      <c r="QM8" s="123"/>
      <c r="QN8" s="123"/>
      <c r="QO8" s="123"/>
      <c r="QP8" s="123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4"/>
      <c r="SL8" s="3"/>
      <c r="SM8" s="140" t="s">
        <v>9</v>
      </c>
      <c r="SN8" s="141"/>
      <c r="SO8" s="142" t="s">
        <v>10</v>
      </c>
      <c r="SP8" s="142"/>
      <c r="SQ8" s="142"/>
      <c r="SR8" s="142"/>
      <c r="SS8" s="142"/>
      <c r="ST8" s="142"/>
      <c r="SU8" s="142"/>
      <c r="SV8" s="142"/>
      <c r="SW8" s="142"/>
      <c r="SX8" s="142"/>
      <c r="SY8" s="142"/>
      <c r="SZ8" s="143"/>
    </row>
    <row r="9" spans="1:521" ht="18.75" customHeight="1" x14ac:dyDescent="0.15">
      <c r="A9" s="6"/>
      <c r="B9" s="132" t="s">
        <v>11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4"/>
      <c r="CH9" s="132" t="s">
        <v>12</v>
      </c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4"/>
      <c r="FN9" s="132" t="s">
        <v>13</v>
      </c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4"/>
      <c r="IT9" s="132" t="s">
        <v>14</v>
      </c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/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/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4"/>
      <c r="LZ9" s="132" t="s">
        <v>15</v>
      </c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4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5" t="s">
        <v>16</v>
      </c>
      <c r="SN9" s="136"/>
      <c r="SO9" s="117" t="s">
        <v>17</v>
      </c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8"/>
    </row>
    <row r="10" spans="1:521" ht="18.75" customHeight="1" x14ac:dyDescent="0.15">
      <c r="A10" s="6"/>
      <c r="B10" s="119" t="str">
        <f>データ!O7</f>
        <v>-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1"/>
      <c r="CH10" s="119">
        <f>データ!P7</f>
        <v>83.3</v>
      </c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1"/>
      <c r="FN10" s="122">
        <f>データ!Q7</f>
        <v>1</v>
      </c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4"/>
      <c r="IT10" s="122">
        <f>データ!R7</f>
        <v>5000</v>
      </c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4"/>
      <c r="LZ10" s="125" t="str">
        <f>データ!S7</f>
        <v>非設置</v>
      </c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126"/>
      <c r="ND10" s="126"/>
      <c r="NE10" s="126"/>
      <c r="NF10" s="126"/>
      <c r="NG10" s="126"/>
      <c r="NH10" s="126"/>
      <c r="NI10" s="126"/>
      <c r="NJ10" s="126"/>
      <c r="NK10" s="126"/>
      <c r="NL10" s="126"/>
      <c r="NM10" s="126"/>
      <c r="NN10" s="126"/>
      <c r="NO10" s="126"/>
      <c r="NP10" s="126"/>
      <c r="NQ10" s="126"/>
      <c r="NR10" s="126"/>
      <c r="NS10" s="126"/>
      <c r="NT10" s="126"/>
      <c r="NU10" s="126"/>
      <c r="NV10" s="126"/>
      <c r="NW10" s="126"/>
      <c r="NX10" s="126"/>
      <c r="NY10" s="126"/>
      <c r="NZ10" s="126"/>
      <c r="OA10" s="126"/>
      <c r="OB10" s="126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7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8" t="s">
        <v>18</v>
      </c>
      <c r="SN10" s="129"/>
      <c r="SO10" s="130" t="s">
        <v>19</v>
      </c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1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11" t="s">
        <v>105</v>
      </c>
      <c r="SN16" s="112"/>
      <c r="SO16" s="112"/>
      <c r="SP16" s="112"/>
      <c r="SQ16" s="112"/>
      <c r="SR16" s="112"/>
      <c r="SS16" s="112"/>
      <c r="ST16" s="112"/>
      <c r="SU16" s="112"/>
      <c r="SV16" s="112"/>
      <c r="SW16" s="112"/>
      <c r="SX16" s="112"/>
      <c r="SY16" s="112"/>
      <c r="SZ16" s="112"/>
      <c r="TA16" s="113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111"/>
      <c r="SN17" s="112"/>
      <c r="SO17" s="112"/>
      <c r="SP17" s="112"/>
      <c r="SQ17" s="112"/>
      <c r="SR17" s="112"/>
      <c r="SS17" s="112"/>
      <c r="ST17" s="112"/>
      <c r="SU17" s="112"/>
      <c r="SV17" s="112"/>
      <c r="SW17" s="112"/>
      <c r="SX17" s="112"/>
      <c r="SY17" s="112"/>
      <c r="SZ17" s="112"/>
      <c r="TA17" s="113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111"/>
      <c r="SN18" s="112"/>
      <c r="SO18" s="112"/>
      <c r="SP18" s="112"/>
      <c r="SQ18" s="112"/>
      <c r="SR18" s="112"/>
      <c r="SS18" s="112"/>
      <c r="ST18" s="112"/>
      <c r="SU18" s="112"/>
      <c r="SV18" s="112"/>
      <c r="SW18" s="112"/>
      <c r="SX18" s="112"/>
      <c r="SY18" s="112"/>
      <c r="SZ18" s="112"/>
      <c r="TA18" s="113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111"/>
      <c r="SN19" s="112"/>
      <c r="SO19" s="112"/>
      <c r="SP19" s="112"/>
      <c r="SQ19" s="112"/>
      <c r="SR19" s="112"/>
      <c r="SS19" s="112"/>
      <c r="ST19" s="112"/>
      <c r="SU19" s="112"/>
      <c r="SV19" s="112"/>
      <c r="SW19" s="112"/>
      <c r="SX19" s="112"/>
      <c r="SY19" s="112"/>
      <c r="SZ19" s="112"/>
      <c r="TA19" s="113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111"/>
      <c r="SN20" s="112"/>
      <c r="SO20" s="112"/>
      <c r="SP20" s="112"/>
      <c r="SQ20" s="112"/>
      <c r="SR20" s="112"/>
      <c r="SS20" s="112"/>
      <c r="ST20" s="112"/>
      <c r="SU20" s="112"/>
      <c r="SV20" s="112"/>
      <c r="SW20" s="112"/>
      <c r="SX20" s="112"/>
      <c r="SY20" s="112"/>
      <c r="SZ20" s="112"/>
      <c r="TA20" s="113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111"/>
      <c r="SN21" s="112"/>
      <c r="SO21" s="112"/>
      <c r="SP21" s="112"/>
      <c r="SQ21" s="112"/>
      <c r="SR21" s="112"/>
      <c r="SS21" s="112"/>
      <c r="ST21" s="112"/>
      <c r="SU21" s="112"/>
      <c r="SV21" s="112"/>
      <c r="SW21" s="112"/>
      <c r="SX21" s="112"/>
      <c r="SY21" s="112"/>
      <c r="SZ21" s="112"/>
      <c r="TA21" s="113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111"/>
      <c r="SN22" s="112"/>
      <c r="SO22" s="112"/>
      <c r="SP22" s="112"/>
      <c r="SQ22" s="112"/>
      <c r="SR22" s="112"/>
      <c r="SS22" s="112"/>
      <c r="ST22" s="112"/>
      <c r="SU22" s="112"/>
      <c r="SV22" s="112"/>
      <c r="SW22" s="112"/>
      <c r="SX22" s="112"/>
      <c r="SY22" s="112"/>
      <c r="SZ22" s="112"/>
      <c r="TA22" s="113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111"/>
      <c r="SN23" s="112"/>
      <c r="SO23" s="112"/>
      <c r="SP23" s="112"/>
      <c r="SQ23" s="112"/>
      <c r="SR23" s="112"/>
      <c r="SS23" s="112"/>
      <c r="ST23" s="112"/>
      <c r="SU23" s="112"/>
      <c r="SV23" s="112"/>
      <c r="SW23" s="112"/>
      <c r="SX23" s="112"/>
      <c r="SY23" s="112"/>
      <c r="SZ23" s="112"/>
      <c r="TA23" s="113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111"/>
      <c r="SN24" s="112"/>
      <c r="SO24" s="112"/>
      <c r="SP24" s="112"/>
      <c r="SQ24" s="112"/>
      <c r="SR24" s="112"/>
      <c r="SS24" s="112"/>
      <c r="ST24" s="112"/>
      <c r="SU24" s="112"/>
      <c r="SV24" s="112"/>
      <c r="SW24" s="112"/>
      <c r="SX24" s="112"/>
      <c r="SY24" s="112"/>
      <c r="SZ24" s="112"/>
      <c r="TA24" s="113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111"/>
      <c r="SN25" s="112"/>
      <c r="SO25" s="112"/>
      <c r="SP25" s="112"/>
      <c r="SQ25" s="112"/>
      <c r="SR25" s="112"/>
      <c r="SS25" s="112"/>
      <c r="ST25" s="112"/>
      <c r="SU25" s="112"/>
      <c r="SV25" s="112"/>
      <c r="SW25" s="112"/>
      <c r="SX25" s="112"/>
      <c r="SY25" s="112"/>
      <c r="SZ25" s="112"/>
      <c r="TA25" s="113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111"/>
      <c r="SN26" s="112"/>
      <c r="SO26" s="112"/>
      <c r="SP26" s="112"/>
      <c r="SQ26" s="112"/>
      <c r="SR26" s="112"/>
      <c r="SS26" s="112"/>
      <c r="ST26" s="112"/>
      <c r="SU26" s="112"/>
      <c r="SV26" s="112"/>
      <c r="SW26" s="112"/>
      <c r="SX26" s="112"/>
      <c r="SY26" s="112"/>
      <c r="SZ26" s="112"/>
      <c r="TA26" s="113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111"/>
      <c r="SN27" s="112"/>
      <c r="SO27" s="112"/>
      <c r="SP27" s="112"/>
      <c r="SQ27" s="112"/>
      <c r="SR27" s="112"/>
      <c r="SS27" s="112"/>
      <c r="ST27" s="112"/>
      <c r="SU27" s="112"/>
      <c r="SV27" s="112"/>
      <c r="SW27" s="112"/>
      <c r="SX27" s="112"/>
      <c r="SY27" s="112"/>
      <c r="SZ27" s="112"/>
      <c r="TA27" s="113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111"/>
      <c r="SN28" s="112"/>
      <c r="SO28" s="112"/>
      <c r="SP28" s="112"/>
      <c r="SQ28" s="112"/>
      <c r="SR28" s="112"/>
      <c r="SS28" s="112"/>
      <c r="ST28" s="112"/>
      <c r="SU28" s="112"/>
      <c r="SV28" s="112"/>
      <c r="SW28" s="112"/>
      <c r="SX28" s="112"/>
      <c r="SY28" s="112"/>
      <c r="SZ28" s="112"/>
      <c r="TA28" s="113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111"/>
      <c r="SN29" s="112"/>
      <c r="SO29" s="112"/>
      <c r="SP29" s="112"/>
      <c r="SQ29" s="112"/>
      <c r="SR29" s="112"/>
      <c r="SS29" s="112"/>
      <c r="ST29" s="112"/>
      <c r="SU29" s="112"/>
      <c r="SV29" s="112"/>
      <c r="SW29" s="112"/>
      <c r="SX29" s="112"/>
      <c r="SY29" s="112"/>
      <c r="SZ29" s="112"/>
      <c r="TA29" s="113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11"/>
      <c r="SN30" s="112"/>
      <c r="SO30" s="112"/>
      <c r="SP30" s="112"/>
      <c r="SQ30" s="112"/>
      <c r="SR30" s="112"/>
      <c r="SS30" s="112"/>
      <c r="ST30" s="112"/>
      <c r="SU30" s="112"/>
      <c r="SV30" s="112"/>
      <c r="SW30" s="112"/>
      <c r="SX30" s="112"/>
      <c r="SY30" s="112"/>
      <c r="SZ30" s="112"/>
      <c r="TA30" s="113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R01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R02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R03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R04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R05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R01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R02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R03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R04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R05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R01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R02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R03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R04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R05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R01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R02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R03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R04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R05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11"/>
      <c r="SN31" s="112"/>
      <c r="SO31" s="112"/>
      <c r="SP31" s="112"/>
      <c r="SQ31" s="112"/>
      <c r="SR31" s="112"/>
      <c r="SS31" s="112"/>
      <c r="ST31" s="112"/>
      <c r="SU31" s="112"/>
      <c r="SV31" s="112"/>
      <c r="SW31" s="112"/>
      <c r="SX31" s="112"/>
      <c r="SY31" s="112"/>
      <c r="SZ31" s="112"/>
      <c r="TA31" s="113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89.28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80.709999999999994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94.86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93.29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97.48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15.7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45.09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51.72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60.53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63.52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1506.44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1124.5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1310.26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1538.03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1330.55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246.3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236.13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223.36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210.34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196.53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11"/>
      <c r="SN32" s="112"/>
      <c r="SO32" s="112"/>
      <c r="SP32" s="112"/>
      <c r="SQ32" s="112"/>
      <c r="SR32" s="112"/>
      <c r="SS32" s="112"/>
      <c r="ST32" s="112"/>
      <c r="SU32" s="112"/>
      <c r="SV32" s="112"/>
      <c r="SW32" s="112"/>
      <c r="SX32" s="112"/>
      <c r="SY32" s="112"/>
      <c r="SZ32" s="112"/>
      <c r="TA32" s="113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108.76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110.19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113.73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115.42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114.11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125.8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132.55000000000001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134.69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133.63999999999999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140.65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732.52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819.73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834.05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1011.55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913.57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498.01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490.39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475.44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413.6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398.17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11"/>
      <c r="SN33" s="112"/>
      <c r="SO33" s="112"/>
      <c r="SP33" s="112"/>
      <c r="SQ33" s="112"/>
      <c r="SR33" s="112"/>
      <c r="SS33" s="112"/>
      <c r="ST33" s="112"/>
      <c r="SU33" s="112"/>
      <c r="SV33" s="112"/>
      <c r="SW33" s="112"/>
      <c r="SX33" s="112"/>
      <c r="SY33" s="112"/>
      <c r="SZ33" s="112"/>
      <c r="TA33" s="113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1"/>
      <c r="DV34" s="2"/>
      <c r="DW34" s="2"/>
      <c r="DX34" s="2"/>
      <c r="DY34" s="2"/>
      <c r="DZ34" s="2"/>
      <c r="EA34" s="2"/>
      <c r="EB34" s="2"/>
      <c r="EC34" s="2"/>
      <c r="ED34" s="49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1"/>
      <c r="IP34" s="2"/>
      <c r="IQ34" s="2"/>
      <c r="IR34" s="2"/>
      <c r="IS34" s="2"/>
      <c r="IT34" s="2"/>
      <c r="IU34" s="2"/>
      <c r="IV34" s="2"/>
      <c r="IW34" s="2"/>
      <c r="IX34" s="49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  <c r="JV34" s="50"/>
      <c r="JW34" s="50"/>
      <c r="JX34" s="50"/>
      <c r="JY34" s="50"/>
      <c r="JZ34" s="50"/>
      <c r="KA34" s="50"/>
      <c r="KB34" s="50"/>
      <c r="KC34" s="50"/>
      <c r="KD34" s="50"/>
      <c r="KE34" s="50"/>
      <c r="KF34" s="50"/>
      <c r="KG34" s="50"/>
      <c r="KH34" s="50"/>
      <c r="KI34" s="50"/>
      <c r="KJ34" s="50"/>
      <c r="KK34" s="50"/>
      <c r="KL34" s="50"/>
      <c r="KM34" s="50"/>
      <c r="KN34" s="50"/>
      <c r="KO34" s="50"/>
      <c r="KP34" s="50"/>
      <c r="KQ34" s="50"/>
      <c r="KR34" s="50"/>
      <c r="KS34" s="50"/>
      <c r="KT34" s="50"/>
      <c r="KU34" s="50"/>
      <c r="KV34" s="50"/>
      <c r="KW34" s="50"/>
      <c r="KX34" s="50"/>
      <c r="KY34" s="50"/>
      <c r="KZ34" s="50"/>
      <c r="LA34" s="50"/>
      <c r="LB34" s="50"/>
      <c r="LC34" s="50"/>
      <c r="LD34" s="50"/>
      <c r="LE34" s="50"/>
      <c r="LF34" s="50"/>
      <c r="LG34" s="50"/>
      <c r="LH34" s="50"/>
      <c r="LI34" s="50"/>
      <c r="LJ34" s="50"/>
      <c r="LK34" s="50"/>
      <c r="LL34" s="50"/>
      <c r="LM34" s="50"/>
      <c r="LN34" s="50"/>
      <c r="LO34" s="50"/>
      <c r="LP34" s="50"/>
      <c r="LQ34" s="50"/>
      <c r="LR34" s="50"/>
      <c r="LS34" s="50"/>
      <c r="LT34" s="50"/>
      <c r="LU34" s="50"/>
      <c r="LV34" s="50"/>
      <c r="LW34" s="50"/>
      <c r="LX34" s="50"/>
      <c r="LY34" s="50"/>
      <c r="LZ34" s="50"/>
      <c r="MA34" s="50"/>
      <c r="MB34" s="50"/>
      <c r="MC34" s="50"/>
      <c r="MD34" s="50"/>
      <c r="ME34" s="50"/>
      <c r="MF34" s="50"/>
      <c r="MG34" s="50"/>
      <c r="MH34" s="50"/>
      <c r="MI34" s="50"/>
      <c r="MJ34" s="50"/>
      <c r="MK34" s="50"/>
      <c r="ML34" s="50"/>
      <c r="MM34" s="50"/>
      <c r="MN34" s="50"/>
      <c r="MO34" s="50"/>
      <c r="MP34" s="50"/>
      <c r="MQ34" s="50"/>
      <c r="MR34" s="50"/>
      <c r="MS34" s="50"/>
      <c r="MT34" s="50"/>
      <c r="MU34" s="50"/>
      <c r="MV34" s="50"/>
      <c r="MW34" s="50"/>
      <c r="MX34" s="50"/>
      <c r="MY34" s="50"/>
      <c r="MZ34" s="50"/>
      <c r="NA34" s="50"/>
      <c r="NB34" s="50"/>
      <c r="NC34" s="50"/>
      <c r="ND34" s="50"/>
      <c r="NE34" s="50"/>
      <c r="NF34" s="50"/>
      <c r="NG34" s="50"/>
      <c r="NH34" s="50"/>
      <c r="NI34" s="51"/>
      <c r="NJ34" s="2"/>
      <c r="NK34" s="2"/>
      <c r="NL34" s="2"/>
      <c r="NM34" s="2"/>
      <c r="NN34" s="2"/>
      <c r="NO34" s="2"/>
      <c r="NP34" s="2"/>
      <c r="NQ34" s="2"/>
      <c r="NR34" s="49"/>
      <c r="NS34" s="50"/>
      <c r="NT34" s="50"/>
      <c r="NU34" s="50"/>
      <c r="NV34" s="50"/>
      <c r="NW34" s="50"/>
      <c r="NX34" s="50"/>
      <c r="NY34" s="50"/>
      <c r="NZ34" s="50"/>
      <c r="OA34" s="50"/>
      <c r="OB34" s="50"/>
      <c r="OC34" s="50"/>
      <c r="OD34" s="50"/>
      <c r="OE34" s="50"/>
      <c r="OF34" s="50"/>
      <c r="OG34" s="50"/>
      <c r="OH34" s="50"/>
      <c r="OI34" s="50"/>
      <c r="OJ34" s="50"/>
      <c r="OK34" s="50"/>
      <c r="OL34" s="50"/>
      <c r="OM34" s="50"/>
      <c r="ON34" s="50"/>
      <c r="OO34" s="50"/>
      <c r="OP34" s="50"/>
      <c r="OQ34" s="50"/>
      <c r="OR34" s="50"/>
      <c r="OS34" s="50"/>
      <c r="OT34" s="50"/>
      <c r="OU34" s="50"/>
      <c r="OV34" s="50"/>
      <c r="OW34" s="50"/>
      <c r="OX34" s="50"/>
      <c r="OY34" s="50"/>
      <c r="OZ34" s="50"/>
      <c r="PA34" s="50"/>
      <c r="PB34" s="50"/>
      <c r="PC34" s="50"/>
      <c r="PD34" s="50"/>
      <c r="PE34" s="50"/>
      <c r="PF34" s="50"/>
      <c r="PG34" s="50"/>
      <c r="PH34" s="50"/>
      <c r="PI34" s="50"/>
      <c r="PJ34" s="50"/>
      <c r="PK34" s="50"/>
      <c r="PL34" s="50"/>
      <c r="PM34" s="50"/>
      <c r="PN34" s="50"/>
      <c r="PO34" s="50"/>
      <c r="PP34" s="50"/>
      <c r="PQ34" s="50"/>
      <c r="PR34" s="50"/>
      <c r="PS34" s="50"/>
      <c r="PT34" s="50"/>
      <c r="PU34" s="50"/>
      <c r="PV34" s="50"/>
      <c r="PW34" s="50"/>
      <c r="PX34" s="50"/>
      <c r="PY34" s="50"/>
      <c r="PZ34" s="50"/>
      <c r="QA34" s="50"/>
      <c r="QB34" s="50"/>
      <c r="QC34" s="50"/>
      <c r="QD34" s="50"/>
      <c r="QE34" s="50"/>
      <c r="QF34" s="50"/>
      <c r="QG34" s="50"/>
      <c r="QH34" s="50"/>
      <c r="QI34" s="50"/>
      <c r="QJ34" s="50"/>
      <c r="QK34" s="50"/>
      <c r="QL34" s="50"/>
      <c r="QM34" s="50"/>
      <c r="QN34" s="50"/>
      <c r="QO34" s="50"/>
      <c r="QP34" s="50"/>
      <c r="QQ34" s="50"/>
      <c r="QR34" s="50"/>
      <c r="QS34" s="50"/>
      <c r="QT34" s="50"/>
      <c r="QU34" s="50"/>
      <c r="QV34" s="50"/>
      <c r="QW34" s="50"/>
      <c r="QX34" s="50"/>
      <c r="QY34" s="50"/>
      <c r="QZ34" s="50"/>
      <c r="RA34" s="50"/>
      <c r="RB34" s="50"/>
      <c r="RC34" s="50"/>
      <c r="RD34" s="50"/>
      <c r="RE34" s="50"/>
      <c r="RF34" s="50"/>
      <c r="RG34" s="50"/>
      <c r="RH34" s="50"/>
      <c r="RI34" s="50"/>
      <c r="RJ34" s="50"/>
      <c r="RK34" s="50"/>
      <c r="RL34" s="50"/>
      <c r="RM34" s="50"/>
      <c r="RN34" s="50"/>
      <c r="RO34" s="50"/>
      <c r="RP34" s="50"/>
      <c r="RQ34" s="50"/>
      <c r="RR34" s="50"/>
      <c r="RS34" s="50"/>
      <c r="RT34" s="50"/>
      <c r="RU34" s="50"/>
      <c r="RV34" s="50"/>
      <c r="RW34" s="50"/>
      <c r="RX34" s="50"/>
      <c r="RY34" s="50"/>
      <c r="RZ34" s="50"/>
      <c r="SA34" s="50"/>
      <c r="SB34" s="50"/>
      <c r="SC34" s="51"/>
      <c r="SD34" s="2"/>
      <c r="SE34" s="2"/>
      <c r="SF34" s="2"/>
      <c r="SG34" s="2"/>
      <c r="SH34" s="2"/>
      <c r="SI34" s="2"/>
      <c r="SJ34" s="2"/>
      <c r="SK34" s="14"/>
      <c r="SL34" s="2"/>
      <c r="SM34" s="111"/>
      <c r="SN34" s="112"/>
      <c r="SO34" s="112"/>
      <c r="SP34" s="112"/>
      <c r="SQ34" s="112"/>
      <c r="SR34" s="112"/>
      <c r="SS34" s="112"/>
      <c r="ST34" s="112"/>
      <c r="SU34" s="112"/>
      <c r="SV34" s="112"/>
      <c r="SW34" s="112"/>
      <c r="SX34" s="112"/>
      <c r="SY34" s="112"/>
      <c r="SZ34" s="112"/>
      <c r="TA34" s="113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11"/>
      <c r="SN35" s="112"/>
      <c r="SO35" s="112"/>
      <c r="SP35" s="112"/>
      <c r="SQ35" s="112"/>
      <c r="SR35" s="112"/>
      <c r="SS35" s="112"/>
      <c r="ST35" s="112"/>
      <c r="SU35" s="112"/>
      <c r="SV35" s="112"/>
      <c r="SW35" s="112"/>
      <c r="SX35" s="112"/>
      <c r="SY35" s="112"/>
      <c r="SZ35" s="112"/>
      <c r="TA35" s="113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11"/>
      <c r="SN36" s="112"/>
      <c r="SO36" s="112"/>
      <c r="SP36" s="112"/>
      <c r="SQ36" s="112"/>
      <c r="SR36" s="112"/>
      <c r="SS36" s="112"/>
      <c r="ST36" s="112"/>
      <c r="SU36" s="112"/>
      <c r="SV36" s="112"/>
      <c r="SW36" s="112"/>
      <c r="SX36" s="112"/>
      <c r="SY36" s="112"/>
      <c r="SZ36" s="112"/>
      <c r="TA36" s="113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11"/>
      <c r="SN37" s="112"/>
      <c r="SO37" s="112"/>
      <c r="SP37" s="112"/>
      <c r="SQ37" s="112"/>
      <c r="SR37" s="112"/>
      <c r="SS37" s="112"/>
      <c r="ST37" s="112"/>
      <c r="SU37" s="112"/>
      <c r="SV37" s="112"/>
      <c r="SW37" s="112"/>
      <c r="SX37" s="112"/>
      <c r="SY37" s="112"/>
      <c r="SZ37" s="112"/>
      <c r="TA37" s="113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11"/>
      <c r="SN38" s="112"/>
      <c r="SO38" s="112"/>
      <c r="SP38" s="112"/>
      <c r="SQ38" s="112"/>
      <c r="SR38" s="112"/>
      <c r="SS38" s="112"/>
      <c r="ST38" s="112"/>
      <c r="SU38" s="112"/>
      <c r="SV38" s="112"/>
      <c r="SW38" s="112"/>
      <c r="SX38" s="112"/>
      <c r="SY38" s="112"/>
      <c r="SZ38" s="112"/>
      <c r="TA38" s="113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11"/>
      <c r="SN39" s="112"/>
      <c r="SO39" s="112"/>
      <c r="SP39" s="112"/>
      <c r="SQ39" s="112"/>
      <c r="SR39" s="112"/>
      <c r="SS39" s="112"/>
      <c r="ST39" s="112"/>
      <c r="SU39" s="112"/>
      <c r="SV39" s="112"/>
      <c r="SW39" s="112"/>
      <c r="SX39" s="112"/>
      <c r="SY39" s="112"/>
      <c r="SZ39" s="112"/>
      <c r="TA39" s="113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111"/>
      <c r="SN40" s="112"/>
      <c r="SO40" s="112"/>
      <c r="SP40" s="112"/>
      <c r="SQ40" s="112"/>
      <c r="SR40" s="112"/>
      <c r="SS40" s="112"/>
      <c r="ST40" s="112"/>
      <c r="SU40" s="112"/>
      <c r="SV40" s="112"/>
      <c r="SW40" s="112"/>
      <c r="SX40" s="112"/>
      <c r="SY40" s="112"/>
      <c r="SZ40" s="112"/>
      <c r="TA40" s="113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111"/>
      <c r="SN41" s="112"/>
      <c r="SO41" s="112"/>
      <c r="SP41" s="112"/>
      <c r="SQ41" s="112"/>
      <c r="SR41" s="112"/>
      <c r="SS41" s="112"/>
      <c r="ST41" s="112"/>
      <c r="SU41" s="112"/>
      <c r="SV41" s="112"/>
      <c r="SW41" s="112"/>
      <c r="SX41" s="112"/>
      <c r="SY41" s="112"/>
      <c r="SZ41" s="112"/>
      <c r="TA41" s="113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111"/>
      <c r="SN42" s="112"/>
      <c r="SO42" s="112"/>
      <c r="SP42" s="112"/>
      <c r="SQ42" s="112"/>
      <c r="SR42" s="112"/>
      <c r="SS42" s="112"/>
      <c r="ST42" s="112"/>
      <c r="SU42" s="112"/>
      <c r="SV42" s="112"/>
      <c r="SW42" s="112"/>
      <c r="SX42" s="112"/>
      <c r="SY42" s="112"/>
      <c r="SZ42" s="112"/>
      <c r="TA42" s="113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111"/>
      <c r="SN43" s="112"/>
      <c r="SO43" s="112"/>
      <c r="SP43" s="112"/>
      <c r="SQ43" s="112"/>
      <c r="SR43" s="112"/>
      <c r="SS43" s="112"/>
      <c r="ST43" s="112"/>
      <c r="SU43" s="112"/>
      <c r="SV43" s="112"/>
      <c r="SW43" s="112"/>
      <c r="SX43" s="112"/>
      <c r="SY43" s="112"/>
      <c r="SZ43" s="112"/>
      <c r="TA43" s="113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111"/>
      <c r="SN44" s="112"/>
      <c r="SO44" s="112"/>
      <c r="SP44" s="112"/>
      <c r="SQ44" s="112"/>
      <c r="SR44" s="112"/>
      <c r="SS44" s="112"/>
      <c r="ST44" s="112"/>
      <c r="SU44" s="112"/>
      <c r="SV44" s="112"/>
      <c r="SW44" s="112"/>
      <c r="SX44" s="112"/>
      <c r="SY44" s="112"/>
      <c r="SZ44" s="112"/>
      <c r="TA44" s="113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114"/>
      <c r="SN45" s="115"/>
      <c r="SO45" s="115"/>
      <c r="SP45" s="115"/>
      <c r="SQ45" s="115"/>
      <c r="SR45" s="115"/>
      <c r="SS45" s="115"/>
      <c r="ST45" s="115"/>
      <c r="SU45" s="115"/>
      <c r="SV45" s="115"/>
      <c r="SW45" s="115"/>
      <c r="SX45" s="115"/>
      <c r="SY45" s="115"/>
      <c r="SZ45" s="115"/>
      <c r="TA45" s="116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157" t="s">
        <v>106</v>
      </c>
      <c r="SN48" s="158"/>
      <c r="SO48" s="158"/>
      <c r="SP48" s="158"/>
      <c r="SQ48" s="158"/>
      <c r="SR48" s="158"/>
      <c r="SS48" s="158"/>
      <c r="ST48" s="158"/>
      <c r="SU48" s="158"/>
      <c r="SV48" s="158"/>
      <c r="SW48" s="158"/>
      <c r="SX48" s="158"/>
      <c r="SY48" s="158"/>
      <c r="SZ48" s="158"/>
      <c r="TA48" s="159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160"/>
      <c r="SN49" s="158"/>
      <c r="SO49" s="158"/>
      <c r="SP49" s="158"/>
      <c r="SQ49" s="158"/>
      <c r="SR49" s="158"/>
      <c r="SS49" s="158"/>
      <c r="ST49" s="158"/>
      <c r="SU49" s="158"/>
      <c r="SV49" s="158"/>
      <c r="SW49" s="158"/>
      <c r="SX49" s="158"/>
      <c r="SY49" s="158"/>
      <c r="SZ49" s="158"/>
      <c r="TA49" s="159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160"/>
      <c r="SN50" s="158"/>
      <c r="SO50" s="158"/>
      <c r="SP50" s="158"/>
      <c r="SQ50" s="158"/>
      <c r="SR50" s="158"/>
      <c r="SS50" s="158"/>
      <c r="ST50" s="158"/>
      <c r="SU50" s="158"/>
      <c r="SV50" s="158"/>
      <c r="SW50" s="158"/>
      <c r="SX50" s="158"/>
      <c r="SY50" s="158"/>
      <c r="SZ50" s="158"/>
      <c r="TA50" s="159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160"/>
      <c r="SN51" s="158"/>
      <c r="SO51" s="158"/>
      <c r="SP51" s="158"/>
      <c r="SQ51" s="158"/>
      <c r="SR51" s="158"/>
      <c r="SS51" s="158"/>
      <c r="ST51" s="158"/>
      <c r="SU51" s="158"/>
      <c r="SV51" s="158"/>
      <c r="SW51" s="158"/>
      <c r="SX51" s="158"/>
      <c r="SY51" s="158"/>
      <c r="SZ51" s="158"/>
      <c r="TA51" s="159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160"/>
      <c r="SN52" s="158"/>
      <c r="SO52" s="158"/>
      <c r="SP52" s="158"/>
      <c r="SQ52" s="158"/>
      <c r="SR52" s="158"/>
      <c r="SS52" s="158"/>
      <c r="ST52" s="158"/>
      <c r="SU52" s="158"/>
      <c r="SV52" s="158"/>
      <c r="SW52" s="158"/>
      <c r="SX52" s="158"/>
      <c r="SY52" s="158"/>
      <c r="SZ52" s="158"/>
      <c r="TA52" s="159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60"/>
      <c r="SN53" s="158"/>
      <c r="SO53" s="158"/>
      <c r="SP53" s="158"/>
      <c r="SQ53" s="158"/>
      <c r="SR53" s="158"/>
      <c r="SS53" s="158"/>
      <c r="ST53" s="158"/>
      <c r="SU53" s="158"/>
      <c r="SV53" s="158"/>
      <c r="SW53" s="158"/>
      <c r="SX53" s="158"/>
      <c r="SY53" s="158"/>
      <c r="SZ53" s="158"/>
      <c r="TA53" s="159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R01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R02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R03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R04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R05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R01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R02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R03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R04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R05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R01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R02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R03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R04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R05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R01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R02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R03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R04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R05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60"/>
      <c r="SN54" s="158"/>
      <c r="SO54" s="158"/>
      <c r="SP54" s="158"/>
      <c r="SQ54" s="158"/>
      <c r="SR54" s="158"/>
      <c r="SS54" s="158"/>
      <c r="ST54" s="158"/>
      <c r="SU54" s="158"/>
      <c r="SV54" s="158"/>
      <c r="SW54" s="158"/>
      <c r="SX54" s="158"/>
      <c r="SY54" s="158"/>
      <c r="SZ54" s="158"/>
      <c r="TA54" s="159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86.89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77.14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93.46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91.56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96.79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48.66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54.44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44.94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45.87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43.39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74.13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64.040000000000006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62.93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71.959999999999994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62.58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100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90.91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90.91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90.91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90.91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60"/>
      <c r="SN55" s="158"/>
      <c r="SO55" s="158"/>
      <c r="SP55" s="158"/>
      <c r="SQ55" s="158"/>
      <c r="SR55" s="158"/>
      <c r="SS55" s="158"/>
      <c r="ST55" s="158"/>
      <c r="SU55" s="158"/>
      <c r="SV55" s="158"/>
      <c r="SW55" s="158"/>
      <c r="SX55" s="158"/>
      <c r="SY55" s="158"/>
      <c r="SZ55" s="158"/>
      <c r="TA55" s="159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90.22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90.8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93.49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94.77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89.59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49.94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50.56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49.4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49.51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52.49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34.92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34.19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36.65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33.29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31.77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50.9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49.05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50.94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49.76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49.18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60"/>
      <c r="SN56" s="158"/>
      <c r="SO56" s="158"/>
      <c r="SP56" s="158"/>
      <c r="SQ56" s="158"/>
      <c r="SR56" s="158"/>
      <c r="SS56" s="158"/>
      <c r="ST56" s="158"/>
      <c r="SU56" s="158"/>
      <c r="SV56" s="158"/>
      <c r="SW56" s="158"/>
      <c r="SX56" s="158"/>
      <c r="SY56" s="158"/>
      <c r="SZ56" s="158"/>
      <c r="TA56" s="159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1"/>
      <c r="DV57" s="2"/>
      <c r="DW57" s="2"/>
      <c r="DX57" s="2"/>
      <c r="DY57" s="2"/>
      <c r="DZ57" s="2"/>
      <c r="EA57" s="2"/>
      <c r="EB57" s="2"/>
      <c r="EC57" s="2"/>
      <c r="ED57" s="49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1"/>
      <c r="IP57" s="2"/>
      <c r="IQ57" s="2"/>
      <c r="IR57" s="2"/>
      <c r="IS57" s="2"/>
      <c r="IT57" s="2"/>
      <c r="IU57" s="2"/>
      <c r="IV57" s="2"/>
      <c r="IW57" s="2"/>
      <c r="IX57" s="49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1"/>
      <c r="NJ57" s="2"/>
      <c r="NK57" s="2"/>
      <c r="NL57" s="2"/>
      <c r="NM57" s="2"/>
      <c r="NN57" s="2"/>
      <c r="NO57" s="2"/>
      <c r="NP57" s="2"/>
      <c r="NQ57" s="2"/>
      <c r="NR57" s="49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1"/>
      <c r="SD57" s="2"/>
      <c r="SE57" s="2"/>
      <c r="SF57" s="2"/>
      <c r="SG57" s="2"/>
      <c r="SH57" s="2"/>
      <c r="SI57" s="2"/>
      <c r="SJ57" s="2"/>
      <c r="SK57" s="14"/>
      <c r="SL57" s="2"/>
      <c r="SM57" s="160"/>
      <c r="SN57" s="158"/>
      <c r="SO57" s="158"/>
      <c r="SP57" s="158"/>
      <c r="SQ57" s="158"/>
      <c r="SR57" s="158"/>
      <c r="SS57" s="158"/>
      <c r="ST57" s="158"/>
      <c r="SU57" s="158"/>
      <c r="SV57" s="158"/>
      <c r="SW57" s="158"/>
      <c r="SX57" s="158"/>
      <c r="SY57" s="158"/>
      <c r="SZ57" s="158"/>
      <c r="TA57" s="159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60"/>
      <c r="SN58" s="158"/>
      <c r="SO58" s="158"/>
      <c r="SP58" s="158"/>
      <c r="SQ58" s="158"/>
      <c r="SR58" s="158"/>
      <c r="SS58" s="158"/>
      <c r="ST58" s="158"/>
      <c r="SU58" s="158"/>
      <c r="SV58" s="158"/>
      <c r="SW58" s="158"/>
      <c r="SX58" s="158"/>
      <c r="SY58" s="158"/>
      <c r="SZ58" s="158"/>
      <c r="TA58" s="159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60"/>
      <c r="SN59" s="158"/>
      <c r="SO59" s="158"/>
      <c r="SP59" s="158"/>
      <c r="SQ59" s="158"/>
      <c r="SR59" s="158"/>
      <c r="SS59" s="158"/>
      <c r="ST59" s="158"/>
      <c r="SU59" s="158"/>
      <c r="SV59" s="158"/>
      <c r="SW59" s="158"/>
      <c r="SX59" s="158"/>
      <c r="SY59" s="158"/>
      <c r="SZ59" s="158"/>
      <c r="TA59" s="159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60"/>
      <c r="SN60" s="158"/>
      <c r="SO60" s="158"/>
      <c r="SP60" s="158"/>
      <c r="SQ60" s="158"/>
      <c r="SR60" s="158"/>
      <c r="SS60" s="158"/>
      <c r="ST60" s="158"/>
      <c r="SU60" s="158"/>
      <c r="SV60" s="158"/>
      <c r="SW60" s="158"/>
      <c r="SX60" s="158"/>
      <c r="SY60" s="158"/>
      <c r="SZ60" s="158"/>
      <c r="TA60" s="159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60"/>
      <c r="SN61" s="158"/>
      <c r="SO61" s="158"/>
      <c r="SP61" s="158"/>
      <c r="SQ61" s="158"/>
      <c r="SR61" s="158"/>
      <c r="SS61" s="158"/>
      <c r="ST61" s="158"/>
      <c r="SU61" s="158"/>
      <c r="SV61" s="158"/>
      <c r="SW61" s="158"/>
      <c r="SX61" s="158"/>
      <c r="SY61" s="158"/>
      <c r="SZ61" s="158"/>
      <c r="TA61" s="159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160"/>
      <c r="SN62" s="158"/>
      <c r="SO62" s="158"/>
      <c r="SP62" s="158"/>
      <c r="SQ62" s="158"/>
      <c r="SR62" s="158"/>
      <c r="SS62" s="158"/>
      <c r="ST62" s="158"/>
      <c r="SU62" s="158"/>
      <c r="SV62" s="158"/>
      <c r="SW62" s="158"/>
      <c r="SX62" s="158"/>
      <c r="SY62" s="158"/>
      <c r="SZ62" s="158"/>
      <c r="TA62" s="159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160"/>
      <c r="SN63" s="158"/>
      <c r="SO63" s="158"/>
      <c r="SP63" s="158"/>
      <c r="SQ63" s="158"/>
      <c r="SR63" s="158"/>
      <c r="SS63" s="158"/>
      <c r="ST63" s="158"/>
      <c r="SU63" s="158"/>
      <c r="SV63" s="158"/>
      <c r="SW63" s="158"/>
      <c r="SX63" s="158"/>
      <c r="SY63" s="158"/>
      <c r="SZ63" s="158"/>
      <c r="TA63" s="159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60"/>
      <c r="SN64" s="158"/>
      <c r="SO64" s="158"/>
      <c r="SP64" s="158"/>
      <c r="SQ64" s="158"/>
      <c r="SR64" s="158"/>
      <c r="SS64" s="158"/>
      <c r="ST64" s="158"/>
      <c r="SU64" s="158"/>
      <c r="SV64" s="158"/>
      <c r="SW64" s="158"/>
      <c r="SX64" s="158"/>
      <c r="SY64" s="158"/>
      <c r="SZ64" s="158"/>
      <c r="TA64" s="159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161"/>
      <c r="SN65" s="162"/>
      <c r="SO65" s="162"/>
      <c r="SP65" s="162"/>
      <c r="SQ65" s="162"/>
      <c r="SR65" s="162"/>
      <c r="SS65" s="162"/>
      <c r="ST65" s="162"/>
      <c r="SU65" s="162"/>
      <c r="SV65" s="162"/>
      <c r="SW65" s="162"/>
      <c r="SX65" s="162"/>
      <c r="SY65" s="162"/>
      <c r="SZ65" s="162"/>
      <c r="TA65" s="163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104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R01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R02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R03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R04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R05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R01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R02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R03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R04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R05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R01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R02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R03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R04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R05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55.3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57.32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59.54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61.45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63.64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0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0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0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0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0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54.3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55.32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55.08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56.95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58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4.66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7.35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7.6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7.9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8.2100000000000009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0.06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0.09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0.4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0.14000000000000001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0.19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49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1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49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  <c r="IX82" s="50"/>
      <c r="IY82" s="50"/>
      <c r="IZ82" s="50"/>
      <c r="JA82" s="50"/>
      <c r="JB82" s="50"/>
      <c r="JC82" s="50"/>
      <c r="JD82" s="50"/>
      <c r="JE82" s="50"/>
      <c r="JF82" s="50"/>
      <c r="JG82" s="50"/>
      <c r="JH82" s="50"/>
      <c r="JI82" s="50"/>
      <c r="JJ82" s="50"/>
      <c r="JK82" s="50"/>
      <c r="JL82" s="50"/>
      <c r="JM82" s="50"/>
      <c r="JN82" s="50"/>
      <c r="JO82" s="50"/>
      <c r="JP82" s="50"/>
      <c r="JQ82" s="50"/>
      <c r="JR82" s="50"/>
      <c r="JS82" s="50"/>
      <c r="JT82" s="50"/>
      <c r="JU82" s="50"/>
      <c r="JV82" s="50"/>
      <c r="JW82" s="50"/>
      <c r="JX82" s="50"/>
      <c r="JY82" s="50"/>
      <c r="JZ82" s="50"/>
      <c r="KA82" s="50"/>
      <c r="KB82" s="50"/>
      <c r="KC82" s="50"/>
      <c r="KD82" s="50"/>
      <c r="KE82" s="50"/>
      <c r="KF82" s="50"/>
      <c r="KG82" s="50"/>
      <c r="KH82" s="50"/>
      <c r="KI82" s="50"/>
      <c r="KJ82" s="50"/>
      <c r="KK82" s="50"/>
      <c r="KL82" s="50"/>
      <c r="KM82" s="50"/>
      <c r="KN82" s="50"/>
      <c r="KO82" s="50"/>
      <c r="KP82" s="50"/>
      <c r="KQ82" s="50"/>
      <c r="KR82" s="50"/>
      <c r="KS82" s="50"/>
      <c r="KT82" s="50"/>
      <c r="KU82" s="50"/>
      <c r="KV82" s="50"/>
      <c r="KW82" s="50"/>
      <c r="KX82" s="50"/>
      <c r="KY82" s="50"/>
      <c r="KZ82" s="50"/>
      <c r="LA82" s="50"/>
      <c r="LB82" s="50"/>
      <c r="LC82" s="50"/>
      <c r="LD82" s="50"/>
      <c r="LE82" s="50"/>
      <c r="LF82" s="50"/>
      <c r="LG82" s="50"/>
      <c r="LH82" s="50"/>
      <c r="LI82" s="50"/>
      <c r="LJ82" s="50"/>
      <c r="LK82" s="50"/>
      <c r="LL82" s="50"/>
      <c r="LM82" s="50"/>
      <c r="LN82" s="50"/>
      <c r="LO82" s="50"/>
      <c r="LP82" s="50"/>
      <c r="LQ82" s="51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49"/>
      <c r="MI82" s="50"/>
      <c r="MJ82" s="50"/>
      <c r="MK82" s="50"/>
      <c r="ML82" s="50"/>
      <c r="MM82" s="50"/>
      <c r="MN82" s="50"/>
      <c r="MO82" s="50"/>
      <c r="MP82" s="50"/>
      <c r="MQ82" s="50"/>
      <c r="MR82" s="50"/>
      <c r="MS82" s="50"/>
      <c r="MT82" s="50"/>
      <c r="MU82" s="50"/>
      <c r="MV82" s="50"/>
      <c r="MW82" s="50"/>
      <c r="MX82" s="50"/>
      <c r="MY82" s="50"/>
      <c r="MZ82" s="50"/>
      <c r="NA82" s="50"/>
      <c r="NB82" s="50"/>
      <c r="NC82" s="50"/>
      <c r="ND82" s="50"/>
      <c r="NE82" s="50"/>
      <c r="NF82" s="50"/>
      <c r="NG82" s="50"/>
      <c r="NH82" s="50"/>
      <c r="NI82" s="50"/>
      <c r="NJ82" s="50"/>
      <c r="NK82" s="50"/>
      <c r="NL82" s="50"/>
      <c r="NM82" s="50"/>
      <c r="NN82" s="50"/>
      <c r="NO82" s="50"/>
      <c r="NP82" s="50"/>
      <c r="NQ82" s="50"/>
      <c r="NR82" s="50"/>
      <c r="NS82" s="50"/>
      <c r="NT82" s="50"/>
      <c r="NU82" s="50"/>
      <c r="NV82" s="50"/>
      <c r="NW82" s="50"/>
      <c r="NX82" s="50"/>
      <c r="NY82" s="50"/>
      <c r="NZ82" s="50"/>
      <c r="OA82" s="50"/>
      <c r="OB82" s="50"/>
      <c r="OC82" s="50"/>
      <c r="OD82" s="50"/>
      <c r="OE82" s="50"/>
      <c r="OF82" s="50"/>
      <c r="OG82" s="50"/>
      <c r="OH82" s="50"/>
      <c r="OI82" s="50"/>
      <c r="OJ82" s="50"/>
      <c r="OK82" s="50"/>
      <c r="OL82" s="50"/>
      <c r="OM82" s="50"/>
      <c r="ON82" s="50"/>
      <c r="OO82" s="50"/>
      <c r="OP82" s="50"/>
      <c r="OQ82" s="50"/>
      <c r="OR82" s="50"/>
      <c r="OS82" s="50"/>
      <c r="OT82" s="50"/>
      <c r="OU82" s="50"/>
      <c r="OV82" s="50"/>
      <c r="OW82" s="50"/>
      <c r="OX82" s="50"/>
      <c r="OY82" s="50"/>
      <c r="OZ82" s="50"/>
      <c r="PA82" s="50"/>
      <c r="PB82" s="50"/>
      <c r="PC82" s="50"/>
      <c r="PD82" s="50"/>
      <c r="PE82" s="50"/>
      <c r="PF82" s="50"/>
      <c r="PG82" s="50"/>
      <c r="PH82" s="50"/>
      <c r="PI82" s="50"/>
      <c r="PJ82" s="50"/>
      <c r="PK82" s="50"/>
      <c r="PL82" s="50"/>
      <c r="PM82" s="50"/>
      <c r="PN82" s="50"/>
      <c r="PO82" s="50"/>
      <c r="PP82" s="50"/>
      <c r="PQ82" s="50"/>
      <c r="PR82" s="50"/>
      <c r="PS82" s="50"/>
      <c r="PT82" s="50"/>
      <c r="PU82" s="50"/>
      <c r="PV82" s="50"/>
      <c r="PW82" s="50"/>
      <c r="PX82" s="50"/>
      <c r="PY82" s="50"/>
      <c r="PZ82" s="50"/>
      <c r="QA82" s="50"/>
      <c r="QB82" s="50"/>
      <c r="QC82" s="50"/>
      <c r="QD82" s="50"/>
      <c r="QE82" s="50"/>
      <c r="QF82" s="50"/>
      <c r="QG82" s="50"/>
      <c r="QH82" s="50"/>
      <c r="QI82" s="50"/>
      <c r="QJ82" s="50"/>
      <c r="QK82" s="50"/>
      <c r="QL82" s="50"/>
      <c r="QM82" s="50"/>
      <c r="QN82" s="50"/>
      <c r="QO82" s="50"/>
      <c r="QP82" s="50"/>
      <c r="QQ82" s="50"/>
      <c r="QR82" s="50"/>
      <c r="QS82" s="50"/>
      <c r="QT82" s="50"/>
      <c r="QU82" s="50"/>
      <c r="QV82" s="50"/>
      <c r="QW82" s="50"/>
      <c r="QX82" s="50"/>
      <c r="QY82" s="50"/>
      <c r="QZ82" s="50"/>
      <c r="RA82" s="50"/>
      <c r="RB82" s="50"/>
      <c r="RC82" s="50"/>
      <c r="RD82" s="50"/>
      <c r="RE82" s="50"/>
      <c r="RF82" s="50"/>
      <c r="RG82" s="50"/>
      <c r="RH82" s="50"/>
      <c r="RI82" s="50"/>
      <c r="RJ82" s="50"/>
      <c r="RK82" s="50"/>
      <c r="RL82" s="50"/>
      <c r="RM82" s="50"/>
      <c r="RN82" s="50"/>
      <c r="RO82" s="50"/>
      <c r="RP82" s="50"/>
      <c r="RQ82" s="50"/>
      <c r="RR82" s="50"/>
      <c r="RS82" s="50"/>
      <c r="RT82" s="50"/>
      <c r="RU82" s="50"/>
      <c r="RV82" s="50"/>
      <c r="RW82" s="50"/>
      <c r="RX82" s="50"/>
      <c r="RY82" s="50"/>
      <c r="RZ82" s="50"/>
      <c r="SA82" s="50"/>
      <c r="SB82" s="50"/>
      <c r="SC82" s="51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52" t="s">
        <v>29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 t="s">
        <v>30</v>
      </c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 t="s">
        <v>31</v>
      </c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 t="s">
        <v>32</v>
      </c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 t="s">
        <v>33</v>
      </c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 t="s">
        <v>34</v>
      </c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 t="s">
        <v>35</v>
      </c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 t="s">
        <v>36</v>
      </c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 t="s">
        <v>29</v>
      </c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 t="s">
        <v>30</v>
      </c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  <c r="IX89" s="52"/>
      <c r="IY89" s="52"/>
      <c r="IZ89" s="52"/>
      <c r="JA89" s="52"/>
      <c r="JB89" s="52"/>
      <c r="JC89" s="52"/>
      <c r="JD89" s="52"/>
      <c r="JE89" s="52"/>
      <c r="JF89" s="52"/>
      <c r="JG89" s="52"/>
      <c r="JH89" s="52"/>
      <c r="JI89" s="52"/>
      <c r="JJ89" s="52"/>
      <c r="JK89" s="52"/>
      <c r="JL89" s="52"/>
      <c r="JM89" s="52" t="s">
        <v>31</v>
      </c>
      <c r="JN89" s="52"/>
      <c r="JO89" s="52"/>
      <c r="JP89" s="52"/>
      <c r="JQ89" s="52"/>
      <c r="JR89" s="52"/>
      <c r="JS89" s="52"/>
      <c r="JT89" s="52"/>
      <c r="JU89" s="52"/>
      <c r="JV89" s="52"/>
      <c r="JW89" s="52"/>
      <c r="JX89" s="52"/>
      <c r="JY89" s="52"/>
      <c r="JZ89" s="52"/>
      <c r="KA89" s="52"/>
      <c r="KB89" s="52"/>
      <c r="KC89" s="52"/>
      <c r="KD89" s="52"/>
      <c r="KE89" s="52"/>
      <c r="KF89" s="52"/>
      <c r="KG89" s="52"/>
      <c r="KH89" s="52"/>
      <c r="KI89" s="52"/>
      <c r="KJ89" s="52"/>
      <c r="KK89" s="52"/>
      <c r="KL89" s="52"/>
      <c r="KM89" s="5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3" t="str">
        <f>データ!AD6</f>
        <v>【114.39】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 t="str">
        <f>データ!AO6</f>
        <v>【23.61】</v>
      </c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 t="str">
        <f>データ!AZ6</f>
        <v>【494.95】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 t="str">
        <f>データ!BK6</f>
        <v>【229.84】</v>
      </c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 t="str">
        <f>データ!BV6</f>
        <v>【110.13】</v>
      </c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 t="str">
        <f>データ!CG6</f>
        <v>【19.72】</v>
      </c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 t="str">
        <f>データ!CR6</f>
        <v>【52.61】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3" t="str">
        <f>データ!DC6</f>
        <v>【77.52】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3" t="str">
        <f>データ!DN6</f>
        <v>【61.16】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3" t="str">
        <f>データ!DY6</f>
        <v>【49.95】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3" t="str">
        <f>データ!EJ6</f>
        <v>【0.32】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jnKN+KZqIj+lq9ohhVKwJ1iYIW5V4RAShpWOarQrVJ+6UgbkKKGhDncFb71eCX0x7SaqXHpnys3sKQJLhzrrRQ==" saltValue="0eUuP5TOhpps5wc4gVg+pA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5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52" t="s">
        <v>46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6" t="s">
        <v>47</v>
      </c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 t="s">
        <v>48</v>
      </c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</row>
    <row r="4" spans="1:140" x14ac:dyDescent="0.15">
      <c r="A4" s="28" t="s">
        <v>49</v>
      </c>
      <c r="B4" s="30"/>
      <c r="C4" s="30"/>
      <c r="D4" s="30"/>
      <c r="E4" s="30"/>
      <c r="F4" s="30"/>
      <c r="G4" s="30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1" t="s">
        <v>50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 t="s">
        <v>51</v>
      </c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 t="s">
        <v>52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 t="s">
        <v>53</v>
      </c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 t="s">
        <v>54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 t="s">
        <v>55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 t="s">
        <v>56</v>
      </c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 t="s">
        <v>57</v>
      </c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 t="s">
        <v>58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 t="s">
        <v>59</v>
      </c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 t="s">
        <v>60</v>
      </c>
      <c r="EA4" s="151"/>
      <c r="EB4" s="151"/>
      <c r="EC4" s="151"/>
      <c r="ED4" s="151"/>
      <c r="EE4" s="151"/>
      <c r="EF4" s="151"/>
      <c r="EG4" s="151"/>
      <c r="EH4" s="151"/>
      <c r="EI4" s="151"/>
      <c r="EJ4" s="151"/>
    </row>
    <row r="5" spans="1:140" x14ac:dyDescent="0.15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15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89.28</v>
      </c>
      <c r="U6" s="35">
        <f>U7</f>
        <v>80.709999999999994</v>
      </c>
      <c r="V6" s="35">
        <f>V7</f>
        <v>94.86</v>
      </c>
      <c r="W6" s="35">
        <f>W7</f>
        <v>93.29</v>
      </c>
      <c r="X6" s="35">
        <f t="shared" si="3"/>
        <v>97.48</v>
      </c>
      <c r="Y6" s="35">
        <f t="shared" si="3"/>
        <v>108.76</v>
      </c>
      <c r="Z6" s="35">
        <f t="shared" si="3"/>
        <v>110.19</v>
      </c>
      <c r="AA6" s="35">
        <f t="shared" si="3"/>
        <v>113.73</v>
      </c>
      <c r="AB6" s="35">
        <f t="shared" si="3"/>
        <v>115.42</v>
      </c>
      <c r="AC6" s="35">
        <f t="shared" si="3"/>
        <v>114.11</v>
      </c>
      <c r="AD6" s="33" t="str">
        <f>IF(AD7="-","【-】","【"&amp;SUBSTITUTE(TEXT(AD7,"#,##0.00"),"-","△")&amp;"】")</f>
        <v>【114.39】</v>
      </c>
      <c r="AE6" s="35">
        <f t="shared" si="3"/>
        <v>15.7</v>
      </c>
      <c r="AF6" s="35">
        <f>AF7</f>
        <v>45.09</v>
      </c>
      <c r="AG6" s="35">
        <f>AG7</f>
        <v>51.72</v>
      </c>
      <c r="AH6" s="35">
        <f>AH7</f>
        <v>60.53</v>
      </c>
      <c r="AI6" s="35">
        <f t="shared" si="3"/>
        <v>63.52</v>
      </c>
      <c r="AJ6" s="35">
        <f t="shared" si="3"/>
        <v>125.8</v>
      </c>
      <c r="AK6" s="35">
        <f t="shared" si="3"/>
        <v>132.55000000000001</v>
      </c>
      <c r="AL6" s="35">
        <f t="shared" si="3"/>
        <v>134.69</v>
      </c>
      <c r="AM6" s="35">
        <f t="shared" si="3"/>
        <v>133.63999999999999</v>
      </c>
      <c r="AN6" s="35">
        <f t="shared" si="3"/>
        <v>140.65</v>
      </c>
      <c r="AO6" s="33" t="str">
        <f>IF(AO7="-","【-】","【"&amp;SUBSTITUTE(TEXT(AO7,"#,##0.00"),"-","△")&amp;"】")</f>
        <v>【23.61】</v>
      </c>
      <c r="AP6" s="35">
        <f t="shared" si="3"/>
        <v>1506.44</v>
      </c>
      <c r="AQ6" s="35">
        <f>AQ7</f>
        <v>1124.5</v>
      </c>
      <c r="AR6" s="35">
        <f>AR7</f>
        <v>1310.26</v>
      </c>
      <c r="AS6" s="35">
        <f>AS7</f>
        <v>1538.03</v>
      </c>
      <c r="AT6" s="35">
        <f t="shared" si="3"/>
        <v>1330.55</v>
      </c>
      <c r="AU6" s="35">
        <f t="shared" si="3"/>
        <v>732.52</v>
      </c>
      <c r="AV6" s="35">
        <f t="shared" si="3"/>
        <v>819.73</v>
      </c>
      <c r="AW6" s="35">
        <f t="shared" si="3"/>
        <v>834.05</v>
      </c>
      <c r="AX6" s="35">
        <f t="shared" si="3"/>
        <v>1011.55</v>
      </c>
      <c r="AY6" s="35">
        <f t="shared" si="3"/>
        <v>913.57</v>
      </c>
      <c r="AZ6" s="33" t="str">
        <f>IF(AZ7="-","【-】","【"&amp;SUBSTITUTE(TEXT(AZ7,"#,##0.00"),"-","△")&amp;"】")</f>
        <v>【494.95】</v>
      </c>
      <c r="BA6" s="35">
        <f t="shared" si="3"/>
        <v>246.3</v>
      </c>
      <c r="BB6" s="35">
        <f>BB7</f>
        <v>236.13</v>
      </c>
      <c r="BC6" s="35">
        <f>BC7</f>
        <v>223.36</v>
      </c>
      <c r="BD6" s="35">
        <f>BD7</f>
        <v>210.34</v>
      </c>
      <c r="BE6" s="35">
        <f t="shared" si="3"/>
        <v>196.53</v>
      </c>
      <c r="BF6" s="35">
        <f t="shared" si="3"/>
        <v>498.01</v>
      </c>
      <c r="BG6" s="35">
        <f t="shared" si="3"/>
        <v>490.39</v>
      </c>
      <c r="BH6" s="35">
        <f t="shared" si="3"/>
        <v>475.44</v>
      </c>
      <c r="BI6" s="35">
        <f t="shared" si="3"/>
        <v>413.6</v>
      </c>
      <c r="BJ6" s="35">
        <f t="shared" si="3"/>
        <v>398.17</v>
      </c>
      <c r="BK6" s="33" t="str">
        <f>IF(BK7="-","【-】","【"&amp;SUBSTITUTE(TEXT(BK7,"#,##0.00"),"-","△")&amp;"】")</f>
        <v>【229.84】</v>
      </c>
      <c r="BL6" s="35">
        <f t="shared" si="3"/>
        <v>86.89</v>
      </c>
      <c r="BM6" s="35">
        <f>BM7</f>
        <v>77.14</v>
      </c>
      <c r="BN6" s="35">
        <f>BN7</f>
        <v>93.46</v>
      </c>
      <c r="BO6" s="35">
        <f>BO7</f>
        <v>91.56</v>
      </c>
      <c r="BP6" s="35">
        <f t="shared" si="3"/>
        <v>96.79</v>
      </c>
      <c r="BQ6" s="35">
        <f t="shared" si="3"/>
        <v>90.22</v>
      </c>
      <c r="BR6" s="35">
        <f t="shared" si="3"/>
        <v>90.8</v>
      </c>
      <c r="BS6" s="35">
        <f t="shared" si="3"/>
        <v>93.49</v>
      </c>
      <c r="BT6" s="35">
        <f t="shared" si="3"/>
        <v>94.77</v>
      </c>
      <c r="BU6" s="35">
        <f t="shared" si="3"/>
        <v>89.59</v>
      </c>
      <c r="BV6" s="33" t="str">
        <f>IF(BV7="-","【-】","【"&amp;SUBSTITUTE(TEXT(BV7,"#,##0.00"),"-","△")&amp;"】")</f>
        <v>【110.13】</v>
      </c>
      <c r="BW6" s="35">
        <f t="shared" si="3"/>
        <v>48.66</v>
      </c>
      <c r="BX6" s="35">
        <f>BX7</f>
        <v>54.44</v>
      </c>
      <c r="BY6" s="35">
        <f>BY7</f>
        <v>44.94</v>
      </c>
      <c r="BZ6" s="35">
        <f>BZ7</f>
        <v>45.87</v>
      </c>
      <c r="CA6" s="35">
        <f t="shared" si="3"/>
        <v>43.39</v>
      </c>
      <c r="CB6" s="35">
        <f t="shared" si="3"/>
        <v>49.94</v>
      </c>
      <c r="CC6" s="35">
        <f t="shared" si="3"/>
        <v>50.56</v>
      </c>
      <c r="CD6" s="35">
        <f t="shared" si="3"/>
        <v>49.4</v>
      </c>
      <c r="CE6" s="35">
        <f t="shared" si="3"/>
        <v>49.51</v>
      </c>
      <c r="CF6" s="35">
        <f t="shared" ref="CF6" si="4">CF7</f>
        <v>52.49</v>
      </c>
      <c r="CG6" s="33" t="str">
        <f>IF(CG7="-","【-】","【"&amp;SUBSTITUTE(TEXT(CG7,"#,##0.00"),"-","△")&amp;"】")</f>
        <v>【19.72】</v>
      </c>
      <c r="CH6" s="35">
        <f t="shared" ref="CH6:CQ6" si="5">CH7</f>
        <v>74.13</v>
      </c>
      <c r="CI6" s="35">
        <f>CI7</f>
        <v>64.040000000000006</v>
      </c>
      <c r="CJ6" s="35">
        <f>CJ7</f>
        <v>62.93</v>
      </c>
      <c r="CK6" s="35">
        <f>CK7</f>
        <v>71.959999999999994</v>
      </c>
      <c r="CL6" s="35">
        <f t="shared" si="5"/>
        <v>62.58</v>
      </c>
      <c r="CM6" s="35">
        <f t="shared" si="5"/>
        <v>34.92</v>
      </c>
      <c r="CN6" s="35">
        <f t="shared" si="5"/>
        <v>34.19</v>
      </c>
      <c r="CO6" s="35">
        <f t="shared" si="5"/>
        <v>36.65</v>
      </c>
      <c r="CP6" s="35">
        <f t="shared" si="5"/>
        <v>33.29</v>
      </c>
      <c r="CQ6" s="35">
        <f t="shared" si="5"/>
        <v>31.77</v>
      </c>
      <c r="CR6" s="33" t="str">
        <f>IF(CR7="-","【-】","【"&amp;SUBSTITUTE(TEXT(CR7,"#,##0.00"),"-","△")&amp;"】")</f>
        <v>【52.61】</v>
      </c>
      <c r="CS6" s="35">
        <f t="shared" ref="CS6:DB6" si="6">CS7</f>
        <v>100</v>
      </c>
      <c r="CT6" s="35">
        <f>CT7</f>
        <v>90.91</v>
      </c>
      <c r="CU6" s="35">
        <f>CU7</f>
        <v>90.91</v>
      </c>
      <c r="CV6" s="35">
        <f>CV7</f>
        <v>90.91</v>
      </c>
      <c r="CW6" s="35">
        <f t="shared" si="6"/>
        <v>90.91</v>
      </c>
      <c r="CX6" s="35">
        <f t="shared" si="6"/>
        <v>50.9</v>
      </c>
      <c r="CY6" s="35">
        <f t="shared" si="6"/>
        <v>49.05</v>
      </c>
      <c r="CZ6" s="35">
        <f t="shared" si="6"/>
        <v>50.94</v>
      </c>
      <c r="DA6" s="35">
        <f t="shared" si="6"/>
        <v>49.76</v>
      </c>
      <c r="DB6" s="35">
        <f t="shared" si="6"/>
        <v>49.18</v>
      </c>
      <c r="DC6" s="33" t="str">
        <f>IF(DC7="-","【-】","【"&amp;SUBSTITUTE(TEXT(DC7,"#,##0.00"),"-","△")&amp;"】")</f>
        <v>【77.52】</v>
      </c>
      <c r="DD6" s="35">
        <f t="shared" ref="DD6:DM6" si="7">DD7</f>
        <v>55.3</v>
      </c>
      <c r="DE6" s="35">
        <f>DE7</f>
        <v>57.32</v>
      </c>
      <c r="DF6" s="35">
        <f>DF7</f>
        <v>59.54</v>
      </c>
      <c r="DG6" s="35">
        <f>DG7</f>
        <v>61.45</v>
      </c>
      <c r="DH6" s="35">
        <f t="shared" si="7"/>
        <v>63.64</v>
      </c>
      <c r="DI6" s="35">
        <f t="shared" si="7"/>
        <v>54.3</v>
      </c>
      <c r="DJ6" s="35">
        <f t="shared" si="7"/>
        <v>55.32</v>
      </c>
      <c r="DK6" s="35">
        <f t="shared" si="7"/>
        <v>55.08</v>
      </c>
      <c r="DL6" s="35">
        <f t="shared" si="7"/>
        <v>56.95</v>
      </c>
      <c r="DM6" s="35">
        <f t="shared" si="7"/>
        <v>58</v>
      </c>
      <c r="DN6" s="33" t="str">
        <f>IF(DN7="-","【-】","【"&amp;SUBSTITUTE(TEXT(DN7,"#,##0.00"),"-","△")&amp;"】")</f>
        <v>【61.16】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4.66</v>
      </c>
      <c r="DU6" s="35">
        <f t="shared" si="8"/>
        <v>7.35</v>
      </c>
      <c r="DV6" s="35">
        <f t="shared" si="8"/>
        <v>7.6</v>
      </c>
      <c r="DW6" s="35">
        <f t="shared" si="8"/>
        <v>7.9</v>
      </c>
      <c r="DX6" s="35">
        <f t="shared" si="8"/>
        <v>8.2100000000000009</v>
      </c>
      <c r="DY6" s="33" t="str">
        <f>IF(DY7="-","【-】","【"&amp;SUBSTITUTE(TEXT(DY7,"#,##0.00"),"-","△")&amp;"】")</f>
        <v>【49.95】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0.06</v>
      </c>
      <c r="EF6" s="35">
        <f t="shared" si="9"/>
        <v>0.09</v>
      </c>
      <c r="EG6" s="35">
        <f t="shared" si="9"/>
        <v>0.4</v>
      </c>
      <c r="EH6" s="35">
        <f t="shared" si="9"/>
        <v>0.14000000000000001</v>
      </c>
      <c r="EI6" s="35">
        <f t="shared" si="9"/>
        <v>0.19</v>
      </c>
      <c r="EJ6" s="33" t="str">
        <f>IF(EJ7="-","【-】","【"&amp;SUBSTITUTE(TEXT(EJ7,"#,##0.00"),"-","△")&amp;"】")</f>
        <v>【0.32】</v>
      </c>
    </row>
    <row r="7" spans="1:140" s="36" customFormat="1" x14ac:dyDescent="0.15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>
        <v>5500</v>
      </c>
      <c r="L7" s="37" t="s">
        <v>96</v>
      </c>
      <c r="M7" s="38">
        <v>1</v>
      </c>
      <c r="N7" s="38">
        <v>3442</v>
      </c>
      <c r="O7" s="39" t="s">
        <v>97</v>
      </c>
      <c r="P7" s="39">
        <v>83.3</v>
      </c>
      <c r="Q7" s="38">
        <v>1</v>
      </c>
      <c r="R7" s="38">
        <v>5000</v>
      </c>
      <c r="S7" s="37" t="s">
        <v>98</v>
      </c>
      <c r="T7" s="40">
        <v>89.28</v>
      </c>
      <c r="U7" s="40">
        <v>80.709999999999994</v>
      </c>
      <c r="V7" s="40">
        <v>94.86</v>
      </c>
      <c r="W7" s="40">
        <v>93.29</v>
      </c>
      <c r="X7" s="40">
        <v>97.48</v>
      </c>
      <c r="Y7" s="40">
        <v>108.76</v>
      </c>
      <c r="Z7" s="40">
        <v>110.19</v>
      </c>
      <c r="AA7" s="40">
        <v>113.73</v>
      </c>
      <c r="AB7" s="40">
        <v>115.42</v>
      </c>
      <c r="AC7" s="41">
        <v>114.11</v>
      </c>
      <c r="AD7" s="40">
        <v>114.39</v>
      </c>
      <c r="AE7" s="40">
        <v>15.7</v>
      </c>
      <c r="AF7" s="40">
        <v>45.09</v>
      </c>
      <c r="AG7" s="40">
        <v>51.72</v>
      </c>
      <c r="AH7" s="40">
        <v>60.53</v>
      </c>
      <c r="AI7" s="40">
        <v>63.52</v>
      </c>
      <c r="AJ7" s="40">
        <v>125.8</v>
      </c>
      <c r="AK7" s="40">
        <v>132.55000000000001</v>
      </c>
      <c r="AL7" s="40">
        <v>134.69</v>
      </c>
      <c r="AM7" s="40">
        <v>133.63999999999999</v>
      </c>
      <c r="AN7" s="40">
        <v>140.65</v>
      </c>
      <c r="AO7" s="40">
        <v>23.61</v>
      </c>
      <c r="AP7" s="40">
        <v>1506.44</v>
      </c>
      <c r="AQ7" s="40">
        <v>1124.5</v>
      </c>
      <c r="AR7" s="40">
        <v>1310.26</v>
      </c>
      <c r="AS7" s="40">
        <v>1538.03</v>
      </c>
      <c r="AT7" s="40">
        <v>1330.55</v>
      </c>
      <c r="AU7" s="40">
        <v>732.52</v>
      </c>
      <c r="AV7" s="40">
        <v>819.73</v>
      </c>
      <c r="AW7" s="40">
        <v>834.05</v>
      </c>
      <c r="AX7" s="40">
        <v>1011.55</v>
      </c>
      <c r="AY7" s="40">
        <v>913.57</v>
      </c>
      <c r="AZ7" s="40">
        <v>494.95</v>
      </c>
      <c r="BA7" s="40">
        <v>246.3</v>
      </c>
      <c r="BB7" s="40">
        <v>236.13</v>
      </c>
      <c r="BC7" s="40">
        <v>223.36</v>
      </c>
      <c r="BD7" s="40">
        <v>210.34</v>
      </c>
      <c r="BE7" s="40">
        <v>196.53</v>
      </c>
      <c r="BF7" s="40">
        <v>498.01</v>
      </c>
      <c r="BG7" s="40">
        <v>490.39</v>
      </c>
      <c r="BH7" s="40">
        <v>475.44</v>
      </c>
      <c r="BI7" s="40">
        <v>413.6</v>
      </c>
      <c r="BJ7" s="40">
        <v>398.17</v>
      </c>
      <c r="BK7" s="40">
        <v>229.84</v>
      </c>
      <c r="BL7" s="40">
        <v>86.89</v>
      </c>
      <c r="BM7" s="40">
        <v>77.14</v>
      </c>
      <c r="BN7" s="40">
        <v>93.46</v>
      </c>
      <c r="BO7" s="40">
        <v>91.56</v>
      </c>
      <c r="BP7" s="40">
        <v>96.79</v>
      </c>
      <c r="BQ7" s="40">
        <v>90.22</v>
      </c>
      <c r="BR7" s="40">
        <v>90.8</v>
      </c>
      <c r="BS7" s="40">
        <v>93.49</v>
      </c>
      <c r="BT7" s="40">
        <v>94.77</v>
      </c>
      <c r="BU7" s="40">
        <v>89.59</v>
      </c>
      <c r="BV7" s="40">
        <v>110.13</v>
      </c>
      <c r="BW7" s="40">
        <v>48.66</v>
      </c>
      <c r="BX7" s="40">
        <v>54.44</v>
      </c>
      <c r="BY7" s="40">
        <v>44.94</v>
      </c>
      <c r="BZ7" s="40">
        <v>45.87</v>
      </c>
      <c r="CA7" s="40">
        <v>43.39</v>
      </c>
      <c r="CB7" s="40">
        <v>49.94</v>
      </c>
      <c r="CC7" s="40">
        <v>50.56</v>
      </c>
      <c r="CD7" s="40">
        <v>49.4</v>
      </c>
      <c r="CE7" s="40">
        <v>49.51</v>
      </c>
      <c r="CF7" s="40">
        <v>52.49</v>
      </c>
      <c r="CG7" s="40">
        <v>19.72</v>
      </c>
      <c r="CH7" s="40">
        <v>74.13</v>
      </c>
      <c r="CI7" s="40">
        <v>64.040000000000006</v>
      </c>
      <c r="CJ7" s="40">
        <v>62.93</v>
      </c>
      <c r="CK7" s="40">
        <v>71.959999999999994</v>
      </c>
      <c r="CL7" s="40">
        <v>62.58</v>
      </c>
      <c r="CM7" s="40">
        <v>34.92</v>
      </c>
      <c r="CN7" s="40">
        <v>34.19</v>
      </c>
      <c r="CO7" s="40">
        <v>36.65</v>
      </c>
      <c r="CP7" s="40">
        <v>33.29</v>
      </c>
      <c r="CQ7" s="40">
        <v>31.77</v>
      </c>
      <c r="CR7" s="40">
        <v>52.61</v>
      </c>
      <c r="CS7" s="40">
        <v>100</v>
      </c>
      <c r="CT7" s="40">
        <v>90.91</v>
      </c>
      <c r="CU7" s="40">
        <v>90.91</v>
      </c>
      <c r="CV7" s="40">
        <v>90.91</v>
      </c>
      <c r="CW7" s="40">
        <v>90.91</v>
      </c>
      <c r="CX7" s="40">
        <v>50.9</v>
      </c>
      <c r="CY7" s="40">
        <v>49.05</v>
      </c>
      <c r="CZ7" s="40">
        <v>50.94</v>
      </c>
      <c r="DA7" s="40">
        <v>49.76</v>
      </c>
      <c r="DB7" s="40">
        <v>49.18</v>
      </c>
      <c r="DC7" s="40">
        <v>77.52</v>
      </c>
      <c r="DD7" s="40">
        <v>55.3</v>
      </c>
      <c r="DE7" s="40">
        <v>57.32</v>
      </c>
      <c r="DF7" s="40">
        <v>59.54</v>
      </c>
      <c r="DG7" s="40">
        <v>61.45</v>
      </c>
      <c r="DH7" s="40">
        <v>63.64</v>
      </c>
      <c r="DI7" s="40">
        <v>54.3</v>
      </c>
      <c r="DJ7" s="40">
        <v>55.32</v>
      </c>
      <c r="DK7" s="40">
        <v>55.08</v>
      </c>
      <c r="DL7" s="40">
        <v>56.95</v>
      </c>
      <c r="DM7" s="40">
        <v>58</v>
      </c>
      <c r="DN7" s="40">
        <v>61.16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4.66</v>
      </c>
      <c r="DU7" s="40">
        <v>7.35</v>
      </c>
      <c r="DV7" s="40">
        <v>7.6</v>
      </c>
      <c r="DW7" s="40">
        <v>7.9</v>
      </c>
      <c r="DX7" s="40">
        <v>8.2100000000000009</v>
      </c>
      <c r="DY7" s="40">
        <v>49.95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0.06</v>
      </c>
      <c r="EF7" s="40">
        <v>0.09</v>
      </c>
      <c r="EG7" s="40">
        <v>0.4</v>
      </c>
      <c r="EH7" s="40">
        <v>0.14000000000000001</v>
      </c>
      <c r="EI7" s="40">
        <v>0.19</v>
      </c>
      <c r="EJ7" s="40">
        <v>0.32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R01</v>
      </c>
      <c r="C10" s="44" t="str">
        <f>IF(VALUE($B$7)=0,"",IF(VALUE($B$7)&gt;2021,"R"&amp;TEXT(VALUE($B$7)-2021,"00"),"H"&amp;VALUE($B$7)-1991))</f>
        <v>R02</v>
      </c>
      <c r="D10" s="44" t="str">
        <f>IF(VALUE($B$7)=0,"",IF(VALUE($B$7)&gt;2020,"R"&amp;TEXT(VALUE($B$7)-2020,"00"),"H"&amp;VALUE($B$7)-1990))</f>
        <v>R03</v>
      </c>
      <c r="E10" s="44" t="str">
        <f>IF(VALUE($B$7)=0,"",IF(VALUE($B$7)&gt;2019,"R"&amp;TEXT(VALUE($B$7)-2019,"00"),"H"&amp;VALUE($B$7)-1989))</f>
        <v>R04</v>
      </c>
      <c r="F10" s="44" t="str">
        <f>IF(VALUE($B$7)=0,"",IF(VALUE($B$7)&gt;2018,"R"&amp;TEXT(VALUE($B$7)-2018,"00"),"H"&amp;VALUE($B$7)-1988))</f>
        <v>R05</v>
      </c>
      <c r="T10" s="45"/>
      <c r="U10" s="46" t="str">
        <f>$B$10</f>
        <v>R01</v>
      </c>
      <c r="V10" s="46" t="str">
        <f>$C$10</f>
        <v>R02</v>
      </c>
      <c r="W10" s="46" t="str">
        <f>$D$10</f>
        <v>R03</v>
      </c>
      <c r="X10" s="46" t="str">
        <f>$E$10</f>
        <v>R04</v>
      </c>
      <c r="Y10" s="46" t="str">
        <f>$F$10</f>
        <v>R05</v>
      </c>
      <c r="AE10" s="45"/>
      <c r="AF10" s="46" t="str">
        <f>$B$10</f>
        <v>R01</v>
      </c>
      <c r="AG10" s="46" t="str">
        <f>$C$10</f>
        <v>R02</v>
      </c>
      <c r="AH10" s="46" t="str">
        <f>$D$10</f>
        <v>R03</v>
      </c>
      <c r="AI10" s="46" t="str">
        <f>$E$10</f>
        <v>R04</v>
      </c>
      <c r="AJ10" s="46" t="str">
        <f>$F$10</f>
        <v>R05</v>
      </c>
      <c r="AP10" s="45"/>
      <c r="AQ10" s="46" t="str">
        <f>$B$10</f>
        <v>R01</v>
      </c>
      <c r="AR10" s="46" t="str">
        <f>$C$10</f>
        <v>R02</v>
      </c>
      <c r="AS10" s="46" t="str">
        <f>$D$10</f>
        <v>R03</v>
      </c>
      <c r="AT10" s="46" t="str">
        <f>$E$10</f>
        <v>R04</v>
      </c>
      <c r="AU10" s="46" t="str">
        <f>$F$10</f>
        <v>R05</v>
      </c>
      <c r="BA10" s="45"/>
      <c r="BB10" s="46" t="str">
        <f>$B$10</f>
        <v>R01</v>
      </c>
      <c r="BC10" s="46" t="str">
        <f>$C$10</f>
        <v>R02</v>
      </c>
      <c r="BD10" s="46" t="str">
        <f>$D$10</f>
        <v>R03</v>
      </c>
      <c r="BE10" s="46" t="str">
        <f>$E$10</f>
        <v>R04</v>
      </c>
      <c r="BF10" s="46" t="str">
        <f>$F$10</f>
        <v>R05</v>
      </c>
      <c r="BL10" s="45"/>
      <c r="BM10" s="46" t="str">
        <f>$B$10</f>
        <v>R01</v>
      </c>
      <c r="BN10" s="46" t="str">
        <f>$C$10</f>
        <v>R02</v>
      </c>
      <c r="BO10" s="46" t="str">
        <f>$D$10</f>
        <v>R03</v>
      </c>
      <c r="BP10" s="46" t="str">
        <f>$E$10</f>
        <v>R04</v>
      </c>
      <c r="BQ10" s="46" t="str">
        <f>$F$10</f>
        <v>R05</v>
      </c>
      <c r="BW10" s="45"/>
      <c r="BX10" s="46" t="str">
        <f>$B$10</f>
        <v>R01</v>
      </c>
      <c r="BY10" s="46" t="str">
        <f>$C$10</f>
        <v>R02</v>
      </c>
      <c r="BZ10" s="46" t="str">
        <f>$D$10</f>
        <v>R03</v>
      </c>
      <c r="CA10" s="46" t="str">
        <f>$E$10</f>
        <v>R04</v>
      </c>
      <c r="CB10" s="46" t="str">
        <f>$F$10</f>
        <v>R05</v>
      </c>
      <c r="CH10" s="45"/>
      <c r="CI10" s="46" t="str">
        <f>$B$10</f>
        <v>R01</v>
      </c>
      <c r="CJ10" s="46" t="str">
        <f>$C$10</f>
        <v>R02</v>
      </c>
      <c r="CK10" s="46" t="str">
        <f>$D$10</f>
        <v>R03</v>
      </c>
      <c r="CL10" s="46" t="str">
        <f>$E$10</f>
        <v>R04</v>
      </c>
      <c r="CM10" s="46" t="str">
        <f>$F$10</f>
        <v>R05</v>
      </c>
      <c r="CS10" s="45"/>
      <c r="CT10" s="46" t="str">
        <f>$B$10</f>
        <v>R01</v>
      </c>
      <c r="CU10" s="46" t="str">
        <f>$C$10</f>
        <v>R02</v>
      </c>
      <c r="CV10" s="46" t="str">
        <f>$D$10</f>
        <v>R03</v>
      </c>
      <c r="CW10" s="46" t="str">
        <f>$E$10</f>
        <v>R04</v>
      </c>
      <c r="CX10" s="46" t="str">
        <f>$F$10</f>
        <v>R05</v>
      </c>
      <c r="DD10" s="45"/>
      <c r="DE10" s="46" t="str">
        <f>$B$10</f>
        <v>R01</v>
      </c>
      <c r="DF10" s="46" t="str">
        <f>$C$10</f>
        <v>R02</v>
      </c>
      <c r="DG10" s="46" t="str">
        <f>$D$10</f>
        <v>R03</v>
      </c>
      <c r="DH10" s="46" t="str">
        <f>$E$10</f>
        <v>R04</v>
      </c>
      <c r="DI10" s="46" t="str">
        <f>$F$10</f>
        <v>R05</v>
      </c>
      <c r="DO10" s="45"/>
      <c r="DP10" s="46" t="str">
        <f>$B$10</f>
        <v>R01</v>
      </c>
      <c r="DQ10" s="46" t="str">
        <f>$C$10</f>
        <v>R02</v>
      </c>
      <c r="DR10" s="46" t="str">
        <f>$D$10</f>
        <v>R03</v>
      </c>
      <c r="DS10" s="46" t="str">
        <f>$E$10</f>
        <v>R04</v>
      </c>
      <c r="DT10" s="46" t="str">
        <f>$F$10</f>
        <v>R05</v>
      </c>
      <c r="DZ10" s="45"/>
      <c r="EA10" s="46" t="str">
        <f>$B$10</f>
        <v>R01</v>
      </c>
      <c r="EB10" s="46" t="str">
        <f>$C$10</f>
        <v>R02</v>
      </c>
      <c r="EC10" s="46" t="str">
        <f>$D$10</f>
        <v>R03</v>
      </c>
      <c r="ED10" s="46" t="str">
        <f>$E$10</f>
        <v>R04</v>
      </c>
      <c r="EE10" s="46" t="str">
        <f>$F$10</f>
        <v>R05</v>
      </c>
    </row>
    <row r="11" spans="1:140" x14ac:dyDescent="0.15">
      <c r="T11" s="47" t="s">
        <v>23</v>
      </c>
      <c r="U11" s="48">
        <f>IF(T6="-",NA(),T6)</f>
        <v>89.28</v>
      </c>
      <c r="V11" s="48">
        <f>IF(U6="-",NA(),U6)</f>
        <v>80.709999999999994</v>
      </c>
      <c r="W11" s="48">
        <f>IF(V6="-",NA(),V6)</f>
        <v>94.86</v>
      </c>
      <c r="X11" s="48">
        <f>IF(W6="-",NA(),W6)</f>
        <v>93.29</v>
      </c>
      <c r="Y11" s="48">
        <f>IF(X6="-",NA(),X6)</f>
        <v>97.48</v>
      </c>
      <c r="AE11" s="47" t="s">
        <v>23</v>
      </c>
      <c r="AF11" s="48">
        <f>IF(AE6="-",NA(),AE6)</f>
        <v>15.7</v>
      </c>
      <c r="AG11" s="48">
        <f>IF(AF6="-",NA(),AF6)</f>
        <v>45.09</v>
      </c>
      <c r="AH11" s="48">
        <f>IF(AG6="-",NA(),AG6)</f>
        <v>51.72</v>
      </c>
      <c r="AI11" s="48">
        <f>IF(AH6="-",NA(),AH6)</f>
        <v>60.53</v>
      </c>
      <c r="AJ11" s="48">
        <f>IF(AI6="-",NA(),AI6)</f>
        <v>63.52</v>
      </c>
      <c r="AP11" s="47" t="s">
        <v>23</v>
      </c>
      <c r="AQ11" s="48">
        <f>IF(AP6="-",NA(),AP6)</f>
        <v>1506.44</v>
      </c>
      <c r="AR11" s="48">
        <f>IF(AQ6="-",NA(),AQ6)</f>
        <v>1124.5</v>
      </c>
      <c r="AS11" s="48">
        <f>IF(AR6="-",NA(),AR6)</f>
        <v>1310.26</v>
      </c>
      <c r="AT11" s="48">
        <f>IF(AS6="-",NA(),AS6)</f>
        <v>1538.03</v>
      </c>
      <c r="AU11" s="48">
        <f>IF(AT6="-",NA(),AT6)</f>
        <v>1330.55</v>
      </c>
      <c r="BA11" s="47" t="s">
        <v>23</v>
      </c>
      <c r="BB11" s="48">
        <f>IF(BA6="-",NA(),BA6)</f>
        <v>246.3</v>
      </c>
      <c r="BC11" s="48">
        <f>IF(BB6="-",NA(),BB6)</f>
        <v>236.13</v>
      </c>
      <c r="BD11" s="48">
        <f>IF(BC6="-",NA(),BC6)</f>
        <v>223.36</v>
      </c>
      <c r="BE11" s="48">
        <f>IF(BD6="-",NA(),BD6)</f>
        <v>210.34</v>
      </c>
      <c r="BF11" s="48">
        <f>IF(BE6="-",NA(),BE6)</f>
        <v>196.53</v>
      </c>
      <c r="BL11" s="47" t="s">
        <v>23</v>
      </c>
      <c r="BM11" s="48">
        <f>IF(BL6="-",NA(),BL6)</f>
        <v>86.89</v>
      </c>
      <c r="BN11" s="48">
        <f>IF(BM6="-",NA(),BM6)</f>
        <v>77.14</v>
      </c>
      <c r="BO11" s="48">
        <f>IF(BN6="-",NA(),BN6)</f>
        <v>93.46</v>
      </c>
      <c r="BP11" s="48">
        <f>IF(BO6="-",NA(),BO6)</f>
        <v>91.56</v>
      </c>
      <c r="BQ11" s="48">
        <f>IF(BP6="-",NA(),BP6)</f>
        <v>96.79</v>
      </c>
      <c r="BW11" s="47" t="s">
        <v>23</v>
      </c>
      <c r="BX11" s="48">
        <f>IF(BW6="-",NA(),BW6)</f>
        <v>48.66</v>
      </c>
      <c r="BY11" s="48">
        <f>IF(BX6="-",NA(),BX6)</f>
        <v>54.44</v>
      </c>
      <c r="BZ11" s="48">
        <f>IF(BY6="-",NA(),BY6)</f>
        <v>44.94</v>
      </c>
      <c r="CA11" s="48">
        <f>IF(BZ6="-",NA(),BZ6)</f>
        <v>45.87</v>
      </c>
      <c r="CB11" s="48">
        <f>IF(CA6="-",NA(),CA6)</f>
        <v>43.39</v>
      </c>
      <c r="CH11" s="47" t="s">
        <v>23</v>
      </c>
      <c r="CI11" s="48">
        <f>IF(CH6="-",NA(),CH6)</f>
        <v>74.13</v>
      </c>
      <c r="CJ11" s="48">
        <f>IF(CI6="-",NA(),CI6)</f>
        <v>64.040000000000006</v>
      </c>
      <c r="CK11" s="48">
        <f>IF(CJ6="-",NA(),CJ6)</f>
        <v>62.93</v>
      </c>
      <c r="CL11" s="48">
        <f>IF(CK6="-",NA(),CK6)</f>
        <v>71.959999999999994</v>
      </c>
      <c r="CM11" s="48">
        <f>IF(CL6="-",NA(),CL6)</f>
        <v>62.58</v>
      </c>
      <c r="CS11" s="47" t="s">
        <v>23</v>
      </c>
      <c r="CT11" s="48">
        <f>IF(CS6="-",NA(),CS6)</f>
        <v>100</v>
      </c>
      <c r="CU11" s="48">
        <f>IF(CT6="-",NA(),CT6)</f>
        <v>90.91</v>
      </c>
      <c r="CV11" s="48">
        <f>IF(CU6="-",NA(),CU6)</f>
        <v>90.91</v>
      </c>
      <c r="CW11" s="48">
        <f>IF(CV6="-",NA(),CV6)</f>
        <v>90.91</v>
      </c>
      <c r="CX11" s="48">
        <f>IF(CW6="-",NA(),CW6)</f>
        <v>90.91</v>
      </c>
      <c r="DD11" s="47" t="s">
        <v>23</v>
      </c>
      <c r="DE11" s="48">
        <f>IF(DD6="-",NA(),DD6)</f>
        <v>55.3</v>
      </c>
      <c r="DF11" s="48">
        <f>IF(DE6="-",NA(),DE6)</f>
        <v>57.32</v>
      </c>
      <c r="DG11" s="48">
        <f>IF(DF6="-",NA(),DF6)</f>
        <v>59.54</v>
      </c>
      <c r="DH11" s="48">
        <f>IF(DG6="-",NA(),DG6)</f>
        <v>61.45</v>
      </c>
      <c r="DI11" s="48">
        <f>IF(DH6="-",NA(),DH6)</f>
        <v>63.64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108.76</v>
      </c>
      <c r="V12" s="48">
        <f>IF(Z6="-",NA(),Z6)</f>
        <v>110.19</v>
      </c>
      <c r="W12" s="48">
        <f>IF(AA6="-",NA(),AA6)</f>
        <v>113.73</v>
      </c>
      <c r="X12" s="48">
        <f>IF(AB6="-",NA(),AB6)</f>
        <v>115.42</v>
      </c>
      <c r="Y12" s="48">
        <f>IF(AC6="-",NA(),AC6)</f>
        <v>114.11</v>
      </c>
      <c r="AE12" s="47" t="s">
        <v>24</v>
      </c>
      <c r="AF12" s="48">
        <f>IF(AJ6="-",NA(),AJ6)</f>
        <v>125.8</v>
      </c>
      <c r="AG12" s="48">
        <f t="shared" ref="AG12:AJ12" si="10">IF(AK6="-",NA(),AK6)</f>
        <v>132.55000000000001</v>
      </c>
      <c r="AH12" s="48">
        <f t="shared" si="10"/>
        <v>134.69</v>
      </c>
      <c r="AI12" s="48">
        <f t="shared" si="10"/>
        <v>133.63999999999999</v>
      </c>
      <c r="AJ12" s="48">
        <f t="shared" si="10"/>
        <v>140.65</v>
      </c>
      <c r="AP12" s="47" t="s">
        <v>24</v>
      </c>
      <c r="AQ12" s="48">
        <f>IF(AU6="-",NA(),AU6)</f>
        <v>732.52</v>
      </c>
      <c r="AR12" s="48">
        <f t="shared" ref="AR12:AU12" si="11">IF(AV6="-",NA(),AV6)</f>
        <v>819.73</v>
      </c>
      <c r="AS12" s="48">
        <f t="shared" si="11"/>
        <v>834.05</v>
      </c>
      <c r="AT12" s="48">
        <f t="shared" si="11"/>
        <v>1011.55</v>
      </c>
      <c r="AU12" s="48">
        <f t="shared" si="11"/>
        <v>913.57</v>
      </c>
      <c r="BA12" s="47" t="s">
        <v>24</v>
      </c>
      <c r="BB12" s="48">
        <f>IF(BF6="-",NA(),BF6)</f>
        <v>498.01</v>
      </c>
      <c r="BC12" s="48">
        <f t="shared" ref="BC12:BF12" si="12">IF(BG6="-",NA(),BG6)</f>
        <v>490.39</v>
      </c>
      <c r="BD12" s="48">
        <f t="shared" si="12"/>
        <v>475.44</v>
      </c>
      <c r="BE12" s="48">
        <f t="shared" si="12"/>
        <v>413.6</v>
      </c>
      <c r="BF12" s="48">
        <f t="shared" si="12"/>
        <v>398.17</v>
      </c>
      <c r="BL12" s="47" t="s">
        <v>24</v>
      </c>
      <c r="BM12" s="48">
        <f>IF(BQ6="-",NA(),BQ6)</f>
        <v>90.22</v>
      </c>
      <c r="BN12" s="48">
        <f t="shared" ref="BN12:BQ12" si="13">IF(BR6="-",NA(),BR6)</f>
        <v>90.8</v>
      </c>
      <c r="BO12" s="48">
        <f t="shared" si="13"/>
        <v>93.49</v>
      </c>
      <c r="BP12" s="48">
        <f t="shared" si="13"/>
        <v>94.77</v>
      </c>
      <c r="BQ12" s="48">
        <f t="shared" si="13"/>
        <v>89.59</v>
      </c>
      <c r="BW12" s="47" t="s">
        <v>24</v>
      </c>
      <c r="BX12" s="48">
        <f>IF(CB6="-",NA(),CB6)</f>
        <v>49.94</v>
      </c>
      <c r="BY12" s="48">
        <f t="shared" ref="BY12:CB12" si="14">IF(CC6="-",NA(),CC6)</f>
        <v>50.56</v>
      </c>
      <c r="BZ12" s="48">
        <f t="shared" si="14"/>
        <v>49.4</v>
      </c>
      <c r="CA12" s="48">
        <f t="shared" si="14"/>
        <v>49.51</v>
      </c>
      <c r="CB12" s="48">
        <f t="shared" si="14"/>
        <v>52.49</v>
      </c>
      <c r="CH12" s="47" t="s">
        <v>24</v>
      </c>
      <c r="CI12" s="48">
        <f>IF(CM6="-",NA(),CM6)</f>
        <v>34.92</v>
      </c>
      <c r="CJ12" s="48">
        <f t="shared" ref="CJ12:CM12" si="15">IF(CN6="-",NA(),CN6)</f>
        <v>34.19</v>
      </c>
      <c r="CK12" s="48">
        <f t="shared" si="15"/>
        <v>36.65</v>
      </c>
      <c r="CL12" s="48">
        <f t="shared" si="15"/>
        <v>33.29</v>
      </c>
      <c r="CM12" s="48">
        <f t="shared" si="15"/>
        <v>31.77</v>
      </c>
      <c r="CS12" s="47" t="s">
        <v>24</v>
      </c>
      <c r="CT12" s="48">
        <f>IF(CX6="-",NA(),CX6)</f>
        <v>50.9</v>
      </c>
      <c r="CU12" s="48">
        <f t="shared" ref="CU12:CX12" si="16">IF(CY6="-",NA(),CY6)</f>
        <v>49.05</v>
      </c>
      <c r="CV12" s="48">
        <f t="shared" si="16"/>
        <v>50.94</v>
      </c>
      <c r="CW12" s="48">
        <f t="shared" si="16"/>
        <v>49.76</v>
      </c>
      <c r="CX12" s="48">
        <f t="shared" si="16"/>
        <v>49.18</v>
      </c>
      <c r="DD12" s="47" t="s">
        <v>24</v>
      </c>
      <c r="DE12" s="48">
        <f>IF(DI6="-",NA(),DI6)</f>
        <v>54.3</v>
      </c>
      <c r="DF12" s="48">
        <f t="shared" ref="DF12:DI12" si="17">IF(DJ6="-",NA(),DJ6)</f>
        <v>55.32</v>
      </c>
      <c r="DG12" s="48">
        <f t="shared" si="17"/>
        <v>55.08</v>
      </c>
      <c r="DH12" s="48">
        <f t="shared" si="17"/>
        <v>56.95</v>
      </c>
      <c r="DI12" s="48">
        <f t="shared" si="17"/>
        <v>58</v>
      </c>
      <c r="DO12" s="47" t="s">
        <v>24</v>
      </c>
      <c r="DP12" s="48">
        <f>IF(DT6="-",NA(),DT6)</f>
        <v>4.66</v>
      </c>
      <c r="DQ12" s="48">
        <f t="shared" ref="DQ12:DT12" si="18">IF(DU6="-",NA(),DU6)</f>
        <v>7.35</v>
      </c>
      <c r="DR12" s="48">
        <f t="shared" si="18"/>
        <v>7.6</v>
      </c>
      <c r="DS12" s="48">
        <f t="shared" si="18"/>
        <v>7.9</v>
      </c>
      <c r="DT12" s="48">
        <f t="shared" si="18"/>
        <v>8.2100000000000009</v>
      </c>
      <c r="DZ12" s="47" t="s">
        <v>24</v>
      </c>
      <c r="EA12" s="48">
        <f>IF(EE6="-",NA(),EE6)</f>
        <v>0.06</v>
      </c>
      <c r="EB12" s="48">
        <f t="shared" ref="EB12:EE12" si="19">IF(EF6="-",NA(),EF6)</f>
        <v>0.09</v>
      </c>
      <c r="EC12" s="48">
        <f t="shared" si="19"/>
        <v>0.4</v>
      </c>
      <c r="ED12" s="48">
        <f t="shared" si="19"/>
        <v>0.14000000000000001</v>
      </c>
      <c r="EE12" s="48">
        <f t="shared" si="19"/>
        <v>0.19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谷口　千鶴子</cp:lastModifiedBy>
  <cp:lastPrinted>2025-03-04T01:31:08Z</cp:lastPrinted>
  <dcterms:created xsi:type="dcterms:W3CDTF">2024-12-11T05:22:29Z</dcterms:created>
  <dcterms:modified xsi:type="dcterms:W3CDTF">2025-03-04T01:47:22Z</dcterms:modified>
  <cp:category/>
</cp:coreProperties>
</file>