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DEBEEB01-7F35-49B5-A079-B5890D94346C}" xr6:coauthVersionLast="47" xr6:coauthVersionMax="47" xr10:uidLastSave="{00000000-0000-0000-0000-000000000000}"/>
  <bookViews>
    <workbookView xWindow="-120" yWindow="-120" windowWidth="24240" windowHeight="13020" tabRatio="775" xr2:uid="{00000000-000D-0000-FFFF-FFFF00000000}"/>
  </bookViews>
  <sheets>
    <sheet name="①はじめに" sheetId="10" r:id="rId1"/>
    <sheet name="②利用方法" sheetId="12" r:id="rId2"/>
    <sheet name="③入力" sheetId="1" r:id="rId3"/>
    <sheet name="④出力Ⅰ" sheetId="2" r:id="rId4"/>
    <sheet name="⑤出力Ⅱ" sheetId="3" r:id="rId5"/>
    <sheet name="⑥出力Ⅲ（グラフ）" sheetId="11" r:id="rId6"/>
    <sheet name="⑦フロー" sheetId="9" r:id="rId7"/>
    <sheet name="⑧計算域Ⅰ" sheetId="4" r:id="rId8"/>
    <sheet name="⑨計算域Ⅱ" sheetId="5" r:id="rId9"/>
    <sheet name="⑩各種係数" sheetId="6" r:id="rId10"/>
    <sheet name="⑪投入係数表" sheetId="7" r:id="rId11"/>
    <sheet name="⑫逆行列係数表" sheetId="8" r:id="rId12"/>
  </sheets>
  <externalReferences>
    <externalReference r:id="rId13"/>
  </externalReferences>
  <definedNames>
    <definedName name="_xlnm._FilterDatabase" localSheetId="2" hidden="1">③入力!$D$66:$D$68</definedName>
    <definedName name="_xlnm.Criteria" localSheetId="2">③入力!$D$66:$D$68</definedName>
    <definedName name="_xlnm.Extract" localSheetId="2">③入力!$D$64</definedName>
    <definedName name="_xlnm.Print_Area" localSheetId="0">①はじめに!$B$2:$B$167</definedName>
    <definedName name="_xlnm.Print_Area" localSheetId="1">②利用方法!$A$1:$M$100</definedName>
    <definedName name="_xlnm.Print_Area" localSheetId="2">③入力!$B$1:$G$68</definedName>
    <definedName name="_xlnm.Print_Area" localSheetId="3">④出力Ⅰ!$B$2:$K$48</definedName>
    <definedName name="_xlnm.Print_Area" localSheetId="4">⑤出力Ⅱ!$B$2:$N$96</definedName>
    <definedName name="_xlnm.Print_Area" localSheetId="5">'⑥出力Ⅲ（グラフ）'!$A$2:$V$112</definedName>
    <definedName name="_xlnm.Print_Area" localSheetId="6">⑦フロー!$B$2:$M$93</definedName>
    <definedName name="_xlnm.Print_Area" localSheetId="7">⑧計算域Ⅰ!$B$2:$Q$50</definedName>
    <definedName name="_xlnm.Print_Area" localSheetId="8">⑨計算域Ⅱ!$B$2:$V$102</definedName>
    <definedName name="_xlnm.Print_Area" localSheetId="9">⑩各種係数!$B$2:$J$47</definedName>
    <definedName name="_xlnm.Print_Area" localSheetId="10">⑪投入係数表!$B$2:$BF$54</definedName>
    <definedName name="_xlnm.Print_Area" localSheetId="11">⑫逆行列係数表!$B$2:$AS$47</definedName>
    <definedName name="_xlnm.Print_Titles" localSheetId="8">⑨計算域Ⅱ!$1:$2</definedName>
    <definedName name="_xlnm.Print_Titles" localSheetId="10">⑪投入係数表!$B:$C</definedName>
    <definedName name="_xlnm.Print_Titles" localSheetId="11">⑫逆行列係数表!$B:$C</definedName>
    <definedName name="登録リスト">[1]分析履歴!$A$7:$A$9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8" i="1" l="1"/>
  <c r="U3" i="5" l="1"/>
  <c r="M49" i="4"/>
  <c r="I49" i="4"/>
  <c r="D49" i="4"/>
  <c r="F49" i="4" s="1"/>
  <c r="M48" i="4"/>
  <c r="I48" i="4"/>
  <c r="D48" i="4"/>
  <c r="F48" i="4" s="1"/>
  <c r="M47" i="4"/>
  <c r="I47" i="4"/>
  <c r="J47" i="4" s="1"/>
  <c r="D47" i="4"/>
  <c r="F47" i="4" s="1"/>
  <c r="M46" i="4"/>
  <c r="I46" i="4"/>
  <c r="D46" i="4"/>
  <c r="E46" i="4" s="1"/>
  <c r="M45" i="4"/>
  <c r="I45" i="4"/>
  <c r="K45" i="4" s="1"/>
  <c r="D45" i="4"/>
  <c r="F45" i="4" s="1"/>
  <c r="M44" i="4"/>
  <c r="I44" i="4"/>
  <c r="J44" i="4" s="1"/>
  <c r="D44" i="4"/>
  <c r="F44" i="4" s="1"/>
  <c r="M43" i="4"/>
  <c r="I43" i="4"/>
  <c r="J43" i="4" s="1"/>
  <c r="D43" i="4"/>
  <c r="M42" i="4"/>
  <c r="I42" i="4"/>
  <c r="D42" i="4"/>
  <c r="F42" i="4" s="1"/>
  <c r="M41" i="4"/>
  <c r="I41" i="4"/>
  <c r="J41" i="4" s="1"/>
  <c r="D41" i="4"/>
  <c r="F41" i="4" s="1"/>
  <c r="M40" i="4"/>
  <c r="I40" i="4"/>
  <c r="J40" i="4" s="1"/>
  <c r="D40" i="4"/>
  <c r="E40" i="4" s="1"/>
  <c r="M39" i="4"/>
  <c r="I39" i="4"/>
  <c r="K39" i="4" s="1"/>
  <c r="D39" i="4"/>
  <c r="E39" i="4" s="1"/>
  <c r="M38" i="4"/>
  <c r="I38" i="4"/>
  <c r="J38" i="4" s="1"/>
  <c r="D38" i="4"/>
  <c r="F38" i="4" s="1"/>
  <c r="M37" i="4"/>
  <c r="I37" i="4"/>
  <c r="K37" i="4" s="1"/>
  <c r="D37" i="4"/>
  <c r="F37" i="4" s="1"/>
  <c r="M36" i="4"/>
  <c r="I36" i="4"/>
  <c r="D36" i="4"/>
  <c r="M35" i="4"/>
  <c r="I35" i="4"/>
  <c r="K35" i="4" s="1"/>
  <c r="D35" i="4"/>
  <c r="E35" i="4" s="1"/>
  <c r="M34" i="4"/>
  <c r="I34" i="4"/>
  <c r="K34" i="4" s="1"/>
  <c r="D34" i="4"/>
  <c r="F34" i="4" s="1"/>
  <c r="M33" i="4"/>
  <c r="I33" i="4"/>
  <c r="J33" i="4" s="1"/>
  <c r="D33" i="4"/>
  <c r="E33" i="4" s="1"/>
  <c r="M32" i="4"/>
  <c r="I32" i="4"/>
  <c r="K32" i="4" s="1"/>
  <c r="D32" i="4"/>
  <c r="F32" i="4" s="1"/>
  <c r="M31" i="4"/>
  <c r="I31" i="4"/>
  <c r="J31" i="4" s="1"/>
  <c r="D31" i="4"/>
  <c r="E31" i="4" s="1"/>
  <c r="M30" i="4"/>
  <c r="I30" i="4"/>
  <c r="J30" i="4" s="1"/>
  <c r="D30" i="4"/>
  <c r="F30" i="4" s="1"/>
  <c r="M29" i="4"/>
  <c r="I29" i="4"/>
  <c r="K29" i="4" s="1"/>
  <c r="D29" i="4"/>
  <c r="F29" i="4" s="1"/>
  <c r="M28" i="4"/>
  <c r="I28" i="4"/>
  <c r="J28" i="4" s="1"/>
  <c r="D28" i="4"/>
  <c r="F28" i="4" s="1"/>
  <c r="M27" i="4"/>
  <c r="I27" i="4"/>
  <c r="K27" i="4" s="1"/>
  <c r="D27" i="4"/>
  <c r="F27" i="4" s="1"/>
  <c r="M26" i="4"/>
  <c r="I26" i="4"/>
  <c r="K26" i="4" s="1"/>
  <c r="D26" i="4"/>
  <c r="F26" i="4" s="1"/>
  <c r="M25" i="4"/>
  <c r="I25" i="4"/>
  <c r="K25" i="4" s="1"/>
  <c r="D25" i="4"/>
  <c r="E25" i="4" s="1"/>
  <c r="M24" i="4"/>
  <c r="I24" i="4"/>
  <c r="K24" i="4" s="1"/>
  <c r="D24" i="4"/>
  <c r="M23" i="4"/>
  <c r="I23" i="4"/>
  <c r="D23" i="4"/>
  <c r="F23" i="4" s="1"/>
  <c r="M22" i="4"/>
  <c r="I22" i="4"/>
  <c r="J22" i="4" s="1"/>
  <c r="D22" i="4"/>
  <c r="M21" i="4"/>
  <c r="I21" i="4"/>
  <c r="K21" i="4" s="1"/>
  <c r="D21" i="4"/>
  <c r="E21" i="4" s="1"/>
  <c r="M20" i="4"/>
  <c r="I20" i="4"/>
  <c r="J20" i="4" s="1"/>
  <c r="D20" i="4"/>
  <c r="F20" i="4" s="1"/>
  <c r="M19" i="4"/>
  <c r="I19" i="4"/>
  <c r="D19" i="4"/>
  <c r="E19" i="4" s="1"/>
  <c r="M18" i="4"/>
  <c r="I18" i="4"/>
  <c r="K18" i="4" s="1"/>
  <c r="D18" i="4"/>
  <c r="F18" i="4" s="1"/>
  <c r="M17" i="4"/>
  <c r="I17" i="4"/>
  <c r="K17" i="4" s="1"/>
  <c r="D17" i="4"/>
  <c r="E17" i="4" s="1"/>
  <c r="M16" i="4"/>
  <c r="I16" i="4"/>
  <c r="D16" i="4"/>
  <c r="M15" i="4"/>
  <c r="I15" i="4"/>
  <c r="K15" i="4" s="1"/>
  <c r="D15" i="4"/>
  <c r="E15" i="4" s="1"/>
  <c r="M14" i="4"/>
  <c r="I14" i="4"/>
  <c r="K14" i="4" s="1"/>
  <c r="D14" i="4"/>
  <c r="M13" i="4"/>
  <c r="I13" i="4"/>
  <c r="D13" i="4"/>
  <c r="F13" i="4" s="1"/>
  <c r="M12" i="4"/>
  <c r="I12" i="4"/>
  <c r="K12" i="4" s="1"/>
  <c r="D12" i="4"/>
  <c r="F12" i="4" s="1"/>
  <c r="M11" i="4"/>
  <c r="I11" i="4"/>
  <c r="K11" i="4" s="1"/>
  <c r="D11" i="4"/>
  <c r="F11" i="4" s="1"/>
  <c r="M10" i="4"/>
  <c r="I10" i="4"/>
  <c r="D10" i="4"/>
  <c r="E10" i="4" s="1"/>
  <c r="N3" i="4"/>
  <c r="M3" i="9"/>
  <c r="H30" i="11"/>
  <c r="T7" i="11"/>
  <c r="H7" i="11"/>
  <c r="M3" i="3"/>
  <c r="J5" i="2"/>
  <c r="G4" i="2"/>
  <c r="F50" i="1"/>
  <c r="E50" i="1"/>
  <c r="D50" i="1"/>
  <c r="C10" i="9" s="1"/>
  <c r="F6" i="1"/>
  <c r="G10" i="9" l="1"/>
  <c r="K31" i="4"/>
  <c r="L31" i="4" s="1"/>
  <c r="K43" i="4"/>
  <c r="L43" i="4" s="1"/>
  <c r="F31" i="4"/>
  <c r="G31" i="4" s="1"/>
  <c r="H31" i="4" s="1"/>
  <c r="F21" i="4"/>
  <c r="G21" i="4" s="1"/>
  <c r="H21" i="4" s="1"/>
  <c r="E13" i="4"/>
  <c r="G13" i="4" s="1"/>
  <c r="H13" i="4" s="1"/>
  <c r="F46" i="4"/>
  <c r="G46" i="4" s="1"/>
  <c r="H46" i="4" s="1"/>
  <c r="F25" i="4"/>
  <c r="G25" i="4" s="1"/>
  <c r="H25" i="4" s="1"/>
  <c r="J26" i="4"/>
  <c r="L26" i="4" s="1"/>
  <c r="K16" i="4"/>
  <c r="E44" i="4"/>
  <c r="G44" i="4" s="1"/>
  <c r="H44" i="4" s="1"/>
  <c r="J15" i="4"/>
  <c r="L15" i="4" s="1"/>
  <c r="E27" i="4"/>
  <c r="G27" i="4" s="1"/>
  <c r="H27" i="4" s="1"/>
  <c r="E29" i="4"/>
  <c r="K44" i="4"/>
  <c r="L44" i="4" s="1"/>
  <c r="F16" i="4"/>
  <c r="E16" i="4"/>
  <c r="K49" i="4"/>
  <c r="J49" i="4"/>
  <c r="J48" i="4"/>
  <c r="K48" i="4"/>
  <c r="K47" i="4"/>
  <c r="L47" i="4" s="1"/>
  <c r="J46" i="4"/>
  <c r="K46" i="4"/>
  <c r="J45" i="4"/>
  <c r="L45" i="4" s="1"/>
  <c r="J42" i="4"/>
  <c r="K42" i="4"/>
  <c r="K41" i="4"/>
  <c r="L41" i="4" s="1"/>
  <c r="J39" i="4"/>
  <c r="L39" i="4" s="1"/>
  <c r="K38" i="4"/>
  <c r="L38" i="4" s="1"/>
  <c r="J36" i="4"/>
  <c r="K36" i="4"/>
  <c r="J35" i="4"/>
  <c r="L35" i="4" s="1"/>
  <c r="J34" i="4"/>
  <c r="L34" i="4" s="1"/>
  <c r="K33" i="4"/>
  <c r="L33" i="4" s="1"/>
  <c r="J32" i="4"/>
  <c r="L32" i="4" s="1"/>
  <c r="K30" i="4"/>
  <c r="L30" i="4" s="1"/>
  <c r="J29" i="4"/>
  <c r="L29" i="4" s="1"/>
  <c r="K28" i="4"/>
  <c r="L28" i="4" s="1"/>
  <c r="J27" i="4"/>
  <c r="L27" i="4" s="1"/>
  <c r="J25" i="4"/>
  <c r="L25" i="4" s="1"/>
  <c r="J24" i="4"/>
  <c r="L24" i="4" s="1"/>
  <c r="J23" i="4"/>
  <c r="K23" i="4"/>
  <c r="K22" i="4"/>
  <c r="L22" i="4" s="1"/>
  <c r="J21" i="4"/>
  <c r="L21" i="4" s="1"/>
  <c r="K20" i="4"/>
  <c r="L20" i="4" s="1"/>
  <c r="J19" i="4"/>
  <c r="K19" i="4"/>
  <c r="J18" i="4"/>
  <c r="L18" i="4" s="1"/>
  <c r="J17" i="4"/>
  <c r="L17" i="4" s="1"/>
  <c r="J16" i="4"/>
  <c r="J14" i="4"/>
  <c r="L14" i="4" s="1"/>
  <c r="J13" i="4"/>
  <c r="K13" i="4"/>
  <c r="J12" i="4"/>
  <c r="L12" i="4" s="1"/>
  <c r="I50" i="4"/>
  <c r="J11" i="4"/>
  <c r="L11" i="4" s="1"/>
  <c r="J10" i="4"/>
  <c r="K10" i="4"/>
  <c r="E49" i="4"/>
  <c r="G49" i="4" s="1"/>
  <c r="H49" i="4" s="1"/>
  <c r="E48" i="4"/>
  <c r="G48" i="4" s="1"/>
  <c r="H48" i="4" s="1"/>
  <c r="E47" i="4"/>
  <c r="G47" i="4" s="1"/>
  <c r="H47" i="4" s="1"/>
  <c r="E45" i="4"/>
  <c r="G45" i="4" s="1"/>
  <c r="H45" i="4" s="1"/>
  <c r="E43" i="4"/>
  <c r="F43" i="4"/>
  <c r="E42" i="4"/>
  <c r="G42" i="4" s="1"/>
  <c r="H42" i="4" s="1"/>
  <c r="E41" i="4"/>
  <c r="G41" i="4" s="1"/>
  <c r="H41" i="4" s="1"/>
  <c r="F39" i="4"/>
  <c r="G39" i="4" s="1"/>
  <c r="H39" i="4" s="1"/>
  <c r="N39" i="4" s="1"/>
  <c r="D38" i="5" s="1"/>
  <c r="E38" i="4"/>
  <c r="G38" i="4" s="1"/>
  <c r="H38" i="4" s="1"/>
  <c r="E36" i="4"/>
  <c r="F36" i="4"/>
  <c r="F35" i="4"/>
  <c r="G35" i="4" s="1"/>
  <c r="H35" i="4" s="1"/>
  <c r="E34" i="4"/>
  <c r="G34" i="4" s="1"/>
  <c r="H34" i="4" s="1"/>
  <c r="F33" i="4"/>
  <c r="G33" i="4" s="1"/>
  <c r="H33" i="4" s="1"/>
  <c r="E32" i="4"/>
  <c r="G32" i="4" s="1"/>
  <c r="H32" i="4" s="1"/>
  <c r="E30" i="4"/>
  <c r="G30" i="4" s="1"/>
  <c r="H30" i="4" s="1"/>
  <c r="G29" i="4"/>
  <c r="H29" i="4" s="1"/>
  <c r="E28" i="4"/>
  <c r="G28" i="4" s="1"/>
  <c r="H28" i="4" s="1"/>
  <c r="E26" i="4"/>
  <c r="G26" i="4" s="1"/>
  <c r="H26" i="4" s="1"/>
  <c r="E24" i="4"/>
  <c r="F24" i="4"/>
  <c r="E23" i="4"/>
  <c r="G23" i="4" s="1"/>
  <c r="H23" i="4" s="1"/>
  <c r="E22" i="4"/>
  <c r="F22" i="4"/>
  <c r="E20" i="4"/>
  <c r="G20" i="4" s="1"/>
  <c r="H20" i="4" s="1"/>
  <c r="F19" i="4"/>
  <c r="G19" i="4" s="1"/>
  <c r="H19" i="4" s="1"/>
  <c r="E18" i="4"/>
  <c r="G18" i="4" s="1"/>
  <c r="H18" i="4" s="1"/>
  <c r="F17" i="4"/>
  <c r="G17" i="4" s="1"/>
  <c r="H17" i="4" s="1"/>
  <c r="F15" i="4"/>
  <c r="G15" i="4" s="1"/>
  <c r="H15" i="4" s="1"/>
  <c r="E14" i="4"/>
  <c r="F14" i="4"/>
  <c r="E12" i="4"/>
  <c r="G12" i="4" s="1"/>
  <c r="H12" i="4" s="1"/>
  <c r="E11" i="4"/>
  <c r="G11" i="4" s="1"/>
  <c r="H11" i="4" s="1"/>
  <c r="M50" i="4"/>
  <c r="F10" i="4"/>
  <c r="D50" i="4"/>
  <c r="K10" i="9"/>
  <c r="N12" i="4" l="1"/>
  <c r="D11" i="5" s="1"/>
  <c r="D64" i="5" s="1"/>
  <c r="G11" i="3" s="1"/>
  <c r="F50" i="4"/>
  <c r="F40" i="4" s="1"/>
  <c r="G40" i="4" s="1"/>
  <c r="H40" i="4" s="1"/>
  <c r="G10" i="4"/>
  <c r="E50" i="4"/>
  <c r="E37" i="4" s="1"/>
  <c r="G37" i="4" s="1"/>
  <c r="H37" i="4" s="1"/>
  <c r="K50" i="4"/>
  <c r="K40" i="4" s="1"/>
  <c r="L40" i="4" s="1"/>
  <c r="L16" i="4"/>
  <c r="N27" i="4"/>
  <c r="D26" i="5" s="1"/>
  <c r="N31" i="4"/>
  <c r="D30" i="5" s="1"/>
  <c r="E30" i="5" s="1"/>
  <c r="E30" i="3" s="1"/>
  <c r="N18" i="4"/>
  <c r="D17" i="5" s="1"/>
  <c r="D70" i="5" s="1"/>
  <c r="G17" i="3" s="1"/>
  <c r="N45" i="4"/>
  <c r="D44" i="5" s="1"/>
  <c r="D97" i="5" s="1"/>
  <c r="G44" i="3" s="1"/>
  <c r="N26" i="4"/>
  <c r="D25" i="5" s="1"/>
  <c r="E78" i="5" s="1"/>
  <c r="H25" i="3" s="1"/>
  <c r="N11" i="4"/>
  <c r="D10" i="5" s="1"/>
  <c r="E10" i="5" s="1"/>
  <c r="E10" i="3" s="1"/>
  <c r="N44" i="4"/>
  <c r="D43" i="5" s="1"/>
  <c r="E43" i="5" s="1"/>
  <c r="E43" i="3" s="1"/>
  <c r="G16" i="4"/>
  <c r="H16" i="4" s="1"/>
  <c r="L42" i="4"/>
  <c r="N42" i="4" s="1"/>
  <c r="D41" i="5" s="1"/>
  <c r="N34" i="4"/>
  <c r="D33" i="5" s="1"/>
  <c r="D86" i="5" s="1"/>
  <c r="G33" i="3" s="1"/>
  <c r="N25" i="4"/>
  <c r="D24" i="5" s="1"/>
  <c r="E24" i="5" s="1"/>
  <c r="E24" i="3" s="1"/>
  <c r="L36" i="4"/>
  <c r="N35" i="4"/>
  <c r="D34" i="5" s="1"/>
  <c r="E34" i="5" s="1"/>
  <c r="E34" i="3" s="1"/>
  <c r="G43" i="4"/>
  <c r="H43" i="4" s="1"/>
  <c r="N43" i="4" s="1"/>
  <c r="D42" i="5" s="1"/>
  <c r="F42" i="5" s="1"/>
  <c r="F42" i="3" s="1"/>
  <c r="N21" i="4"/>
  <c r="D20" i="5" s="1"/>
  <c r="F20" i="5" s="1"/>
  <c r="F20" i="3" s="1"/>
  <c r="N29" i="4"/>
  <c r="D28" i="5" s="1"/>
  <c r="F28" i="5" s="1"/>
  <c r="F28" i="3" s="1"/>
  <c r="N15" i="4"/>
  <c r="D14" i="5" s="1"/>
  <c r="F14" i="5" s="1"/>
  <c r="F14" i="3" s="1"/>
  <c r="L49" i="4"/>
  <c r="N49" i="4" s="1"/>
  <c r="D48" i="5" s="1"/>
  <c r="F48" i="5" s="1"/>
  <c r="L48" i="4"/>
  <c r="N48" i="4" s="1"/>
  <c r="D47" i="5" s="1"/>
  <c r="F47" i="5" s="1"/>
  <c r="F47" i="3" s="1"/>
  <c r="N47" i="4"/>
  <c r="D46" i="5" s="1"/>
  <c r="D46" i="3" s="1"/>
  <c r="L46" i="4"/>
  <c r="N46" i="4" s="1"/>
  <c r="D45" i="5" s="1"/>
  <c r="E98" i="5" s="1"/>
  <c r="H45" i="3" s="1"/>
  <c r="N41" i="4"/>
  <c r="D40" i="5" s="1"/>
  <c r="D40" i="3" s="1"/>
  <c r="N38" i="4"/>
  <c r="D37" i="5" s="1"/>
  <c r="F37" i="5" s="1"/>
  <c r="F37" i="3" s="1"/>
  <c r="N33" i="4"/>
  <c r="D32" i="5" s="1"/>
  <c r="D32" i="3" s="1"/>
  <c r="N32" i="4"/>
  <c r="D31" i="5" s="1"/>
  <c r="D31" i="3" s="1"/>
  <c r="N30" i="4"/>
  <c r="D29" i="5" s="1"/>
  <c r="E82" i="5" s="1"/>
  <c r="H29" i="3" s="1"/>
  <c r="N28" i="4"/>
  <c r="D27" i="5" s="1"/>
  <c r="D80" i="5" s="1"/>
  <c r="G27" i="3" s="1"/>
  <c r="L23" i="4"/>
  <c r="N23" i="4" s="1"/>
  <c r="D22" i="5" s="1"/>
  <c r="N20" i="4"/>
  <c r="D19" i="5" s="1"/>
  <c r="F19" i="5" s="1"/>
  <c r="F19" i="3" s="1"/>
  <c r="L19" i="4"/>
  <c r="N19" i="4" s="1"/>
  <c r="D18" i="5" s="1"/>
  <c r="F18" i="5" s="1"/>
  <c r="F18" i="3" s="1"/>
  <c r="N17" i="4"/>
  <c r="D16" i="5" s="1"/>
  <c r="D69" i="5" s="1"/>
  <c r="G16" i="3" s="1"/>
  <c r="L13" i="4"/>
  <c r="N13" i="4" s="1"/>
  <c r="D12" i="5" s="1"/>
  <c r="E12" i="5" s="1"/>
  <c r="E12" i="3" s="1"/>
  <c r="J50" i="4"/>
  <c r="J37" i="4" s="1"/>
  <c r="L37" i="4" s="1"/>
  <c r="L10" i="4"/>
  <c r="E44" i="5"/>
  <c r="E44" i="3" s="1"/>
  <c r="F38" i="5"/>
  <c r="F38" i="3" s="1"/>
  <c r="D91" i="5"/>
  <c r="G38" i="3" s="1"/>
  <c r="E38" i="5"/>
  <c r="E38" i="3" s="1"/>
  <c r="E91" i="5"/>
  <c r="H38" i="3" s="1"/>
  <c r="D38" i="3"/>
  <c r="G36" i="4"/>
  <c r="H36" i="4" s="1"/>
  <c r="G24" i="4"/>
  <c r="H24" i="4" s="1"/>
  <c r="N24" i="4" s="1"/>
  <c r="D23" i="5" s="1"/>
  <c r="F23" i="5" s="1"/>
  <c r="F23" i="3" s="1"/>
  <c r="G22" i="4"/>
  <c r="H22" i="4" s="1"/>
  <c r="N22" i="4" s="1"/>
  <c r="D21" i="5" s="1"/>
  <c r="E21" i="5" s="1"/>
  <c r="E21" i="3" s="1"/>
  <c r="G14" i="4"/>
  <c r="H14" i="4" s="1"/>
  <c r="N14" i="4" s="1"/>
  <c r="D13" i="5" s="1"/>
  <c r="F13" i="5" s="1"/>
  <c r="F13" i="3" s="1"/>
  <c r="D11" i="3" l="1"/>
  <c r="D44" i="3"/>
  <c r="F44" i="5"/>
  <c r="F44" i="3" s="1"/>
  <c r="E63" i="5"/>
  <c r="H10" i="3" s="1"/>
  <c r="E64" i="5"/>
  <c r="H11" i="3" s="1"/>
  <c r="D17" i="3"/>
  <c r="E11" i="5"/>
  <c r="E11" i="3" s="1"/>
  <c r="F11" i="5"/>
  <c r="F11" i="3" s="1"/>
  <c r="D10" i="3"/>
  <c r="F10" i="5"/>
  <c r="F10" i="3" s="1"/>
  <c r="D30" i="3"/>
  <c r="E33" i="5"/>
  <c r="E33" i="3" s="1"/>
  <c r="N36" i="4"/>
  <c r="D35" i="5" s="1"/>
  <c r="E35" i="5" s="1"/>
  <c r="E35" i="3" s="1"/>
  <c r="E83" i="5"/>
  <c r="H30" i="3" s="1"/>
  <c r="F33" i="5"/>
  <c r="F33" i="3" s="1"/>
  <c r="D33" i="3"/>
  <c r="F17" i="5"/>
  <c r="F17" i="3" s="1"/>
  <c r="E70" i="5"/>
  <c r="H17" i="3" s="1"/>
  <c r="E86" i="5"/>
  <c r="H33" i="3" s="1"/>
  <c r="E17" i="5"/>
  <c r="E17" i="3" s="1"/>
  <c r="D83" i="5"/>
  <c r="G30" i="3" s="1"/>
  <c r="F30" i="5"/>
  <c r="F30" i="3" s="1"/>
  <c r="N16" i="4"/>
  <c r="D15" i="5" s="1"/>
  <c r="F15" i="5" s="1"/>
  <c r="F15" i="3" s="1"/>
  <c r="D78" i="5"/>
  <c r="G25" i="3" s="1"/>
  <c r="D67" i="5"/>
  <c r="G14" i="3" s="1"/>
  <c r="E97" i="5"/>
  <c r="H44" i="3" s="1"/>
  <c r="F48" i="3"/>
  <c r="E77" i="5"/>
  <c r="H24" i="3" s="1"/>
  <c r="D96" i="5"/>
  <c r="G43" i="3" s="1"/>
  <c r="D25" i="3"/>
  <c r="E25" i="5"/>
  <c r="E25" i="3" s="1"/>
  <c r="F25" i="5"/>
  <c r="F25" i="3" s="1"/>
  <c r="D63" i="5"/>
  <c r="G10" i="3" s="1"/>
  <c r="F43" i="5"/>
  <c r="F43" i="3" s="1"/>
  <c r="D43" i="3"/>
  <c r="E87" i="5"/>
  <c r="H34" i="3" s="1"/>
  <c r="E96" i="5"/>
  <c r="H43" i="3" s="1"/>
  <c r="D34" i="3"/>
  <c r="D42" i="3"/>
  <c r="D77" i="5"/>
  <c r="G24" i="3" s="1"/>
  <c r="F24" i="5"/>
  <c r="F24" i="3" s="1"/>
  <c r="D81" i="5"/>
  <c r="G28" i="3" s="1"/>
  <c r="F34" i="5"/>
  <c r="F34" i="3" s="1"/>
  <c r="E42" i="5"/>
  <c r="E42" i="3" s="1"/>
  <c r="D87" i="5"/>
  <c r="G34" i="3" s="1"/>
  <c r="D24" i="3"/>
  <c r="E95" i="5"/>
  <c r="H42" i="3" s="1"/>
  <c r="D85" i="5"/>
  <c r="G32" i="3" s="1"/>
  <c r="D95" i="5"/>
  <c r="G42" i="3" s="1"/>
  <c r="E73" i="5"/>
  <c r="H20" i="3" s="1"/>
  <c r="E19" i="5"/>
  <c r="E19" i="3" s="1"/>
  <c r="F46" i="5"/>
  <c r="F46" i="3" s="1"/>
  <c r="D28" i="3"/>
  <c r="E28" i="5"/>
  <c r="E28" i="3" s="1"/>
  <c r="E14" i="5"/>
  <c r="E14" i="3" s="1"/>
  <c r="D73" i="5"/>
  <c r="G20" i="3" s="1"/>
  <c r="E20" i="5"/>
  <c r="E20" i="3" s="1"/>
  <c r="D20" i="3"/>
  <c r="F16" i="5"/>
  <c r="F16" i="3" s="1"/>
  <c r="E81" i="5"/>
  <c r="H28" i="3" s="1"/>
  <c r="D14" i="3"/>
  <c r="E67" i="5"/>
  <c r="H14" i="3" s="1"/>
  <c r="D71" i="5"/>
  <c r="G18" i="3" s="1"/>
  <c r="E40" i="5"/>
  <c r="E40" i="3" s="1"/>
  <c r="E23" i="5"/>
  <c r="E23" i="3" s="1"/>
  <c r="F31" i="5"/>
  <c r="F31" i="3" s="1"/>
  <c r="F27" i="5"/>
  <c r="F27" i="3" s="1"/>
  <c r="D76" i="5"/>
  <c r="G23" i="3" s="1"/>
  <c r="F29" i="5"/>
  <c r="F29" i="3" s="1"/>
  <c r="F12" i="5"/>
  <c r="F12" i="3" s="1"/>
  <c r="D98" i="5"/>
  <c r="G45" i="3" s="1"/>
  <c r="D29" i="3"/>
  <c r="F45" i="5"/>
  <c r="F45" i="3" s="1"/>
  <c r="D27" i="3"/>
  <c r="E31" i="5"/>
  <c r="E31" i="3" s="1"/>
  <c r="E90" i="5"/>
  <c r="H37" i="3" s="1"/>
  <c r="D45" i="3"/>
  <c r="D19" i="3"/>
  <c r="F32" i="5"/>
  <c r="F32" i="3" s="1"/>
  <c r="E72" i="5"/>
  <c r="H19" i="3" s="1"/>
  <c r="D16" i="3"/>
  <c r="D72" i="5"/>
  <c r="G19" i="3" s="1"/>
  <c r="F21" i="5"/>
  <c r="F21" i="3" s="1"/>
  <c r="E32" i="5"/>
  <c r="E32" i="3" s="1"/>
  <c r="E45" i="5"/>
  <c r="E45" i="3" s="1"/>
  <c r="E16" i="5"/>
  <c r="E16" i="3" s="1"/>
  <c r="E85" i="5"/>
  <c r="H32" i="3" s="1"/>
  <c r="E80" i="5"/>
  <c r="H27" i="3" s="1"/>
  <c r="E29" i="5"/>
  <c r="E29" i="3" s="1"/>
  <c r="D65" i="5"/>
  <c r="G12" i="3" s="1"/>
  <c r="D13" i="3"/>
  <c r="E71" i="5"/>
  <c r="H18" i="3" s="1"/>
  <c r="E27" i="5"/>
  <c r="E27" i="3" s="1"/>
  <c r="D82" i="5"/>
  <c r="G29" i="3" s="1"/>
  <c r="D12" i="3"/>
  <c r="E48" i="5"/>
  <c r="E48" i="3" s="1"/>
  <c r="D48" i="3"/>
  <c r="E101" i="5"/>
  <c r="H48" i="3" s="1"/>
  <c r="D101" i="5"/>
  <c r="G48" i="3" s="1"/>
  <c r="D47" i="3"/>
  <c r="E100" i="5"/>
  <c r="H47" i="3" s="1"/>
  <c r="E47" i="5"/>
  <c r="E47" i="3" s="1"/>
  <c r="D100" i="5"/>
  <c r="G47" i="3" s="1"/>
  <c r="E99" i="5"/>
  <c r="H46" i="3" s="1"/>
  <c r="D99" i="5"/>
  <c r="G46" i="3" s="1"/>
  <c r="E46" i="5"/>
  <c r="E46" i="3" s="1"/>
  <c r="F41" i="5"/>
  <c r="F41" i="3" s="1"/>
  <c r="D94" i="5"/>
  <c r="G41" i="3" s="1"/>
  <c r="E41" i="5"/>
  <c r="E41" i="3" s="1"/>
  <c r="D41" i="3"/>
  <c r="E94" i="5"/>
  <c r="H41" i="3" s="1"/>
  <c r="E93" i="5"/>
  <c r="H40" i="3" s="1"/>
  <c r="D93" i="5"/>
  <c r="G40" i="3" s="1"/>
  <c r="F40" i="5"/>
  <c r="F40" i="3" s="1"/>
  <c r="D37" i="3"/>
  <c r="D90" i="5"/>
  <c r="G37" i="3" s="1"/>
  <c r="E37" i="5"/>
  <c r="E37" i="3" s="1"/>
  <c r="F35" i="5"/>
  <c r="F35" i="3" s="1"/>
  <c r="D84" i="5"/>
  <c r="G31" i="3" s="1"/>
  <c r="E84" i="5"/>
  <c r="H31" i="3" s="1"/>
  <c r="E76" i="5"/>
  <c r="H23" i="3" s="1"/>
  <c r="D23" i="3"/>
  <c r="F22" i="5"/>
  <c r="F22" i="3" s="1"/>
  <c r="D22" i="3"/>
  <c r="E75" i="5"/>
  <c r="H22" i="3" s="1"/>
  <c r="D75" i="5"/>
  <c r="G22" i="3" s="1"/>
  <c r="E22" i="5"/>
  <c r="E22" i="3" s="1"/>
  <c r="D74" i="5"/>
  <c r="G21" i="3" s="1"/>
  <c r="E74" i="5"/>
  <c r="H21" i="3" s="1"/>
  <c r="D18" i="3"/>
  <c r="E18" i="5"/>
  <c r="E18" i="3" s="1"/>
  <c r="E69" i="5"/>
  <c r="H16" i="3" s="1"/>
  <c r="N40" i="4"/>
  <c r="D39" i="5" s="1"/>
  <c r="F39" i="5" s="1"/>
  <c r="F39" i="3" s="1"/>
  <c r="E66" i="5"/>
  <c r="H13" i="3" s="1"/>
  <c r="E65" i="5"/>
  <c r="H12" i="3" s="1"/>
  <c r="L50" i="4"/>
  <c r="N37" i="4"/>
  <c r="D36" i="5" s="1"/>
  <c r="F36" i="5" s="1"/>
  <c r="F36" i="3" s="1"/>
  <c r="D21" i="3"/>
  <c r="E13" i="5"/>
  <c r="E13" i="3" s="1"/>
  <c r="D66" i="5"/>
  <c r="G13" i="3" s="1"/>
  <c r="H10" i="4"/>
  <c r="H50" i="4" s="1"/>
  <c r="G50" i="4"/>
  <c r="F26" i="5"/>
  <c r="E26" i="5"/>
  <c r="D26" i="3"/>
  <c r="E79" i="5"/>
  <c r="D79" i="5"/>
  <c r="D15" i="3" l="1"/>
  <c r="D88" i="5"/>
  <c r="G35" i="3" s="1"/>
  <c r="D35" i="3"/>
  <c r="E88" i="5"/>
  <c r="H35" i="3" s="1"/>
  <c r="E15" i="5"/>
  <c r="E15" i="3" s="1"/>
  <c r="N10" i="4"/>
  <c r="E68" i="5"/>
  <c r="H15" i="3" s="1"/>
  <c r="D68" i="5"/>
  <c r="G15" i="3" s="1"/>
  <c r="D39" i="3"/>
  <c r="D92" i="5"/>
  <c r="G39" i="3" s="1"/>
  <c r="E89" i="5"/>
  <c r="H36" i="3" s="1"/>
  <c r="E39" i="5"/>
  <c r="E39" i="3" s="1"/>
  <c r="E92" i="5"/>
  <c r="H39" i="3" s="1"/>
  <c r="D36" i="3"/>
  <c r="E36" i="5"/>
  <c r="E36" i="3" s="1"/>
  <c r="D89" i="5"/>
  <c r="G36" i="3" s="1"/>
  <c r="G26" i="3"/>
  <c r="E26" i="3"/>
  <c r="H26" i="3"/>
  <c r="F26" i="3"/>
  <c r="D9" i="5" l="1"/>
  <c r="N50" i="4"/>
  <c r="C21" i="9" s="1"/>
  <c r="D62" i="5" l="1"/>
  <c r="E9" i="5"/>
  <c r="E62" i="5"/>
  <c r="F9" i="5"/>
  <c r="D9" i="3"/>
  <c r="D49" i="3" s="1"/>
  <c r="D49" i="5"/>
  <c r="G8" i="2" s="1"/>
  <c r="G9" i="5" a="1"/>
  <c r="E9" i="3" l="1"/>
  <c r="E49" i="3" s="1"/>
  <c r="E49" i="5"/>
  <c r="G43" i="5"/>
  <c r="H43" i="5" s="1"/>
  <c r="G27" i="5"/>
  <c r="H27" i="5" s="1"/>
  <c r="G11" i="5"/>
  <c r="H11" i="5" s="1"/>
  <c r="G28" i="5"/>
  <c r="H28" i="5" s="1"/>
  <c r="G48" i="5"/>
  <c r="H48" i="5" s="1"/>
  <c r="G26" i="5"/>
  <c r="H26" i="5" s="1"/>
  <c r="G46" i="5"/>
  <c r="H46" i="5" s="1"/>
  <c r="G25" i="5"/>
  <c r="H25" i="5" s="1"/>
  <c r="G29" i="5"/>
  <c r="H29" i="5" s="1"/>
  <c r="G18" i="5"/>
  <c r="H18" i="5" s="1"/>
  <c r="G39" i="5"/>
  <c r="H39" i="5" s="1"/>
  <c r="G23" i="5"/>
  <c r="H23" i="5" s="1"/>
  <c r="G44" i="5"/>
  <c r="H44" i="5" s="1"/>
  <c r="G22" i="5"/>
  <c r="H22" i="5" s="1"/>
  <c r="G42" i="5"/>
  <c r="H42" i="5" s="1"/>
  <c r="G21" i="5"/>
  <c r="H21" i="5" s="1"/>
  <c r="G41" i="5"/>
  <c r="H41" i="5" s="1"/>
  <c r="G20" i="5"/>
  <c r="H20" i="5" s="1"/>
  <c r="G45" i="5"/>
  <c r="H45" i="5" s="1"/>
  <c r="G34" i="5"/>
  <c r="H34" i="5" s="1"/>
  <c r="G35" i="5"/>
  <c r="H35" i="5" s="1"/>
  <c r="G19" i="5"/>
  <c r="H19" i="5" s="1"/>
  <c r="G38" i="5"/>
  <c r="H38" i="5" s="1"/>
  <c r="G17" i="5"/>
  <c r="H17" i="5" s="1"/>
  <c r="G37" i="5"/>
  <c r="H37" i="5" s="1"/>
  <c r="G16" i="5"/>
  <c r="H16" i="5" s="1"/>
  <c r="G36" i="5"/>
  <c r="H36" i="5" s="1"/>
  <c r="G14" i="5"/>
  <c r="H14" i="5" s="1"/>
  <c r="G24" i="5"/>
  <c r="H24" i="5" s="1"/>
  <c r="G13" i="5"/>
  <c r="H13" i="5" s="1"/>
  <c r="G47" i="5"/>
  <c r="H47" i="5" s="1"/>
  <c r="G31" i="5"/>
  <c r="H31" i="5" s="1"/>
  <c r="G15" i="5"/>
  <c r="H15" i="5" s="1"/>
  <c r="G33" i="5"/>
  <c r="H33" i="5" s="1"/>
  <c r="G12" i="5"/>
  <c r="H12" i="5" s="1"/>
  <c r="G32" i="5"/>
  <c r="H32" i="5" s="1"/>
  <c r="G10" i="5"/>
  <c r="H10" i="5" s="1"/>
  <c r="G30" i="5"/>
  <c r="H30" i="5" s="1"/>
  <c r="G9" i="5"/>
  <c r="H9" i="5" s="1"/>
  <c r="G40" i="5"/>
  <c r="H40" i="5" s="1"/>
  <c r="F9" i="3"/>
  <c r="F49" i="3" s="1"/>
  <c r="F49" i="5"/>
  <c r="H9" i="3"/>
  <c r="H49" i="3" s="1"/>
  <c r="E102" i="5"/>
  <c r="G9" i="3"/>
  <c r="G49" i="3" s="1"/>
  <c r="D102" i="5"/>
  <c r="J28" i="9" l="1"/>
  <c r="G14" i="2"/>
  <c r="G28" i="9"/>
  <c r="G12" i="2"/>
  <c r="G16" i="2"/>
  <c r="K28" i="9"/>
  <c r="E28" i="9"/>
  <c r="G10" i="2"/>
  <c r="G49" i="5"/>
  <c r="C33" i="9" s="1"/>
  <c r="I9" i="5" l="1" a="1"/>
  <c r="H49" i="5"/>
  <c r="C39" i="9" s="1"/>
  <c r="F39" i="9" s="1"/>
  <c r="I45" i="5" l="1"/>
  <c r="I29" i="5"/>
  <c r="I13" i="5"/>
  <c r="I34" i="5"/>
  <c r="I12" i="5"/>
  <c r="I32" i="5"/>
  <c r="I11" i="5"/>
  <c r="I31" i="5"/>
  <c r="I10" i="5"/>
  <c r="I40" i="5"/>
  <c r="I41" i="5"/>
  <c r="I25" i="5"/>
  <c r="I9" i="5"/>
  <c r="I28" i="5"/>
  <c r="I48" i="5"/>
  <c r="I27" i="5"/>
  <c r="I47" i="5"/>
  <c r="I26" i="5"/>
  <c r="I46" i="5"/>
  <c r="I19" i="5"/>
  <c r="I37" i="5"/>
  <c r="I21" i="5"/>
  <c r="I44" i="5"/>
  <c r="I23" i="5"/>
  <c r="I43" i="5"/>
  <c r="I22" i="5"/>
  <c r="I42" i="5"/>
  <c r="I20" i="5"/>
  <c r="I30" i="5"/>
  <c r="I35" i="5"/>
  <c r="I33" i="5"/>
  <c r="I17" i="5"/>
  <c r="I39" i="5"/>
  <c r="I18" i="5"/>
  <c r="I38" i="5"/>
  <c r="I16" i="5"/>
  <c r="I36" i="5"/>
  <c r="I15" i="5"/>
  <c r="I24" i="5"/>
  <c r="I14" i="5"/>
  <c r="F62" i="5" l="1"/>
  <c r="I49" i="5"/>
  <c r="J9" i="5"/>
  <c r="G62" i="5"/>
  <c r="K14" i="5"/>
  <c r="F67" i="5"/>
  <c r="L14" i="3" s="1"/>
  <c r="J14" i="5"/>
  <c r="J14" i="3" s="1"/>
  <c r="I14" i="3"/>
  <c r="G67" i="5"/>
  <c r="M14" i="3" s="1"/>
  <c r="K16" i="5"/>
  <c r="F69" i="5"/>
  <c r="L16" i="3" s="1"/>
  <c r="J16" i="5"/>
  <c r="J16" i="3" s="1"/>
  <c r="I16" i="3"/>
  <c r="G69" i="5"/>
  <c r="M16" i="3" s="1"/>
  <c r="J17" i="5"/>
  <c r="J17" i="3" s="1"/>
  <c r="G70" i="5"/>
  <c r="M17" i="3" s="1"/>
  <c r="K17" i="5"/>
  <c r="I17" i="3"/>
  <c r="F70" i="5"/>
  <c r="L17" i="3" s="1"/>
  <c r="K20" i="5"/>
  <c r="G73" i="5"/>
  <c r="M20" i="3" s="1"/>
  <c r="J20" i="5"/>
  <c r="J20" i="3" s="1"/>
  <c r="I20" i="3"/>
  <c r="F73" i="5"/>
  <c r="L20" i="3" s="1"/>
  <c r="K23" i="5"/>
  <c r="G76" i="5"/>
  <c r="M23" i="3" s="1"/>
  <c r="J23" i="5"/>
  <c r="J23" i="3" s="1"/>
  <c r="I23" i="3"/>
  <c r="F76" i="5"/>
  <c r="L23" i="3" s="1"/>
  <c r="K19" i="5"/>
  <c r="F72" i="5"/>
  <c r="L19" i="3" s="1"/>
  <c r="J19" i="5"/>
  <c r="J19" i="3" s="1"/>
  <c r="I19" i="3"/>
  <c r="G72" i="5"/>
  <c r="M19" i="3" s="1"/>
  <c r="K27" i="5"/>
  <c r="G80" i="5"/>
  <c r="M27" i="3" s="1"/>
  <c r="I27" i="3"/>
  <c r="F80" i="5"/>
  <c r="L27" i="3" s="1"/>
  <c r="J27" i="5"/>
  <c r="J27" i="3" s="1"/>
  <c r="G78" i="5"/>
  <c r="M25" i="3" s="1"/>
  <c r="I25" i="3"/>
  <c r="F78" i="5"/>
  <c r="L25" i="3" s="1"/>
  <c r="K25" i="5"/>
  <c r="J25" i="5"/>
  <c r="J25" i="3" s="1"/>
  <c r="K31" i="5"/>
  <c r="G84" i="5"/>
  <c r="M31" i="3" s="1"/>
  <c r="J31" i="5"/>
  <c r="J31" i="3" s="1"/>
  <c r="I31" i="3"/>
  <c r="F84" i="5"/>
  <c r="L31" i="3" s="1"/>
  <c r="K34" i="5"/>
  <c r="F87" i="5"/>
  <c r="L34" i="3" s="1"/>
  <c r="J34" i="5"/>
  <c r="J34" i="3" s="1"/>
  <c r="I34" i="3"/>
  <c r="G87" i="5"/>
  <c r="M34" i="3" s="1"/>
  <c r="G77" i="5"/>
  <c r="M24" i="3" s="1"/>
  <c r="K24" i="5"/>
  <c r="F77" i="5"/>
  <c r="L24" i="3" s="1"/>
  <c r="J24" i="5"/>
  <c r="J24" i="3" s="1"/>
  <c r="I24" i="3"/>
  <c r="G91" i="5"/>
  <c r="M38" i="3" s="1"/>
  <c r="K38" i="5"/>
  <c r="F91" i="5"/>
  <c r="L38" i="3" s="1"/>
  <c r="J38" i="5"/>
  <c r="J38" i="3" s="1"/>
  <c r="I38" i="3"/>
  <c r="F86" i="5"/>
  <c r="L33" i="3" s="1"/>
  <c r="K33" i="5"/>
  <c r="G86" i="5"/>
  <c r="M33" i="3" s="1"/>
  <c r="J33" i="5"/>
  <c r="J33" i="3" s="1"/>
  <c r="I33" i="3"/>
  <c r="G95" i="5"/>
  <c r="M42" i="3" s="1"/>
  <c r="K42" i="5"/>
  <c r="F95" i="5"/>
  <c r="L42" i="3" s="1"/>
  <c r="J42" i="5"/>
  <c r="J42" i="3" s="1"/>
  <c r="I42" i="3"/>
  <c r="F97" i="5"/>
  <c r="L44" i="3" s="1"/>
  <c r="K44" i="5"/>
  <c r="G97" i="5"/>
  <c r="M44" i="3" s="1"/>
  <c r="J44" i="5"/>
  <c r="J44" i="3" s="1"/>
  <c r="I44" i="3"/>
  <c r="G99" i="5"/>
  <c r="M46" i="3" s="1"/>
  <c r="J46" i="5"/>
  <c r="J46" i="3" s="1"/>
  <c r="I46" i="3"/>
  <c r="F99" i="5"/>
  <c r="L46" i="3" s="1"/>
  <c r="K46" i="5"/>
  <c r="G101" i="5"/>
  <c r="M48" i="3" s="1"/>
  <c r="I48" i="3"/>
  <c r="F101" i="5"/>
  <c r="L48" i="3" s="1"/>
  <c r="K48" i="5"/>
  <c r="L48" i="5" s="1"/>
  <c r="J48" i="5"/>
  <c r="J48" i="3" s="1"/>
  <c r="I41" i="3"/>
  <c r="G94" i="5"/>
  <c r="M41" i="3" s="1"/>
  <c r="F94" i="5"/>
  <c r="L41" i="3" s="1"/>
  <c r="K41" i="5"/>
  <c r="J41" i="5"/>
  <c r="J41" i="3" s="1"/>
  <c r="F64" i="5"/>
  <c r="L11" i="3" s="1"/>
  <c r="K11" i="5"/>
  <c r="G64" i="5"/>
  <c r="M11" i="3" s="1"/>
  <c r="J11" i="5"/>
  <c r="J11" i="3" s="1"/>
  <c r="I11" i="3"/>
  <c r="F66" i="5"/>
  <c r="L13" i="3" s="1"/>
  <c r="J13" i="5"/>
  <c r="J13" i="3" s="1"/>
  <c r="G66" i="5"/>
  <c r="M13" i="3" s="1"/>
  <c r="K13" i="5"/>
  <c r="I13" i="3"/>
  <c r="I15" i="3"/>
  <c r="F68" i="5"/>
  <c r="L15" i="3" s="1"/>
  <c r="K15" i="5"/>
  <c r="J15" i="5"/>
  <c r="J15" i="3" s="1"/>
  <c r="G68" i="5"/>
  <c r="M15" i="3" s="1"/>
  <c r="I18" i="3"/>
  <c r="G71" i="5"/>
  <c r="M18" i="3" s="1"/>
  <c r="F71" i="5"/>
  <c r="L18" i="3" s="1"/>
  <c r="K18" i="5"/>
  <c r="J18" i="5"/>
  <c r="J18" i="3" s="1"/>
  <c r="I35" i="3"/>
  <c r="G88" i="5"/>
  <c r="M35" i="3" s="1"/>
  <c r="K35" i="5"/>
  <c r="J35" i="5"/>
  <c r="J35" i="3" s="1"/>
  <c r="F88" i="5"/>
  <c r="L35" i="3" s="1"/>
  <c r="I22" i="3"/>
  <c r="G75" i="5"/>
  <c r="M22" i="3" s="1"/>
  <c r="F75" i="5"/>
  <c r="L22" i="3" s="1"/>
  <c r="K22" i="5"/>
  <c r="J22" i="5"/>
  <c r="J22" i="3" s="1"/>
  <c r="I21" i="3"/>
  <c r="J21" i="5"/>
  <c r="J21" i="3" s="1"/>
  <c r="K21" i="5"/>
  <c r="G74" i="5"/>
  <c r="M21" i="3" s="1"/>
  <c r="F74" i="5"/>
  <c r="L21" i="3" s="1"/>
  <c r="I26" i="3"/>
  <c r="J26" i="5"/>
  <c r="J26" i="3" s="1"/>
  <c r="G79" i="5"/>
  <c r="M26" i="3" s="1"/>
  <c r="F79" i="5"/>
  <c r="L26" i="3" s="1"/>
  <c r="K26" i="5"/>
  <c r="I28" i="3"/>
  <c r="F81" i="5"/>
  <c r="L28" i="3" s="1"/>
  <c r="G81" i="5"/>
  <c r="M28" i="3" s="1"/>
  <c r="K28" i="5"/>
  <c r="J28" i="5"/>
  <c r="J28" i="3" s="1"/>
  <c r="I40" i="3"/>
  <c r="G93" i="5"/>
  <c r="M40" i="3" s="1"/>
  <c r="F93" i="5"/>
  <c r="L40" i="3" s="1"/>
  <c r="K40" i="5"/>
  <c r="J40" i="5"/>
  <c r="J40" i="3" s="1"/>
  <c r="I32" i="3"/>
  <c r="G85" i="5"/>
  <c r="M32" i="3" s="1"/>
  <c r="K32" i="5"/>
  <c r="J32" i="5"/>
  <c r="J32" i="3" s="1"/>
  <c r="F85" i="5"/>
  <c r="L32" i="3" s="1"/>
  <c r="I29" i="3"/>
  <c r="F82" i="5"/>
  <c r="L29" i="3" s="1"/>
  <c r="G82" i="5"/>
  <c r="M29" i="3" s="1"/>
  <c r="K29" i="5"/>
  <c r="J29" i="5"/>
  <c r="J29" i="3" s="1"/>
  <c r="J36" i="5"/>
  <c r="J36" i="3" s="1"/>
  <c r="I36" i="3"/>
  <c r="F89" i="5"/>
  <c r="L36" i="3" s="1"/>
  <c r="G89" i="5"/>
  <c r="M36" i="3" s="1"/>
  <c r="K36" i="5"/>
  <c r="J39" i="5"/>
  <c r="J39" i="3" s="1"/>
  <c r="I39" i="3"/>
  <c r="K39" i="5"/>
  <c r="F92" i="5"/>
  <c r="L39" i="3" s="1"/>
  <c r="G92" i="5"/>
  <c r="M39" i="3" s="1"/>
  <c r="J30" i="5"/>
  <c r="J30" i="3" s="1"/>
  <c r="I30" i="3"/>
  <c r="G83" i="5"/>
  <c r="M30" i="3" s="1"/>
  <c r="F83" i="5"/>
  <c r="L30" i="3" s="1"/>
  <c r="K30" i="5"/>
  <c r="J43" i="5"/>
  <c r="J43" i="3" s="1"/>
  <c r="I43" i="3"/>
  <c r="K43" i="5"/>
  <c r="F96" i="5"/>
  <c r="L43" i="3" s="1"/>
  <c r="G96" i="5"/>
  <c r="M43" i="3" s="1"/>
  <c r="J37" i="5"/>
  <c r="J37" i="3" s="1"/>
  <c r="K37" i="5"/>
  <c r="I37" i="3"/>
  <c r="G90" i="5"/>
  <c r="M37" i="3" s="1"/>
  <c r="F90" i="5"/>
  <c r="L37" i="3" s="1"/>
  <c r="J47" i="5"/>
  <c r="J47" i="3" s="1"/>
  <c r="I47" i="3"/>
  <c r="G100" i="5"/>
  <c r="M47" i="3" s="1"/>
  <c r="F100" i="5"/>
  <c r="L47" i="3" s="1"/>
  <c r="K47" i="5"/>
  <c r="I9" i="3"/>
  <c r="K9" i="5"/>
  <c r="J10" i="5"/>
  <c r="J10" i="3" s="1"/>
  <c r="I10" i="3"/>
  <c r="K10" i="5"/>
  <c r="G63" i="5"/>
  <c r="M10" i="3" s="1"/>
  <c r="F63" i="5"/>
  <c r="L10" i="3" s="1"/>
  <c r="J12" i="5"/>
  <c r="J12" i="3" s="1"/>
  <c r="I12" i="3"/>
  <c r="F65" i="5"/>
  <c r="L12" i="3" s="1"/>
  <c r="G65" i="5"/>
  <c r="M12" i="3" s="1"/>
  <c r="K12" i="5"/>
  <c r="J45" i="5"/>
  <c r="J45" i="3" s="1"/>
  <c r="I45" i="3"/>
  <c r="K45" i="5"/>
  <c r="G98" i="5"/>
  <c r="M45" i="3" s="1"/>
  <c r="F98" i="5"/>
  <c r="L45" i="3" s="1"/>
  <c r="L9" i="5" l="1"/>
  <c r="L12" i="5"/>
  <c r="K12" i="3"/>
  <c r="M9" i="3"/>
  <c r="M49" i="3" s="1"/>
  <c r="G102" i="5"/>
  <c r="L47" i="5"/>
  <c r="K47" i="3"/>
  <c r="L37" i="5"/>
  <c r="K37" i="3"/>
  <c r="L43" i="5"/>
  <c r="K43" i="3"/>
  <c r="L11" i="5"/>
  <c r="K11" i="3"/>
  <c r="K48" i="3"/>
  <c r="K46" i="3"/>
  <c r="L46" i="5"/>
  <c r="K44" i="3"/>
  <c r="L44" i="5"/>
  <c r="L24" i="5"/>
  <c r="K24" i="3"/>
  <c r="L20" i="5"/>
  <c r="K20" i="3"/>
  <c r="L45" i="5"/>
  <c r="K45" i="3"/>
  <c r="I49" i="3"/>
  <c r="L36" i="5"/>
  <c r="K36" i="3"/>
  <c r="K32" i="3"/>
  <c r="L32" i="5"/>
  <c r="K40" i="3"/>
  <c r="L40" i="5"/>
  <c r="L21" i="5"/>
  <c r="K21" i="3"/>
  <c r="L22" i="5"/>
  <c r="K22" i="3"/>
  <c r="L15" i="5"/>
  <c r="K15" i="3"/>
  <c r="L13" i="5"/>
  <c r="K13" i="3"/>
  <c r="K42" i="3"/>
  <c r="L42" i="5"/>
  <c r="K25" i="3"/>
  <c r="L25" i="5"/>
  <c r="L27" i="5"/>
  <c r="K27" i="3"/>
  <c r="K49" i="5"/>
  <c r="K9" i="3"/>
  <c r="F102" i="5"/>
  <c r="L9" i="3"/>
  <c r="L49" i="3" s="1"/>
  <c r="L39" i="5"/>
  <c r="K39" i="3"/>
  <c r="L28" i="5"/>
  <c r="K28" i="3"/>
  <c r="K26" i="3"/>
  <c r="L26" i="5"/>
  <c r="L33" i="5"/>
  <c r="K33" i="3"/>
  <c r="L34" i="5"/>
  <c r="K34" i="3"/>
  <c r="L19" i="5"/>
  <c r="K19" i="3"/>
  <c r="L16" i="5"/>
  <c r="K16" i="3"/>
  <c r="L10" i="5"/>
  <c r="K10" i="3"/>
  <c r="H8" i="2"/>
  <c r="C49" i="9"/>
  <c r="J49" i="5"/>
  <c r="J9" i="3"/>
  <c r="J49" i="3" s="1"/>
  <c r="L30" i="5"/>
  <c r="K30" i="3"/>
  <c r="L29" i="5"/>
  <c r="K29" i="3"/>
  <c r="L35" i="5"/>
  <c r="K35" i="3"/>
  <c r="L18" i="5"/>
  <c r="K18" i="3"/>
  <c r="L41" i="5"/>
  <c r="K41" i="3"/>
  <c r="K38" i="3"/>
  <c r="L38" i="5"/>
  <c r="L31" i="5"/>
  <c r="K31" i="3"/>
  <c r="L23" i="5"/>
  <c r="K23" i="3"/>
  <c r="K17" i="3"/>
  <c r="L17" i="5"/>
  <c r="L14" i="5"/>
  <c r="K14" i="3"/>
  <c r="L49" i="5" l="1"/>
  <c r="M49" i="5" s="1"/>
  <c r="N9" i="5" s="1"/>
  <c r="O9" i="5" s="1"/>
  <c r="K49" i="9"/>
  <c r="H16" i="2"/>
  <c r="K49" i="3"/>
  <c r="H12" i="2"/>
  <c r="E56" i="9"/>
  <c r="H10" i="2"/>
  <c r="C56" i="9"/>
  <c r="J49" i="9"/>
  <c r="H14" i="2"/>
  <c r="C63" i="9" l="1"/>
  <c r="N44" i="5" l="1"/>
  <c r="O44" i="5" s="1"/>
  <c r="N36" i="5"/>
  <c r="O36" i="5" s="1"/>
  <c r="N28" i="5"/>
  <c r="O28" i="5" s="1"/>
  <c r="N21" i="5"/>
  <c r="O21" i="5" s="1"/>
  <c r="N13" i="5"/>
  <c r="O13" i="5" s="1"/>
  <c r="N33" i="5"/>
  <c r="O33" i="5" s="1"/>
  <c r="N11" i="5"/>
  <c r="O11" i="5" s="1"/>
  <c r="N39" i="5"/>
  <c r="O39" i="5" s="1"/>
  <c r="N18" i="5"/>
  <c r="O18" i="5" s="1"/>
  <c r="N25" i="5"/>
  <c r="O25" i="5" s="1"/>
  <c r="N42" i="5"/>
  <c r="O42" i="5" s="1"/>
  <c r="N34" i="5"/>
  <c r="O34" i="5" s="1"/>
  <c r="N26" i="5"/>
  <c r="O26" i="5" s="1"/>
  <c r="N19" i="5"/>
  <c r="O19" i="5" s="1"/>
  <c r="N45" i="5"/>
  <c r="O45" i="5" s="1"/>
  <c r="N29" i="5"/>
  <c r="O29" i="5" s="1"/>
  <c r="N23" i="5"/>
  <c r="O23" i="5" s="1"/>
  <c r="N35" i="5"/>
  <c r="O35" i="5" s="1"/>
  <c r="N14" i="5"/>
  <c r="O14" i="5" s="1"/>
  <c r="N48" i="5"/>
  <c r="O48" i="5" s="1"/>
  <c r="N40" i="5"/>
  <c r="O40" i="5" s="1"/>
  <c r="N32" i="5"/>
  <c r="O32" i="5" s="1"/>
  <c r="N24" i="5"/>
  <c r="O24" i="5" s="1"/>
  <c r="N17" i="5"/>
  <c r="O17" i="5" s="1"/>
  <c r="N41" i="5"/>
  <c r="O41" i="5" s="1"/>
  <c r="N20" i="5"/>
  <c r="O20" i="5" s="1"/>
  <c r="N47" i="5"/>
  <c r="O47" i="5" s="1"/>
  <c r="N31" i="5"/>
  <c r="O31" i="5" s="1"/>
  <c r="N12" i="5"/>
  <c r="O12" i="5" s="1"/>
  <c r="N46" i="5"/>
  <c r="O46" i="5" s="1"/>
  <c r="N38" i="5"/>
  <c r="O38" i="5" s="1"/>
  <c r="N30" i="5"/>
  <c r="O30" i="5" s="1"/>
  <c r="N22" i="5"/>
  <c r="O22" i="5" s="1"/>
  <c r="N15" i="5"/>
  <c r="O15" i="5" s="1"/>
  <c r="N37" i="5"/>
  <c r="O37" i="5" s="1"/>
  <c r="N16" i="5"/>
  <c r="O16" i="5" s="1"/>
  <c r="N43" i="5"/>
  <c r="O43" i="5" s="1"/>
  <c r="N27" i="5"/>
  <c r="O27" i="5" s="1"/>
  <c r="N10" i="5"/>
  <c r="O10" i="5" s="1"/>
  <c r="N49" i="5" l="1"/>
  <c r="C69" i="9" s="1"/>
  <c r="O49" i="5" l="1"/>
  <c r="C75" i="9" s="1"/>
  <c r="P9" i="5" a="1"/>
  <c r="P47" i="5" l="1"/>
  <c r="P31" i="5"/>
  <c r="P15" i="5"/>
  <c r="P48" i="5"/>
  <c r="P25" i="5"/>
  <c r="P40" i="5"/>
  <c r="P18" i="5"/>
  <c r="P33" i="5"/>
  <c r="P12" i="5"/>
  <c r="P26" i="5"/>
  <c r="P43" i="5"/>
  <c r="P27" i="5"/>
  <c r="P11" i="5"/>
  <c r="P41" i="5"/>
  <c r="P20" i="5"/>
  <c r="P34" i="5"/>
  <c r="P13" i="5"/>
  <c r="P28" i="5"/>
  <c r="P42" i="5"/>
  <c r="P21" i="5"/>
  <c r="P39" i="5"/>
  <c r="P23" i="5"/>
  <c r="P46" i="5"/>
  <c r="P36" i="5"/>
  <c r="P14" i="5"/>
  <c r="P29" i="5"/>
  <c r="P44" i="5"/>
  <c r="P22" i="5"/>
  <c r="P37" i="5"/>
  <c r="P16" i="5"/>
  <c r="P35" i="5"/>
  <c r="P19" i="5"/>
  <c r="P45" i="5"/>
  <c r="P30" i="5"/>
  <c r="P9" i="5"/>
  <c r="P24" i="5"/>
  <c r="P38" i="5"/>
  <c r="P17" i="5"/>
  <c r="P32" i="5"/>
  <c r="P10" i="5"/>
  <c r="H62" i="5" l="1"/>
  <c r="J62" i="5" s="1"/>
  <c r="S9" i="5"/>
  <c r="I62" i="5"/>
  <c r="K62" i="5" s="1"/>
  <c r="D57" i="3"/>
  <c r="I63" i="5"/>
  <c r="Q10" i="5"/>
  <c r="H63" i="5"/>
  <c r="R10" i="5"/>
  <c r="S10" i="5"/>
  <c r="I57" i="3" s="1"/>
  <c r="D71" i="3"/>
  <c r="H77" i="5"/>
  <c r="R24" i="5"/>
  <c r="I77" i="5"/>
  <c r="Q24" i="5"/>
  <c r="S24" i="5"/>
  <c r="I71" i="3" s="1"/>
  <c r="Q19" i="5"/>
  <c r="S19" i="5"/>
  <c r="I66" i="3" s="1"/>
  <c r="D66" i="3"/>
  <c r="I72" i="5"/>
  <c r="R19" i="5"/>
  <c r="H72" i="5"/>
  <c r="Q22" i="5"/>
  <c r="S22" i="5"/>
  <c r="I69" i="3" s="1"/>
  <c r="D69" i="3"/>
  <c r="I75" i="5"/>
  <c r="R22" i="5"/>
  <c r="H75" i="5"/>
  <c r="R36" i="5"/>
  <c r="S36" i="5"/>
  <c r="I83" i="3" s="1"/>
  <c r="D83" i="3"/>
  <c r="H89" i="5"/>
  <c r="Q36" i="5"/>
  <c r="I89" i="5"/>
  <c r="R21" i="5"/>
  <c r="S21" i="5"/>
  <c r="I68" i="3" s="1"/>
  <c r="D68" i="3"/>
  <c r="H74" i="5"/>
  <c r="Q21" i="5"/>
  <c r="I74" i="5"/>
  <c r="Q34" i="5"/>
  <c r="S34" i="5"/>
  <c r="I81" i="3" s="1"/>
  <c r="D81" i="3"/>
  <c r="H87" i="5"/>
  <c r="R34" i="5"/>
  <c r="I87" i="5"/>
  <c r="R27" i="5"/>
  <c r="S27" i="5"/>
  <c r="I74" i="3" s="1"/>
  <c r="D74" i="3"/>
  <c r="I80" i="5"/>
  <c r="Q27" i="5"/>
  <c r="H80" i="5"/>
  <c r="D80" i="3"/>
  <c r="I86" i="5"/>
  <c r="Q33" i="5"/>
  <c r="H86" i="5"/>
  <c r="R33" i="5"/>
  <c r="S33" i="5"/>
  <c r="I80" i="3" s="1"/>
  <c r="D95" i="3"/>
  <c r="I101" i="5"/>
  <c r="Q48" i="5"/>
  <c r="H101" i="5"/>
  <c r="R48" i="5"/>
  <c r="S48" i="5"/>
  <c r="I95" i="3" s="1"/>
  <c r="Q32" i="5"/>
  <c r="H85" i="5"/>
  <c r="R32" i="5"/>
  <c r="S32" i="5"/>
  <c r="I79" i="3" s="1"/>
  <c r="D79" i="3"/>
  <c r="I85" i="5"/>
  <c r="R9" i="5"/>
  <c r="U9" i="5" s="1"/>
  <c r="P49" i="5"/>
  <c r="Q9" i="5"/>
  <c r="T9" i="5" s="1"/>
  <c r="D56" i="3"/>
  <c r="I88" i="5"/>
  <c r="Q35" i="5"/>
  <c r="H88" i="5"/>
  <c r="R35" i="5"/>
  <c r="S35" i="5"/>
  <c r="I82" i="3" s="1"/>
  <c r="D82" i="3"/>
  <c r="I97" i="5"/>
  <c r="Q44" i="5"/>
  <c r="H97" i="5"/>
  <c r="R44" i="5"/>
  <c r="S44" i="5"/>
  <c r="I91" i="3" s="1"/>
  <c r="D91" i="3"/>
  <c r="H99" i="5"/>
  <c r="R46" i="5"/>
  <c r="I99" i="5"/>
  <c r="Q46" i="5"/>
  <c r="S46" i="5"/>
  <c r="I93" i="3" s="1"/>
  <c r="D93" i="3"/>
  <c r="I95" i="5"/>
  <c r="R42" i="5"/>
  <c r="H95" i="5"/>
  <c r="Q42" i="5"/>
  <c r="S42" i="5"/>
  <c r="I89" i="3" s="1"/>
  <c r="D89" i="3"/>
  <c r="I73" i="5"/>
  <c r="Q20" i="5"/>
  <c r="H73" i="5"/>
  <c r="R20" i="5"/>
  <c r="S20" i="5"/>
  <c r="I67" i="3" s="1"/>
  <c r="D67" i="3"/>
  <c r="H96" i="5"/>
  <c r="Q43" i="5"/>
  <c r="I96" i="5"/>
  <c r="R43" i="5"/>
  <c r="S43" i="5"/>
  <c r="I90" i="3" s="1"/>
  <c r="D90" i="3"/>
  <c r="Q18" i="5"/>
  <c r="I71" i="5"/>
  <c r="R18" i="5"/>
  <c r="S18" i="5"/>
  <c r="I65" i="3" s="1"/>
  <c r="D65" i="3"/>
  <c r="H71" i="5"/>
  <c r="R15" i="5"/>
  <c r="I68" i="5"/>
  <c r="Q15" i="5"/>
  <c r="S15" i="5"/>
  <c r="I62" i="3" s="1"/>
  <c r="D62" i="3"/>
  <c r="H68" i="5"/>
  <c r="D64" i="3"/>
  <c r="I70" i="5"/>
  <c r="Q17" i="5"/>
  <c r="H70" i="5"/>
  <c r="R17" i="5"/>
  <c r="S17" i="5"/>
  <c r="I64" i="3" s="1"/>
  <c r="Q30" i="5"/>
  <c r="S30" i="5"/>
  <c r="I77" i="3" s="1"/>
  <c r="D77" i="3"/>
  <c r="H83" i="5"/>
  <c r="R30" i="5"/>
  <c r="I83" i="5"/>
  <c r="R16" i="5"/>
  <c r="S16" i="5"/>
  <c r="I63" i="3" s="1"/>
  <c r="D63" i="3"/>
  <c r="H69" i="5"/>
  <c r="Q16" i="5"/>
  <c r="I69" i="5"/>
  <c r="R29" i="5"/>
  <c r="S29" i="5"/>
  <c r="I76" i="3" s="1"/>
  <c r="D76" i="3"/>
  <c r="H82" i="5"/>
  <c r="Q29" i="5"/>
  <c r="I82" i="5"/>
  <c r="R23" i="5"/>
  <c r="S23" i="5"/>
  <c r="I70" i="3" s="1"/>
  <c r="D70" i="3"/>
  <c r="H76" i="5"/>
  <c r="Q23" i="5"/>
  <c r="I76" i="5"/>
  <c r="R28" i="5"/>
  <c r="S28" i="5"/>
  <c r="I75" i="3" s="1"/>
  <c r="D75" i="3"/>
  <c r="H81" i="5"/>
  <c r="Q28" i="5"/>
  <c r="I81" i="5"/>
  <c r="R41" i="5"/>
  <c r="S41" i="5"/>
  <c r="I88" i="3" s="1"/>
  <c r="D88" i="3"/>
  <c r="I94" i="5"/>
  <c r="Q41" i="5"/>
  <c r="H94" i="5"/>
  <c r="D73" i="3"/>
  <c r="I79" i="5"/>
  <c r="R26" i="5"/>
  <c r="H79" i="5"/>
  <c r="Q26" i="5"/>
  <c r="S26" i="5"/>
  <c r="I73" i="3" s="1"/>
  <c r="D87" i="3"/>
  <c r="H93" i="5"/>
  <c r="Q40" i="5"/>
  <c r="I93" i="5"/>
  <c r="R40" i="5"/>
  <c r="S40" i="5"/>
  <c r="I87" i="3" s="1"/>
  <c r="D78" i="3"/>
  <c r="H84" i="5"/>
  <c r="Q31" i="5"/>
  <c r="I84" i="5"/>
  <c r="R31" i="5"/>
  <c r="S31" i="5"/>
  <c r="I78" i="3" s="1"/>
  <c r="R38" i="5"/>
  <c r="I91" i="5"/>
  <c r="Q38" i="5"/>
  <c r="S38" i="5"/>
  <c r="I85" i="3" s="1"/>
  <c r="D85" i="3"/>
  <c r="H91" i="5"/>
  <c r="H98" i="5"/>
  <c r="Q45" i="5"/>
  <c r="I98" i="5"/>
  <c r="R45" i="5"/>
  <c r="S45" i="5"/>
  <c r="I92" i="3" s="1"/>
  <c r="D92" i="3"/>
  <c r="I90" i="5"/>
  <c r="Q37" i="5"/>
  <c r="H90" i="5"/>
  <c r="R37" i="5"/>
  <c r="S37" i="5"/>
  <c r="I84" i="3" s="1"/>
  <c r="D84" i="3"/>
  <c r="I67" i="5"/>
  <c r="Q14" i="5"/>
  <c r="H67" i="5"/>
  <c r="R14" i="5"/>
  <c r="S14" i="5"/>
  <c r="I61" i="3" s="1"/>
  <c r="D61" i="3"/>
  <c r="I92" i="5"/>
  <c r="Q39" i="5"/>
  <c r="H92" i="5"/>
  <c r="R39" i="5"/>
  <c r="S39" i="5"/>
  <c r="I86" i="3" s="1"/>
  <c r="D86" i="3"/>
  <c r="H66" i="5"/>
  <c r="Q13" i="5"/>
  <c r="I66" i="5"/>
  <c r="R13" i="5"/>
  <c r="S13" i="5"/>
  <c r="I60" i="3" s="1"/>
  <c r="D60" i="3"/>
  <c r="I64" i="5"/>
  <c r="R11" i="5"/>
  <c r="H64" i="5"/>
  <c r="Q11" i="5"/>
  <c r="S11" i="5"/>
  <c r="I58" i="3" s="1"/>
  <c r="D58" i="3"/>
  <c r="Q12" i="5"/>
  <c r="H65" i="5"/>
  <c r="R12" i="5"/>
  <c r="S12" i="5"/>
  <c r="I59" i="3" s="1"/>
  <c r="D59" i="3"/>
  <c r="I65" i="5"/>
  <c r="Q25" i="5"/>
  <c r="H78" i="5"/>
  <c r="R25" i="5"/>
  <c r="S25" i="5"/>
  <c r="I72" i="3" s="1"/>
  <c r="D72" i="3"/>
  <c r="I78" i="5"/>
  <c r="Q47" i="5"/>
  <c r="I100" i="5"/>
  <c r="R47" i="5"/>
  <c r="S47" i="5"/>
  <c r="I94" i="3" s="1"/>
  <c r="D94" i="3"/>
  <c r="H100" i="5"/>
  <c r="E94" i="3" l="1"/>
  <c r="T47" i="5"/>
  <c r="J94" i="3" s="1"/>
  <c r="F72" i="3"/>
  <c r="U25" i="5"/>
  <c r="K72" i="3" s="1"/>
  <c r="E59" i="3"/>
  <c r="T12" i="5"/>
  <c r="J59" i="3" s="1"/>
  <c r="J64" i="5"/>
  <c r="L58" i="3" s="1"/>
  <c r="G58" i="3"/>
  <c r="G60" i="3"/>
  <c r="J66" i="5"/>
  <c r="L60" i="3" s="1"/>
  <c r="J92" i="5"/>
  <c r="L86" i="3" s="1"/>
  <c r="G86" i="3"/>
  <c r="H61" i="3"/>
  <c r="K67" i="5"/>
  <c r="M61" i="3" s="1"/>
  <c r="J90" i="5"/>
  <c r="L84" i="3" s="1"/>
  <c r="G84" i="3"/>
  <c r="G92" i="3"/>
  <c r="J98" i="5"/>
  <c r="L92" i="3" s="1"/>
  <c r="E85" i="3"/>
  <c r="T38" i="5"/>
  <c r="J85" i="3" s="1"/>
  <c r="F78" i="3"/>
  <c r="U31" i="5"/>
  <c r="K78" i="3" s="1"/>
  <c r="E87" i="3"/>
  <c r="T40" i="5"/>
  <c r="J87" i="3" s="1"/>
  <c r="E73" i="3"/>
  <c r="T26" i="5"/>
  <c r="J73" i="3" s="1"/>
  <c r="E75" i="3"/>
  <c r="T28" i="5"/>
  <c r="J75" i="3" s="1"/>
  <c r="F75" i="3"/>
  <c r="U28" i="5"/>
  <c r="K75" i="3" s="1"/>
  <c r="E76" i="3"/>
  <c r="T29" i="5"/>
  <c r="J76" i="3" s="1"/>
  <c r="F76" i="3"/>
  <c r="U29" i="5"/>
  <c r="K76" i="3" s="1"/>
  <c r="F77" i="3"/>
  <c r="U30" i="5"/>
  <c r="K77" i="3" s="1"/>
  <c r="E77" i="3"/>
  <c r="T30" i="5"/>
  <c r="J77" i="3" s="1"/>
  <c r="E64" i="3"/>
  <c r="T17" i="5"/>
  <c r="J64" i="3" s="1"/>
  <c r="F62" i="3"/>
  <c r="U15" i="5"/>
  <c r="K62" i="3" s="1"/>
  <c r="F65" i="3"/>
  <c r="U18" i="5"/>
  <c r="K65" i="3" s="1"/>
  <c r="G90" i="3"/>
  <c r="J96" i="5"/>
  <c r="L90" i="3" s="1"/>
  <c r="J73" i="5"/>
  <c r="L67" i="3" s="1"/>
  <c r="G67" i="3"/>
  <c r="H89" i="3"/>
  <c r="K95" i="5"/>
  <c r="M89" i="3" s="1"/>
  <c r="K99" i="5"/>
  <c r="M93" i="3" s="1"/>
  <c r="H93" i="3"/>
  <c r="H91" i="3"/>
  <c r="K97" i="5"/>
  <c r="M91" i="3" s="1"/>
  <c r="J88" i="5"/>
  <c r="L82" i="3" s="1"/>
  <c r="G82" i="3"/>
  <c r="S49" i="5"/>
  <c r="J8" i="2" s="1"/>
  <c r="J32" i="2" s="1"/>
  <c r="I56" i="3"/>
  <c r="I96" i="3" s="1"/>
  <c r="I102" i="5"/>
  <c r="H56" i="3"/>
  <c r="H95" i="3"/>
  <c r="K101" i="5"/>
  <c r="M95" i="3" s="1"/>
  <c r="J86" i="5"/>
  <c r="L80" i="3" s="1"/>
  <c r="G80" i="3"/>
  <c r="G74" i="3"/>
  <c r="J80" i="5"/>
  <c r="L74" i="3" s="1"/>
  <c r="G81" i="3"/>
  <c r="J87" i="5"/>
  <c r="L81" i="3" s="1"/>
  <c r="H68" i="3"/>
  <c r="K74" i="5"/>
  <c r="M68" i="3" s="1"/>
  <c r="G83" i="3"/>
  <c r="J89" i="5"/>
  <c r="L83" i="3" s="1"/>
  <c r="G69" i="3"/>
  <c r="J75" i="5"/>
  <c r="L69" i="3" s="1"/>
  <c r="H66" i="3"/>
  <c r="K72" i="5"/>
  <c r="M66" i="3" s="1"/>
  <c r="G71" i="3"/>
  <c r="J77" i="5"/>
  <c r="L71" i="3" s="1"/>
  <c r="J63" i="5"/>
  <c r="L57" i="3" s="1"/>
  <c r="G57" i="3"/>
  <c r="K78" i="5"/>
  <c r="M72" i="3" s="1"/>
  <c r="H72" i="3"/>
  <c r="G72" i="3"/>
  <c r="J78" i="5"/>
  <c r="L72" i="3" s="1"/>
  <c r="F58" i="3"/>
  <c r="U11" i="5"/>
  <c r="K58" i="3" s="1"/>
  <c r="F60" i="3"/>
  <c r="U13" i="5"/>
  <c r="K60" i="3" s="1"/>
  <c r="E86" i="3"/>
  <c r="T39" i="5"/>
  <c r="J86" i="3" s="1"/>
  <c r="F61" i="3"/>
  <c r="U14" i="5"/>
  <c r="K61" i="3" s="1"/>
  <c r="E84" i="3"/>
  <c r="T37" i="5"/>
  <c r="J84" i="3" s="1"/>
  <c r="F92" i="3"/>
  <c r="U45" i="5"/>
  <c r="K92" i="3" s="1"/>
  <c r="J91" i="5"/>
  <c r="L85" i="3" s="1"/>
  <c r="G85" i="3"/>
  <c r="H85" i="3"/>
  <c r="K91" i="5"/>
  <c r="M85" i="3" s="1"/>
  <c r="K84" i="5"/>
  <c r="M78" i="3" s="1"/>
  <c r="H78" i="3"/>
  <c r="G87" i="3"/>
  <c r="J93" i="5"/>
  <c r="L87" i="3" s="1"/>
  <c r="J79" i="5"/>
  <c r="L73" i="3" s="1"/>
  <c r="G73" i="3"/>
  <c r="G88" i="3"/>
  <c r="J94" i="5"/>
  <c r="L88" i="3" s="1"/>
  <c r="G75" i="3"/>
  <c r="J81" i="5"/>
  <c r="L75" i="3" s="1"/>
  <c r="H70" i="3"/>
  <c r="K76" i="5"/>
  <c r="M70" i="3" s="1"/>
  <c r="G76" i="3"/>
  <c r="J82" i="5"/>
  <c r="L76" i="3" s="1"/>
  <c r="H63" i="3"/>
  <c r="K69" i="5"/>
  <c r="M63" i="3" s="1"/>
  <c r="G77" i="3"/>
  <c r="J83" i="5"/>
  <c r="L77" i="3" s="1"/>
  <c r="H64" i="3"/>
  <c r="K70" i="5"/>
  <c r="M64" i="3" s="1"/>
  <c r="J71" i="5"/>
  <c r="L65" i="3" s="1"/>
  <c r="G65" i="3"/>
  <c r="H65" i="3"/>
  <c r="K71" i="5"/>
  <c r="M65" i="3" s="1"/>
  <c r="F90" i="3"/>
  <c r="U43" i="5"/>
  <c r="K90" i="3" s="1"/>
  <c r="E67" i="3"/>
  <c r="T20" i="5"/>
  <c r="J67" i="3" s="1"/>
  <c r="E89" i="3"/>
  <c r="T42" i="5"/>
  <c r="J89" i="3" s="1"/>
  <c r="F93" i="3"/>
  <c r="U46" i="5"/>
  <c r="K93" i="3" s="1"/>
  <c r="F91" i="3"/>
  <c r="U44" i="5"/>
  <c r="K91" i="3" s="1"/>
  <c r="E82" i="3"/>
  <c r="T35" i="5"/>
  <c r="J82" i="3" s="1"/>
  <c r="Q49" i="5"/>
  <c r="E56" i="3"/>
  <c r="R49" i="5"/>
  <c r="F56" i="3"/>
  <c r="F79" i="3"/>
  <c r="U32" i="5"/>
  <c r="K79" i="3" s="1"/>
  <c r="F95" i="3"/>
  <c r="U48" i="5"/>
  <c r="K95" i="3" s="1"/>
  <c r="E80" i="3"/>
  <c r="T33" i="5"/>
  <c r="J80" i="3" s="1"/>
  <c r="E74" i="3"/>
  <c r="T27" i="5"/>
  <c r="J74" i="3" s="1"/>
  <c r="F74" i="3"/>
  <c r="U27" i="5"/>
  <c r="K74" i="3" s="1"/>
  <c r="E68" i="3"/>
  <c r="T21" i="5"/>
  <c r="J68" i="3" s="1"/>
  <c r="F68" i="3"/>
  <c r="U21" i="5"/>
  <c r="K68" i="3" s="1"/>
  <c r="F69" i="3"/>
  <c r="U22" i="5"/>
  <c r="K69" i="3" s="1"/>
  <c r="E69" i="3"/>
  <c r="T22" i="5"/>
  <c r="J69" i="3" s="1"/>
  <c r="E71" i="3"/>
  <c r="T24" i="5"/>
  <c r="J71" i="3" s="1"/>
  <c r="E57" i="3"/>
  <c r="T10" i="5"/>
  <c r="J57" i="3" s="1"/>
  <c r="F94" i="3"/>
  <c r="U47" i="5"/>
  <c r="K94" i="3" s="1"/>
  <c r="E72" i="3"/>
  <c r="T25" i="5"/>
  <c r="J72" i="3" s="1"/>
  <c r="F59" i="3"/>
  <c r="U12" i="5"/>
  <c r="K59" i="3" s="1"/>
  <c r="H58" i="3"/>
  <c r="K64" i="5"/>
  <c r="M58" i="3" s="1"/>
  <c r="K66" i="5"/>
  <c r="M60" i="3" s="1"/>
  <c r="H60" i="3"/>
  <c r="H86" i="3"/>
  <c r="K92" i="5"/>
  <c r="M86" i="3" s="1"/>
  <c r="J67" i="5"/>
  <c r="L61" i="3" s="1"/>
  <c r="G61" i="3"/>
  <c r="H84" i="3"/>
  <c r="K90" i="5"/>
  <c r="M84" i="3" s="1"/>
  <c r="K98" i="5"/>
  <c r="M92" i="3" s="1"/>
  <c r="H92" i="3"/>
  <c r="F85" i="3"/>
  <c r="U38" i="5"/>
  <c r="K85" i="3" s="1"/>
  <c r="E78" i="3"/>
  <c r="T31" i="5"/>
  <c r="J78" i="3" s="1"/>
  <c r="F87" i="3"/>
  <c r="U40" i="5"/>
  <c r="K87" i="3" s="1"/>
  <c r="F73" i="3"/>
  <c r="U26" i="5"/>
  <c r="K73" i="3" s="1"/>
  <c r="E88" i="3"/>
  <c r="T41" i="5"/>
  <c r="J88" i="3" s="1"/>
  <c r="F88" i="3"/>
  <c r="U41" i="5"/>
  <c r="K88" i="3" s="1"/>
  <c r="E70" i="3"/>
  <c r="T23" i="5"/>
  <c r="J70" i="3" s="1"/>
  <c r="F70" i="3"/>
  <c r="U23" i="5"/>
  <c r="K70" i="3" s="1"/>
  <c r="E63" i="3"/>
  <c r="T16" i="5"/>
  <c r="J63" i="3" s="1"/>
  <c r="F63" i="3"/>
  <c r="U16" i="5"/>
  <c r="K63" i="3" s="1"/>
  <c r="F64" i="3"/>
  <c r="U17" i="5"/>
  <c r="K64" i="3" s="1"/>
  <c r="E62" i="3"/>
  <c r="T15" i="5"/>
  <c r="J62" i="3" s="1"/>
  <c r="E65" i="3"/>
  <c r="T18" i="5"/>
  <c r="J65" i="3" s="1"/>
  <c r="K96" i="5"/>
  <c r="M90" i="3" s="1"/>
  <c r="H90" i="3"/>
  <c r="H67" i="3"/>
  <c r="K73" i="5"/>
  <c r="M67" i="3" s="1"/>
  <c r="J95" i="5"/>
  <c r="L89" i="3" s="1"/>
  <c r="G89" i="3"/>
  <c r="G93" i="3"/>
  <c r="J99" i="5"/>
  <c r="L93" i="3" s="1"/>
  <c r="J97" i="5"/>
  <c r="L91" i="3" s="1"/>
  <c r="G91" i="3"/>
  <c r="H82" i="3"/>
  <c r="K88" i="5"/>
  <c r="M82" i="3" s="1"/>
  <c r="H102" i="5"/>
  <c r="G56" i="3"/>
  <c r="K85" i="5"/>
  <c r="M79" i="3" s="1"/>
  <c r="H79" i="3"/>
  <c r="G79" i="3"/>
  <c r="J85" i="5"/>
  <c r="L79" i="3" s="1"/>
  <c r="J101" i="5"/>
  <c r="L95" i="3" s="1"/>
  <c r="G95" i="3"/>
  <c r="H80" i="3"/>
  <c r="K86" i="5"/>
  <c r="M80" i="3" s="1"/>
  <c r="H74" i="3"/>
  <c r="K80" i="5"/>
  <c r="M74" i="3" s="1"/>
  <c r="H81" i="3"/>
  <c r="K87" i="5"/>
  <c r="M81" i="3" s="1"/>
  <c r="G68" i="3"/>
  <c r="J74" i="5"/>
  <c r="L68" i="3" s="1"/>
  <c r="H83" i="3"/>
  <c r="K89" i="5"/>
  <c r="M83" i="3" s="1"/>
  <c r="H69" i="3"/>
  <c r="K75" i="5"/>
  <c r="M69" i="3" s="1"/>
  <c r="G66" i="3"/>
  <c r="J72" i="5"/>
  <c r="L66" i="3" s="1"/>
  <c r="K77" i="5"/>
  <c r="M71" i="3" s="1"/>
  <c r="H71" i="3"/>
  <c r="H57" i="3"/>
  <c r="K63" i="5"/>
  <c r="M57" i="3" s="1"/>
  <c r="J100" i="5"/>
  <c r="L94" i="3" s="1"/>
  <c r="G94" i="3"/>
  <c r="H94" i="3"/>
  <c r="K100" i="5"/>
  <c r="M94" i="3" s="1"/>
  <c r="K65" i="5"/>
  <c r="M59" i="3" s="1"/>
  <c r="H59" i="3"/>
  <c r="G59" i="3"/>
  <c r="J65" i="5"/>
  <c r="L59" i="3" s="1"/>
  <c r="E58" i="3"/>
  <c r="T11" i="5"/>
  <c r="J58" i="3" s="1"/>
  <c r="E60" i="3"/>
  <c r="T13" i="5"/>
  <c r="J60" i="3" s="1"/>
  <c r="F86" i="3"/>
  <c r="U39" i="5"/>
  <c r="K86" i="3" s="1"/>
  <c r="E61" i="3"/>
  <c r="T14" i="5"/>
  <c r="J61" i="3" s="1"/>
  <c r="F84" i="3"/>
  <c r="U37" i="5"/>
  <c r="K84" i="3" s="1"/>
  <c r="E92" i="3"/>
  <c r="T45" i="5"/>
  <c r="J92" i="3" s="1"/>
  <c r="G78" i="3"/>
  <c r="J84" i="5"/>
  <c r="L78" i="3" s="1"/>
  <c r="K93" i="5"/>
  <c r="M87" i="3" s="1"/>
  <c r="H87" i="3"/>
  <c r="H73" i="3"/>
  <c r="K79" i="5"/>
  <c r="M73" i="3" s="1"/>
  <c r="H88" i="3"/>
  <c r="K94" i="5"/>
  <c r="M88" i="3" s="1"/>
  <c r="H75" i="3"/>
  <c r="K81" i="5"/>
  <c r="M75" i="3" s="1"/>
  <c r="G70" i="3"/>
  <c r="J76" i="5"/>
  <c r="L70" i="3" s="1"/>
  <c r="H76" i="3"/>
  <c r="K82" i="5"/>
  <c r="M76" i="3" s="1"/>
  <c r="G63" i="3"/>
  <c r="J69" i="5"/>
  <c r="L63" i="3" s="1"/>
  <c r="H77" i="3"/>
  <c r="K83" i="5"/>
  <c r="M77" i="3" s="1"/>
  <c r="J70" i="5"/>
  <c r="L64" i="3" s="1"/>
  <c r="G64" i="3"/>
  <c r="J68" i="5"/>
  <c r="L62" i="3" s="1"/>
  <c r="G62" i="3"/>
  <c r="H62" i="3"/>
  <c r="K68" i="5"/>
  <c r="M62" i="3" s="1"/>
  <c r="E90" i="3"/>
  <c r="T43" i="5"/>
  <c r="J90" i="3" s="1"/>
  <c r="F67" i="3"/>
  <c r="U20" i="5"/>
  <c r="K67" i="3" s="1"/>
  <c r="F89" i="3"/>
  <c r="U42" i="5"/>
  <c r="K89" i="3" s="1"/>
  <c r="E93" i="3"/>
  <c r="T46" i="5"/>
  <c r="J93" i="3" s="1"/>
  <c r="E91" i="3"/>
  <c r="T44" i="5"/>
  <c r="J91" i="3" s="1"/>
  <c r="F82" i="3"/>
  <c r="U35" i="5"/>
  <c r="K82" i="3" s="1"/>
  <c r="D96" i="3"/>
  <c r="C85" i="9"/>
  <c r="I8" i="2"/>
  <c r="E79" i="3"/>
  <c r="T32" i="5"/>
  <c r="J79" i="3" s="1"/>
  <c r="E95" i="3"/>
  <c r="T48" i="5"/>
  <c r="J95" i="3" s="1"/>
  <c r="F80" i="3"/>
  <c r="U33" i="5"/>
  <c r="K80" i="3" s="1"/>
  <c r="F81" i="3"/>
  <c r="U34" i="5"/>
  <c r="K81" i="3" s="1"/>
  <c r="E81" i="3"/>
  <c r="T34" i="5"/>
  <c r="J81" i="3" s="1"/>
  <c r="E83" i="3"/>
  <c r="T36" i="5"/>
  <c r="J83" i="3" s="1"/>
  <c r="F83" i="3"/>
  <c r="U36" i="5"/>
  <c r="K83" i="3" s="1"/>
  <c r="F66" i="3"/>
  <c r="U19" i="5"/>
  <c r="K66" i="3" s="1"/>
  <c r="E66" i="3"/>
  <c r="T19" i="5"/>
  <c r="J66" i="3" s="1"/>
  <c r="F71" i="3"/>
  <c r="U24" i="5"/>
  <c r="K71" i="3" s="1"/>
  <c r="F57" i="3"/>
  <c r="U10" i="5"/>
  <c r="K57" i="3" s="1"/>
  <c r="U49" i="5" l="1"/>
  <c r="J12" i="2" s="1"/>
  <c r="G96" i="3"/>
  <c r="J56" i="3"/>
  <c r="J96" i="3" s="1"/>
  <c r="T49" i="5"/>
  <c r="J10" i="2" s="1"/>
  <c r="K92" i="9"/>
  <c r="I16" i="2"/>
  <c r="J102" i="5"/>
  <c r="J14" i="2" s="1"/>
  <c r="L56" i="3"/>
  <c r="L96" i="3" s="1"/>
  <c r="K56" i="3"/>
  <c r="K96" i="3" s="1"/>
  <c r="E96" i="3"/>
  <c r="K102" i="5"/>
  <c r="J16" i="2" s="1"/>
  <c r="M56" i="3"/>
  <c r="M96" i="3" s="1"/>
  <c r="I92" i="9"/>
  <c r="I14" i="2"/>
  <c r="F96" i="3"/>
  <c r="C92" i="9"/>
  <c r="I10" i="2"/>
  <c r="E92" i="9"/>
  <c r="I12" i="2"/>
  <c r="H96" i="3"/>
</calcChain>
</file>

<file path=xl/sharedStrings.xml><?xml version="1.0" encoding="utf-8"?>
<sst xmlns="http://schemas.openxmlformats.org/spreadsheetml/2006/main" count="1290" uniqueCount="402">
  <si>
    <t>分析テーマ</t>
    <rPh sb="0" eb="2">
      <t>ブンセキ</t>
    </rPh>
    <phoneticPr fontId="2"/>
  </si>
  <si>
    <t>水産業</t>
    <rPh sb="0" eb="3">
      <t>スイサンギョウ</t>
    </rPh>
    <phoneticPr fontId="2"/>
  </si>
  <si>
    <t>すべて県内産
によるもの
（購入者価格）</t>
    <rPh sb="3" eb="5">
      <t>ケンナイ</t>
    </rPh>
    <rPh sb="5" eb="6">
      <t>サン</t>
    </rPh>
    <rPh sb="14" eb="17">
      <t>コウニュウシャ</t>
    </rPh>
    <rPh sb="17" eb="19">
      <t>カカク</t>
    </rPh>
    <phoneticPr fontId="2"/>
  </si>
  <si>
    <t>すべて県内産
によるもの
（生産者価格）</t>
    <rPh sb="3" eb="5">
      <t>ケンナイ</t>
    </rPh>
    <rPh sb="5" eb="6">
      <t>サン</t>
    </rPh>
    <rPh sb="14" eb="16">
      <t>セイサン</t>
    </rPh>
    <rPh sb="16" eb="17">
      <t>シャ</t>
    </rPh>
    <rPh sb="17" eb="19">
      <t>カカク</t>
    </rPh>
    <phoneticPr fontId="2"/>
  </si>
  <si>
    <t>県内産・県外産の
区分が不明なもの
（購入者価格）</t>
    <rPh sb="0" eb="2">
      <t>ケンナイ</t>
    </rPh>
    <rPh sb="2" eb="3">
      <t>サン</t>
    </rPh>
    <rPh sb="4" eb="6">
      <t>ケンガイ</t>
    </rPh>
    <rPh sb="6" eb="7">
      <t>サン</t>
    </rPh>
    <rPh sb="9" eb="11">
      <t>クブン</t>
    </rPh>
    <rPh sb="12" eb="14">
      <t>フメイ</t>
    </rPh>
    <rPh sb="19" eb="22">
      <t>コウニュウシャ</t>
    </rPh>
    <rPh sb="22" eb="24">
      <t>カカク</t>
    </rPh>
    <phoneticPr fontId="2"/>
  </si>
  <si>
    <t>増加額合計</t>
    <rPh sb="0" eb="2">
      <t>ゾウカ</t>
    </rPh>
    <rPh sb="2" eb="3">
      <t>ガク</t>
    </rPh>
    <rPh sb="3" eb="5">
      <t>ゴウケイ</t>
    </rPh>
    <phoneticPr fontId="2"/>
  </si>
  <si>
    <t>長崎市消費転換率</t>
    <rPh sb="0" eb="3">
      <t>ナガサキシ</t>
    </rPh>
    <rPh sb="3" eb="5">
      <t>ショウヒ</t>
    </rPh>
    <rPh sb="5" eb="7">
      <t>テンカン</t>
    </rPh>
    <rPh sb="7" eb="8">
      <t>リツ</t>
    </rPh>
    <phoneticPr fontId="2"/>
  </si>
  <si>
    <t>消費転換率</t>
    <rPh sb="0" eb="2">
      <t>ショウヒ</t>
    </rPh>
    <rPh sb="2" eb="4">
      <t>テンカン</t>
    </rPh>
    <rPh sb="4" eb="5">
      <t>リツ</t>
    </rPh>
    <phoneticPr fontId="2"/>
  </si>
  <si>
    <t>表示単位</t>
    <rPh sb="0" eb="2">
      <t>ヒョウジ</t>
    </rPh>
    <rPh sb="2" eb="4">
      <t>タンイ</t>
    </rPh>
    <phoneticPr fontId="2"/>
  </si>
  <si>
    <t>百万円</t>
    <rPh sb="0" eb="3">
      <t>ヒャクマンエン</t>
    </rPh>
    <phoneticPr fontId="2"/>
  </si>
  <si>
    <t>千円</t>
    <rPh sb="0" eb="2">
      <t>センエン</t>
    </rPh>
    <phoneticPr fontId="2"/>
  </si>
  <si>
    <t>単位調整係数</t>
    <rPh sb="0" eb="2">
      <t>タンイ</t>
    </rPh>
    <rPh sb="2" eb="4">
      <t>チョウセイ</t>
    </rPh>
    <rPh sb="4" eb="6">
      <t>ケイスウ</t>
    </rPh>
    <phoneticPr fontId="2"/>
  </si>
  <si>
    <t>億円</t>
    <rPh sb="0" eb="2">
      <t>オクエン</t>
    </rPh>
    <phoneticPr fontId="2"/>
  </si>
  <si>
    <t>経済波及効果分析結果Ⅰ　概要</t>
    <rPh sb="0" eb="2">
      <t>ケイザイ</t>
    </rPh>
    <rPh sb="2" eb="4">
      <t>ハキュウ</t>
    </rPh>
    <rPh sb="4" eb="6">
      <t>コウカ</t>
    </rPh>
    <rPh sb="6" eb="8">
      <t>ブンセキ</t>
    </rPh>
    <rPh sb="8" eb="10">
      <t>ケッカ</t>
    </rPh>
    <rPh sb="12" eb="14">
      <t>ガイヨウ</t>
    </rPh>
    <phoneticPr fontId="2"/>
  </si>
  <si>
    <t>直接効果</t>
    <rPh sb="0" eb="2">
      <t>チョクセツ</t>
    </rPh>
    <rPh sb="2" eb="4">
      <t>コウカ</t>
    </rPh>
    <phoneticPr fontId="2"/>
  </si>
  <si>
    <t>合計
（総合効果）</t>
    <rPh sb="0" eb="2">
      <t>ゴウケイ</t>
    </rPh>
    <rPh sb="4" eb="6">
      <t>ソウゴウ</t>
    </rPh>
    <rPh sb="6" eb="8">
      <t>コウカ</t>
    </rPh>
    <phoneticPr fontId="2"/>
  </si>
  <si>
    <t>生産
誘発額</t>
    <rPh sb="0" eb="2">
      <t>セイサン</t>
    </rPh>
    <rPh sb="3" eb="5">
      <t>ユウハツ</t>
    </rPh>
    <rPh sb="5" eb="6">
      <t>ガク</t>
    </rPh>
    <phoneticPr fontId="2"/>
  </si>
  <si>
    <t>粗付加価値
誘発額</t>
    <rPh sb="0" eb="1">
      <t>ソ</t>
    </rPh>
    <rPh sb="1" eb="3">
      <t>フカ</t>
    </rPh>
    <rPh sb="3" eb="5">
      <t>カチ</t>
    </rPh>
    <rPh sb="6" eb="8">
      <t>ユウハツ</t>
    </rPh>
    <rPh sb="8" eb="9">
      <t>ガク</t>
    </rPh>
    <phoneticPr fontId="2"/>
  </si>
  <si>
    <t>雇用者所得
誘発額</t>
    <rPh sb="0" eb="3">
      <t>コヨウシャ</t>
    </rPh>
    <rPh sb="3" eb="5">
      <t>ショトク</t>
    </rPh>
    <rPh sb="6" eb="8">
      <t>ユウハツ</t>
    </rPh>
    <rPh sb="8" eb="9">
      <t>ガク</t>
    </rPh>
    <phoneticPr fontId="2"/>
  </si>
  <si>
    <t>就業者
誘発数</t>
    <rPh sb="0" eb="3">
      <t>シュウギョウシャ</t>
    </rPh>
    <rPh sb="4" eb="6">
      <t>ユウハツ</t>
    </rPh>
    <rPh sb="6" eb="7">
      <t>スウ</t>
    </rPh>
    <phoneticPr fontId="2"/>
  </si>
  <si>
    <t>雇用者
誘発数</t>
    <rPh sb="0" eb="3">
      <t>コヨウシャ</t>
    </rPh>
    <rPh sb="4" eb="6">
      <t>ユウハツ</t>
    </rPh>
    <rPh sb="6" eb="7">
      <t>スウ</t>
    </rPh>
    <phoneticPr fontId="2"/>
  </si>
  <si>
    <t>（倍）</t>
    <rPh sb="1" eb="2">
      <t>バイ</t>
    </rPh>
    <phoneticPr fontId="2"/>
  </si>
  <si>
    <t>波及効果倍率
（生産誘発額*1の合計（総合効果）／最終需要増加額）</t>
    <rPh sb="0" eb="2">
      <t>ハキュウ</t>
    </rPh>
    <rPh sb="2" eb="4">
      <t>コウカ</t>
    </rPh>
    <rPh sb="4" eb="6">
      <t>バイリツ</t>
    </rPh>
    <rPh sb="8" eb="10">
      <t>セイサン</t>
    </rPh>
    <rPh sb="10" eb="12">
      <t>ユウハツ</t>
    </rPh>
    <rPh sb="12" eb="13">
      <t>ガク</t>
    </rPh>
    <rPh sb="16" eb="18">
      <t>ゴウケイ</t>
    </rPh>
    <rPh sb="19" eb="21">
      <t>ソウゴウ</t>
    </rPh>
    <rPh sb="21" eb="23">
      <t>コウカ</t>
    </rPh>
    <rPh sb="25" eb="27">
      <t>サイシュウ</t>
    </rPh>
    <rPh sb="27" eb="29">
      <t>ジュヨウ</t>
    </rPh>
    <rPh sb="29" eb="31">
      <t>ゾウカ</t>
    </rPh>
    <rPh sb="31" eb="32">
      <t>ガク</t>
    </rPh>
    <phoneticPr fontId="2"/>
  </si>
  <si>
    <t>注意事項：簡易分析ツールによる分析結果の取り扱いについて</t>
    <rPh sb="0" eb="2">
      <t>チュウイ</t>
    </rPh>
    <rPh sb="2" eb="4">
      <t>ジコウ</t>
    </rPh>
    <rPh sb="5" eb="7">
      <t>カンイ</t>
    </rPh>
    <rPh sb="7" eb="9">
      <t>ブンセキ</t>
    </rPh>
    <phoneticPr fontId="2"/>
  </si>
  <si>
    <t>（※端数調整を行っていないため合計と内訳の計は必ずしも一致しません。）</t>
    <rPh sb="2" eb="4">
      <t>ハスウ</t>
    </rPh>
    <rPh sb="4" eb="6">
      <t>チョウセイ</t>
    </rPh>
    <rPh sb="7" eb="8">
      <t>オコナ</t>
    </rPh>
    <rPh sb="15" eb="17">
      <t>ゴウケイ</t>
    </rPh>
    <rPh sb="18" eb="20">
      <t>ウチワケ</t>
    </rPh>
    <rPh sb="21" eb="22">
      <t>ケイ</t>
    </rPh>
    <rPh sb="23" eb="24">
      <t>カナラ</t>
    </rPh>
    <rPh sb="27" eb="29">
      <t>イッチ</t>
    </rPh>
    <phoneticPr fontId="4"/>
  </si>
  <si>
    <t>生産誘発額：最終需要を賄うために直接･間接に誘発された県内生産額。</t>
    <rPh sb="0" eb="2">
      <t>セイサン</t>
    </rPh>
    <rPh sb="2" eb="5">
      <t>ユウハツガク</t>
    </rPh>
    <rPh sb="6" eb="8">
      <t>サイシュウ</t>
    </rPh>
    <rPh sb="8" eb="10">
      <t>ジュヨウ</t>
    </rPh>
    <rPh sb="11" eb="12">
      <t>マカナ</t>
    </rPh>
    <rPh sb="16" eb="18">
      <t>チョクセツ</t>
    </rPh>
    <rPh sb="19" eb="21">
      <t>カンセツ</t>
    </rPh>
    <rPh sb="22" eb="24">
      <t>ユウハツ</t>
    </rPh>
    <rPh sb="27" eb="29">
      <t>ケンナイ</t>
    </rPh>
    <rPh sb="29" eb="31">
      <t>セイサン</t>
    </rPh>
    <rPh sb="31" eb="32">
      <t>ガク</t>
    </rPh>
    <phoneticPr fontId="4"/>
  </si>
  <si>
    <t>粗付加価値誘発額：粗付加価値とは生産活動によって新たに付加された価値で､雇用者所得､営業余剰､資本減耗引当などから構成される。粗付価値誘発額は生産が誘発されることに伴って誘発される粗付加価値の額。</t>
    <rPh sb="0" eb="1">
      <t>ソ</t>
    </rPh>
    <rPh sb="1" eb="3">
      <t>フカ</t>
    </rPh>
    <rPh sb="3" eb="5">
      <t>カチ</t>
    </rPh>
    <rPh sb="5" eb="7">
      <t>ユウハツ</t>
    </rPh>
    <rPh sb="7" eb="8">
      <t>ガク</t>
    </rPh>
    <rPh sb="57" eb="59">
      <t>コウセイ</t>
    </rPh>
    <phoneticPr fontId="4"/>
  </si>
  <si>
    <t>この簡易分析ツールによる分析結果は、実際の経済波及効果を保証するものではありません。</t>
    <rPh sb="2" eb="4">
      <t>カンイ</t>
    </rPh>
    <rPh sb="4" eb="6">
      <t>ブンセキ</t>
    </rPh>
    <phoneticPr fontId="4"/>
  </si>
  <si>
    <t>生産誘発額</t>
  </si>
  <si>
    <t>合計</t>
  </si>
  <si>
    <t>経済波及効果分析結果Ⅱ　部門別経済波及効果一覧表</t>
    <rPh sb="0" eb="2">
      <t>ケイザイ</t>
    </rPh>
    <rPh sb="2" eb="4">
      <t>ハキュウ</t>
    </rPh>
    <rPh sb="4" eb="6">
      <t>コウカ</t>
    </rPh>
    <rPh sb="6" eb="8">
      <t>ブンセキ</t>
    </rPh>
    <rPh sb="8" eb="10">
      <t>ケッカ</t>
    </rPh>
    <rPh sb="12" eb="14">
      <t>ブモン</t>
    </rPh>
    <rPh sb="14" eb="15">
      <t>ベツ</t>
    </rPh>
    <rPh sb="15" eb="17">
      <t>ケイザイ</t>
    </rPh>
    <rPh sb="17" eb="19">
      <t>ハキュウ</t>
    </rPh>
    <rPh sb="19" eb="21">
      <t>コウカ</t>
    </rPh>
    <rPh sb="21" eb="23">
      <t>イチラン</t>
    </rPh>
    <rPh sb="23" eb="24">
      <t>ヒョウ</t>
    </rPh>
    <phoneticPr fontId="2"/>
  </si>
  <si>
    <t>就業者
誘発数</t>
    <rPh sb="4" eb="5">
      <t>ユウ</t>
    </rPh>
    <rPh sb="5" eb="6">
      <t>ハツ</t>
    </rPh>
    <rPh sb="6" eb="7">
      <t>スウ</t>
    </rPh>
    <phoneticPr fontId="2"/>
  </si>
  <si>
    <t>雇用者
誘発数</t>
    <rPh sb="0" eb="1">
      <t>ヤトイ</t>
    </rPh>
    <rPh sb="1" eb="2">
      <t>ヨウ</t>
    </rPh>
    <rPh sb="2" eb="3">
      <t>シャ</t>
    </rPh>
    <rPh sb="4" eb="5">
      <t>ユウ</t>
    </rPh>
    <rPh sb="5" eb="6">
      <t>ハツ</t>
    </rPh>
    <rPh sb="6" eb="7">
      <t>スウ</t>
    </rPh>
    <phoneticPr fontId="2"/>
  </si>
  <si>
    <t>粗付加価値
誘発額</t>
    <rPh sb="3" eb="5">
      <t>カチ</t>
    </rPh>
    <rPh sb="6" eb="8">
      <t>ユウハツ</t>
    </rPh>
    <rPh sb="8" eb="9">
      <t>ガク</t>
    </rPh>
    <phoneticPr fontId="2"/>
  </si>
  <si>
    <t>合計（総合効果）</t>
    <rPh sb="0" eb="2">
      <t>ゴウケイ</t>
    </rPh>
    <rPh sb="3" eb="5">
      <t>ソウゴウ</t>
    </rPh>
    <rPh sb="5" eb="7">
      <t>コウカ</t>
    </rPh>
    <phoneticPr fontId="2"/>
  </si>
  <si>
    <t>直接効果</t>
  </si>
  <si>
    <t>計算域Ⅰ　マージン調整（生産者価格変換）</t>
    <rPh sb="0" eb="2">
      <t>ケイサン</t>
    </rPh>
    <rPh sb="2" eb="3">
      <t>イキ</t>
    </rPh>
    <rPh sb="9" eb="11">
      <t>チョウセイ</t>
    </rPh>
    <rPh sb="12" eb="15">
      <t>セイサンシャ</t>
    </rPh>
    <rPh sb="15" eb="17">
      <t>カカク</t>
    </rPh>
    <rPh sb="17" eb="19">
      <t>ヘンカン</t>
    </rPh>
    <phoneticPr fontId="4"/>
  </si>
  <si>
    <t>県内産・県外産の区分が不明なもの 
(購入者価格)</t>
    <rPh sb="2" eb="3">
      <t>サン</t>
    </rPh>
    <rPh sb="6" eb="7">
      <t>サン</t>
    </rPh>
    <phoneticPr fontId="4"/>
  </si>
  <si>
    <t>すべて県内産によるもの
(購入者価格)</t>
    <rPh sb="5" eb="6">
      <t>サン</t>
    </rPh>
    <phoneticPr fontId="4"/>
  </si>
  <si>
    <t>すべて県内産
によるもの
（生産者価格）</t>
    <rPh sb="3" eb="5">
      <t>ケンナイ</t>
    </rPh>
    <rPh sb="5" eb="6">
      <t>サン</t>
    </rPh>
    <phoneticPr fontId="4"/>
  </si>
  <si>
    <t>各種係数表</t>
    <rPh sb="0" eb="2">
      <t>カクシュ</t>
    </rPh>
    <rPh sb="2" eb="4">
      <t>ケイスウ</t>
    </rPh>
    <rPh sb="4" eb="5">
      <t>ヒョウ</t>
    </rPh>
    <phoneticPr fontId="4"/>
  </si>
  <si>
    <t>マージン
調整後</t>
    <rPh sb="7" eb="8">
      <t>ゴ</t>
    </rPh>
    <phoneticPr fontId="4"/>
  </si>
  <si>
    <t>県内自給率
による
調整後</t>
    <rPh sb="0" eb="2">
      <t>ケンナイ</t>
    </rPh>
    <rPh sb="2" eb="4">
      <t>ジキュウ</t>
    </rPh>
    <rPh sb="4" eb="5">
      <t>リツ</t>
    </rPh>
    <rPh sb="10" eb="12">
      <t>チョウセイ</t>
    </rPh>
    <rPh sb="12" eb="13">
      <t>ゴ</t>
    </rPh>
    <phoneticPr fontId="4"/>
  </si>
  <si>
    <t>県内需要計
（直接効果）</t>
    <rPh sb="7" eb="9">
      <t>チョクセツ</t>
    </rPh>
    <rPh sb="9" eb="11">
      <t>コウカ</t>
    </rPh>
    <phoneticPr fontId="4"/>
  </si>
  <si>
    <t>商業
マージン率</t>
    <rPh sb="0" eb="2">
      <t>ショウギョウ</t>
    </rPh>
    <rPh sb="7" eb="8">
      <t>リツ</t>
    </rPh>
    <phoneticPr fontId="4"/>
  </si>
  <si>
    <t>運輸
マージン率</t>
    <rPh sb="0" eb="2">
      <t>ウンユ</t>
    </rPh>
    <rPh sb="7" eb="8">
      <t>リツ</t>
    </rPh>
    <phoneticPr fontId="4"/>
  </si>
  <si>
    <t>県内
自給率</t>
    <rPh sb="0" eb="2">
      <t>ケンナイ</t>
    </rPh>
    <rPh sb="3" eb="6">
      <t>ジキュウリツ</t>
    </rPh>
    <phoneticPr fontId="4"/>
  </si>
  <si>
    <t>合計</t>
    <rPh sb="0" eb="2">
      <t>ゴウケイ</t>
    </rPh>
    <phoneticPr fontId="2"/>
  </si>
  <si>
    <t>計算域Ⅱ　直接効果・第1次間接波及効果・第2次間接波及効果・就業（雇用）誘発効果の計算</t>
    <rPh sb="0" eb="2">
      <t>ケイサン</t>
    </rPh>
    <rPh sb="2" eb="3">
      <t>イキ</t>
    </rPh>
    <rPh sb="5" eb="7">
      <t>チョクセツ</t>
    </rPh>
    <rPh sb="7" eb="9">
      <t>コウカ</t>
    </rPh>
    <rPh sb="10" eb="11">
      <t>ダイ</t>
    </rPh>
    <rPh sb="12" eb="13">
      <t>ジ</t>
    </rPh>
    <rPh sb="13" eb="15">
      <t>カンセツ</t>
    </rPh>
    <rPh sb="15" eb="17">
      <t>ハキュウ</t>
    </rPh>
    <rPh sb="17" eb="19">
      <t>コウカ</t>
    </rPh>
    <rPh sb="20" eb="21">
      <t>ダイ</t>
    </rPh>
    <rPh sb="22" eb="23">
      <t>ジ</t>
    </rPh>
    <rPh sb="23" eb="25">
      <t>カンセツ</t>
    </rPh>
    <rPh sb="25" eb="27">
      <t>ハキュウ</t>
    </rPh>
    <rPh sb="27" eb="29">
      <t>コウカ</t>
    </rPh>
    <rPh sb="30" eb="32">
      <t>シュウギョウ</t>
    </rPh>
    <rPh sb="33" eb="35">
      <t>コヨウ</t>
    </rPh>
    <rPh sb="36" eb="38">
      <t>ユウハツ</t>
    </rPh>
    <rPh sb="38" eb="40">
      <t>コウカ</t>
    </rPh>
    <rPh sb="41" eb="43">
      <t>ケイサン</t>
    </rPh>
    <phoneticPr fontId="2"/>
  </si>
  <si>
    <t>県内
需要額</t>
    <rPh sb="0" eb="2">
      <t>ケンナイ</t>
    </rPh>
    <rPh sb="3" eb="5">
      <t>ジュヨウ</t>
    </rPh>
    <rPh sb="5" eb="6">
      <t>ガク</t>
    </rPh>
    <phoneticPr fontId="2"/>
  </si>
  <si>
    <t>雇用者
所得額
合計</t>
    <rPh sb="0" eb="3">
      <t>コヨウシャ</t>
    </rPh>
    <rPh sb="4" eb="7">
      <t>ショトクガク</t>
    </rPh>
    <rPh sb="8" eb="9">
      <t>ゴウ</t>
    </rPh>
    <rPh sb="9" eb="10">
      <t>ケイ</t>
    </rPh>
    <phoneticPr fontId="2"/>
  </si>
  <si>
    <t>消費
支出額</t>
    <rPh sb="0" eb="2">
      <t>ショウヒ</t>
    </rPh>
    <rPh sb="3" eb="5">
      <t>シシュツ</t>
    </rPh>
    <rPh sb="5" eb="6">
      <t>ガク</t>
    </rPh>
    <phoneticPr fontId="2"/>
  </si>
  <si>
    <t>各種係数</t>
    <rPh sb="0" eb="2">
      <t>カクシュ</t>
    </rPh>
    <rPh sb="2" eb="4">
      <t>ケイスウ</t>
    </rPh>
    <phoneticPr fontId="2"/>
  </si>
  <si>
    <t>輸移入率</t>
    <rPh sb="0" eb="1">
      <t>ユ</t>
    </rPh>
    <rPh sb="1" eb="3">
      <t>イニュウ</t>
    </rPh>
    <rPh sb="3" eb="4">
      <t>リツ</t>
    </rPh>
    <phoneticPr fontId="2"/>
  </si>
  <si>
    <t>県内
自給率</t>
    <rPh sb="0" eb="2">
      <t>ケンナイ</t>
    </rPh>
    <rPh sb="3" eb="6">
      <t>ジキュウリツ</t>
    </rPh>
    <phoneticPr fontId="2"/>
  </si>
  <si>
    <t>粗付加
価値率</t>
    <rPh sb="0" eb="1">
      <t>ソ</t>
    </rPh>
    <rPh sb="1" eb="3">
      <t>フカ</t>
    </rPh>
    <rPh sb="4" eb="6">
      <t>カチ</t>
    </rPh>
    <rPh sb="6" eb="7">
      <t>リツ</t>
    </rPh>
    <phoneticPr fontId="2"/>
  </si>
  <si>
    <t>雇用者
所得率</t>
    <rPh sb="0" eb="3">
      <t>コヨウシャ</t>
    </rPh>
    <rPh sb="4" eb="6">
      <t>ショトク</t>
    </rPh>
    <rPh sb="6" eb="7">
      <t>リツ</t>
    </rPh>
    <phoneticPr fontId="2"/>
  </si>
  <si>
    <t>民間消費
支出構成</t>
    <rPh sb="0" eb="2">
      <t>ミンカン</t>
    </rPh>
    <rPh sb="2" eb="4">
      <t>ショウヒ</t>
    </rPh>
    <rPh sb="5" eb="7">
      <t>シシュツ</t>
    </rPh>
    <rPh sb="7" eb="9">
      <t>コウセイ</t>
    </rPh>
    <phoneticPr fontId="2"/>
  </si>
  <si>
    <t>就業係数</t>
    <rPh sb="0" eb="2">
      <t>シュウギョウ</t>
    </rPh>
    <rPh sb="2" eb="4">
      <t>ケイスウ</t>
    </rPh>
    <phoneticPr fontId="2"/>
  </si>
  <si>
    <t>雇用係数</t>
    <rPh sb="0" eb="2">
      <t>コヨウ</t>
    </rPh>
    <rPh sb="2" eb="4">
      <t>ケイスウ</t>
    </rPh>
    <phoneticPr fontId="2"/>
  </si>
  <si>
    <t>合計（平均）</t>
    <rPh sb="0" eb="2">
      <t>ゴウケイ</t>
    </rPh>
    <rPh sb="3" eb="5">
      <t>ヘイキン</t>
    </rPh>
    <phoneticPr fontId="2"/>
  </si>
  <si>
    <t>資本減耗引当</t>
  </si>
  <si>
    <t>（控除）経常補助金</t>
  </si>
  <si>
    <t>粗付加価値部門計</t>
  </si>
  <si>
    <t>県内生産額</t>
  </si>
  <si>
    <t>投入係数表</t>
    <rPh sb="0" eb="2">
      <t>トウニュウ</t>
    </rPh>
    <rPh sb="2" eb="4">
      <t>ケイスウ</t>
    </rPh>
    <rPh sb="4" eb="5">
      <t>ヒョウ</t>
    </rPh>
    <phoneticPr fontId="2"/>
  </si>
  <si>
    <t>平均</t>
    <rPh sb="0" eb="2">
      <t>ヘイキン</t>
    </rPh>
    <phoneticPr fontId="2"/>
  </si>
  <si>
    <t>内生部門計</t>
    <rPh sb="0" eb="2">
      <t>ナイセイ</t>
    </rPh>
    <rPh sb="2" eb="4">
      <t>ブモン</t>
    </rPh>
    <rPh sb="4" eb="5">
      <t>ケイ</t>
    </rPh>
    <phoneticPr fontId="2"/>
  </si>
  <si>
    <t>家計外消費支出（行）</t>
    <rPh sb="0" eb="3">
      <t>カケイガイ</t>
    </rPh>
    <rPh sb="3" eb="5">
      <t>ショウヒ</t>
    </rPh>
    <rPh sb="5" eb="7">
      <t>シシュツ</t>
    </rPh>
    <rPh sb="8" eb="9">
      <t>ギョウ</t>
    </rPh>
    <phoneticPr fontId="2"/>
  </si>
  <si>
    <t>雇用者所得</t>
    <rPh sb="0" eb="3">
      <t>コヨウシャ</t>
    </rPh>
    <rPh sb="3" eb="5">
      <t>ショトク</t>
    </rPh>
    <phoneticPr fontId="2"/>
  </si>
  <si>
    <t>営業余剰</t>
    <rPh sb="0" eb="2">
      <t>エイギョウ</t>
    </rPh>
    <rPh sb="2" eb="4">
      <t>ヨジョウ</t>
    </rPh>
    <phoneticPr fontId="2"/>
  </si>
  <si>
    <t>間接税（除関税・輸入品商品税）</t>
    <rPh sb="0" eb="3">
      <t>カンセツゼイ</t>
    </rPh>
    <phoneticPr fontId="2"/>
  </si>
  <si>
    <t>行和</t>
    <rPh sb="0" eb="1">
      <t>ギョウ</t>
    </rPh>
    <rPh sb="1" eb="2">
      <t>ワ</t>
    </rPh>
    <phoneticPr fontId="2"/>
  </si>
  <si>
    <t>感応度
係数</t>
    <rPh sb="0" eb="2">
      <t>カンノウ</t>
    </rPh>
    <rPh sb="2" eb="3">
      <t>ド</t>
    </rPh>
    <rPh sb="4" eb="6">
      <t>ケイスウ</t>
    </rPh>
    <phoneticPr fontId="2"/>
  </si>
  <si>
    <t>列和</t>
    <rPh sb="0" eb="1">
      <t>レツ</t>
    </rPh>
    <rPh sb="1" eb="2">
      <t>ワ</t>
    </rPh>
    <phoneticPr fontId="2"/>
  </si>
  <si>
    <t>影響力係数</t>
    <rPh sb="0" eb="3">
      <t>エイキョウリョク</t>
    </rPh>
    <rPh sb="3" eb="5">
      <t>ケイスウ</t>
    </rPh>
    <phoneticPr fontId="2"/>
  </si>
  <si>
    <t>経済波及効果フローチャート</t>
    <rPh sb="0" eb="2">
      <t>ケイザイ</t>
    </rPh>
    <rPh sb="2" eb="4">
      <t>ハキュウ</t>
    </rPh>
    <rPh sb="4" eb="6">
      <t>コウカ</t>
    </rPh>
    <phoneticPr fontId="2"/>
  </si>
  <si>
    <t>直接効果エリア</t>
    <rPh sb="0" eb="2">
      <t>チョクセツ</t>
    </rPh>
    <rPh sb="2" eb="4">
      <t>コウカ</t>
    </rPh>
    <phoneticPr fontId="2"/>
  </si>
  <si>
    <t>県内最終需要増加額＝（直接効果）</t>
    <rPh sb="0" eb="2">
      <t>ケンナイ</t>
    </rPh>
    <rPh sb="2" eb="4">
      <t>サイシュウ</t>
    </rPh>
    <rPh sb="4" eb="6">
      <t>ジュヨウ</t>
    </rPh>
    <rPh sb="6" eb="8">
      <t>ゾウカ</t>
    </rPh>
    <rPh sb="8" eb="9">
      <t>ガク</t>
    </rPh>
    <rPh sb="11" eb="13">
      <t>チョクセツ</t>
    </rPh>
    <rPh sb="13" eb="15">
      <t>コウカ</t>
    </rPh>
    <phoneticPr fontId="2"/>
  </si>
  <si>
    <t>粗付加価値誘発額</t>
    <rPh sb="0" eb="1">
      <t>ソ</t>
    </rPh>
    <rPh sb="1" eb="3">
      <t>フカ</t>
    </rPh>
    <rPh sb="3" eb="5">
      <t>カチ</t>
    </rPh>
    <rPh sb="5" eb="7">
      <t>ユウハツ</t>
    </rPh>
    <rPh sb="7" eb="8">
      <t>ガク</t>
    </rPh>
    <phoneticPr fontId="2"/>
  </si>
  <si>
    <t>雇用者所得誘発額</t>
    <rPh sb="0" eb="3">
      <t>コヨウシャ</t>
    </rPh>
    <rPh sb="3" eb="5">
      <t>ショトク</t>
    </rPh>
    <rPh sb="5" eb="7">
      <t>ユウハツ</t>
    </rPh>
    <rPh sb="7" eb="8">
      <t>ガク</t>
    </rPh>
    <phoneticPr fontId="2"/>
  </si>
  <si>
    <t>×粗付加価値率</t>
    <rPh sb="1" eb="2">
      <t>ソ</t>
    </rPh>
    <rPh sb="2" eb="4">
      <t>フカ</t>
    </rPh>
    <rPh sb="4" eb="6">
      <t>カチ</t>
    </rPh>
    <rPh sb="6" eb="7">
      <t>リツ</t>
    </rPh>
    <phoneticPr fontId="2"/>
  </si>
  <si>
    <t>×県内自給率</t>
    <rPh sb="1" eb="3">
      <t>ケンナイ</t>
    </rPh>
    <rPh sb="3" eb="6">
      <t>ジキュウリツ</t>
    </rPh>
    <phoneticPr fontId="2"/>
  </si>
  <si>
    <t>×雇用者所得率</t>
    <rPh sb="1" eb="4">
      <t>コヨウシャ</t>
    </rPh>
    <rPh sb="4" eb="6">
      <t>ショトク</t>
    </rPh>
    <rPh sb="6" eb="7">
      <t>リツ</t>
    </rPh>
    <phoneticPr fontId="2"/>
  </si>
  <si>
    <t>就業者誘発数</t>
    <rPh sb="0" eb="3">
      <t>シュウギョウシャ</t>
    </rPh>
    <rPh sb="3" eb="5">
      <t>ユウハツ</t>
    </rPh>
    <rPh sb="5" eb="6">
      <t>スウ</t>
    </rPh>
    <phoneticPr fontId="2"/>
  </si>
  <si>
    <t>雇用者誘発数</t>
    <rPh sb="0" eb="3">
      <t>コヨウシャ</t>
    </rPh>
    <rPh sb="3" eb="5">
      <t>ユウハツ</t>
    </rPh>
    <rPh sb="5" eb="6">
      <t>スウ</t>
    </rPh>
    <phoneticPr fontId="2"/>
  </si>
  <si>
    <t>×就業係数</t>
    <rPh sb="1" eb="3">
      <t>シュウギョウ</t>
    </rPh>
    <rPh sb="3" eb="5">
      <t>ケイスウ</t>
    </rPh>
    <phoneticPr fontId="2"/>
  </si>
  <si>
    <t>×雇用係数</t>
    <rPh sb="1" eb="3">
      <t>コヨウ</t>
    </rPh>
    <rPh sb="3" eb="5">
      <t>ケイスウ</t>
    </rPh>
    <phoneticPr fontId="2"/>
  </si>
  <si>
    <t>原材料投入額</t>
    <rPh sb="0" eb="3">
      <t>ゲンザイリョウ</t>
    </rPh>
    <rPh sb="3" eb="5">
      <t>トウニュウ</t>
    </rPh>
    <rPh sb="5" eb="6">
      <t>ガク</t>
    </rPh>
    <phoneticPr fontId="2"/>
  </si>
  <si>
    <t>×投入係数</t>
    <rPh sb="1" eb="3">
      <t>トウニュウ</t>
    </rPh>
    <rPh sb="3" eb="5">
      <t>ケイスウ</t>
    </rPh>
    <phoneticPr fontId="2"/>
  </si>
  <si>
    <t>県内需要額</t>
    <rPh sb="0" eb="2">
      <t>ケンナイ</t>
    </rPh>
    <rPh sb="2" eb="4">
      <t>ジュヨウ</t>
    </rPh>
    <rPh sb="4" eb="5">
      <t>ガク</t>
    </rPh>
    <phoneticPr fontId="2"/>
  </si>
  <si>
    <t>県外流出分</t>
    <rPh sb="0" eb="2">
      <t>ケンガイ</t>
    </rPh>
    <rPh sb="2" eb="4">
      <t>リュウシュツ</t>
    </rPh>
    <rPh sb="4" eb="5">
      <t>ブン</t>
    </rPh>
    <phoneticPr fontId="2"/>
  </si>
  <si>
    <t>第１次間接波及効果エリア</t>
    <rPh sb="0" eb="1">
      <t>ダイ</t>
    </rPh>
    <rPh sb="2" eb="3">
      <t>ジ</t>
    </rPh>
    <rPh sb="3" eb="5">
      <t>カンセツ</t>
    </rPh>
    <rPh sb="5" eb="7">
      <t>ハキュウ</t>
    </rPh>
    <rPh sb="7" eb="9">
      <t>コウカ</t>
    </rPh>
    <phoneticPr fontId="2"/>
  </si>
  <si>
    <t>×逆行列係数</t>
    <rPh sb="1" eb="2">
      <t>ギャク</t>
    </rPh>
    <rPh sb="2" eb="4">
      <t>ギョウレツ</t>
    </rPh>
    <rPh sb="4" eb="6">
      <t>ケイスウ</t>
    </rPh>
    <phoneticPr fontId="2"/>
  </si>
  <si>
    <t>生産誘発額＝（第１次間接波及効果額）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</si>
  <si>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★マージン調整</t>
    <rPh sb="5" eb="7">
      <t>チョウセイ</t>
    </rPh>
    <phoneticPr fontId="2"/>
  </si>
  <si>
    <t>雇用者所得誘発額（直接効果＋第１次間接波及効果）</t>
    <rPh sb="0" eb="3">
      <t>コヨウシャ</t>
    </rPh>
    <rPh sb="3" eb="5">
      <t>ショトク</t>
    </rPh>
    <rPh sb="5" eb="7">
      <t>ユウハツ</t>
    </rPh>
    <rPh sb="7" eb="8">
      <t>ガク</t>
    </rPh>
    <rPh sb="9" eb="11">
      <t>チョクセツ</t>
    </rPh>
    <rPh sb="11" eb="13">
      <t>コウカ</t>
    </rPh>
    <rPh sb="14" eb="15">
      <t>ダイ</t>
    </rPh>
    <rPh sb="16" eb="17">
      <t>ジ</t>
    </rPh>
    <rPh sb="17" eb="19">
      <t>カンセツ</t>
    </rPh>
    <rPh sb="19" eb="21">
      <t>ハキュウ</t>
    </rPh>
    <rPh sb="21" eb="23">
      <t>コウカ</t>
    </rPh>
    <phoneticPr fontId="2"/>
  </si>
  <si>
    <t>民間消費支出額</t>
    <rPh sb="0" eb="2">
      <t>ミンカン</t>
    </rPh>
    <rPh sb="2" eb="4">
      <t>ショウヒ</t>
    </rPh>
    <rPh sb="4" eb="6">
      <t>シシュツ</t>
    </rPh>
    <rPh sb="6" eb="7">
      <t>ガク</t>
    </rPh>
    <phoneticPr fontId="2"/>
  </si>
  <si>
    <t>×消費転換率</t>
    <rPh sb="1" eb="3">
      <t>ショウヒ</t>
    </rPh>
    <rPh sb="3" eb="5">
      <t>テンカン</t>
    </rPh>
    <rPh sb="5" eb="6">
      <t>リツ</t>
    </rPh>
    <phoneticPr fontId="2"/>
  </si>
  <si>
    <t>×民間消費支出構成</t>
    <rPh sb="1" eb="3">
      <t>ミンカン</t>
    </rPh>
    <rPh sb="3" eb="5">
      <t>ショウヒ</t>
    </rPh>
    <rPh sb="5" eb="7">
      <t>シシュツ</t>
    </rPh>
    <rPh sb="7" eb="9">
      <t>コウセイ</t>
    </rPh>
    <phoneticPr fontId="2"/>
  </si>
  <si>
    <t>県内民間消費支出額</t>
    <rPh sb="0" eb="2">
      <t>ケンナイ</t>
    </rPh>
    <rPh sb="2" eb="4">
      <t>ミンカン</t>
    </rPh>
    <rPh sb="4" eb="6">
      <t>ショウヒ</t>
    </rPh>
    <rPh sb="6" eb="8">
      <t>シシュツ</t>
    </rPh>
    <rPh sb="8" eb="9">
      <t>ガク</t>
    </rPh>
    <phoneticPr fontId="2"/>
  </si>
  <si>
    <t>第２次間接波及効果エリア</t>
    <rPh sb="0" eb="1">
      <t>ダイ</t>
    </rPh>
    <rPh sb="2" eb="3">
      <t>ジ</t>
    </rPh>
    <rPh sb="3" eb="5">
      <t>カンセツ</t>
    </rPh>
    <rPh sb="5" eb="7">
      <t>ハキュウ</t>
    </rPh>
    <rPh sb="7" eb="9">
      <t>コウカ</t>
    </rPh>
    <phoneticPr fontId="2"/>
  </si>
  <si>
    <t>生産誘発額＝（第２次間接波及効果額）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</si>
  <si>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第1次間接
波及効果</t>
    <rPh sb="0" eb="1">
      <t>ダイ</t>
    </rPh>
    <rPh sb="2" eb="3">
      <t>ジ</t>
    </rPh>
    <rPh sb="3" eb="5">
      <t>カンセツ</t>
    </rPh>
    <rPh sb="6" eb="8">
      <t>ハキュウ</t>
    </rPh>
    <rPh sb="8" eb="10">
      <t>コウカ</t>
    </rPh>
    <phoneticPr fontId="2"/>
  </si>
  <si>
    <t>第2次間接
波及効果</t>
    <rPh sb="0" eb="1">
      <t>ダイ</t>
    </rPh>
    <rPh sb="2" eb="3">
      <t>ジ</t>
    </rPh>
    <rPh sb="3" eb="5">
      <t>カンセツ</t>
    </rPh>
    <rPh sb="6" eb="8">
      <t>ハキュウ</t>
    </rPh>
    <rPh sb="8" eb="10">
      <t>コウカ</t>
    </rPh>
    <phoneticPr fontId="2"/>
  </si>
  <si>
    <t>*1</t>
    <phoneticPr fontId="2"/>
  </si>
  <si>
    <t>*2</t>
    <phoneticPr fontId="2"/>
  </si>
  <si>
    <t>*3</t>
    <phoneticPr fontId="2"/>
  </si>
  <si>
    <t>*4</t>
    <phoneticPr fontId="2"/>
  </si>
  <si>
    <t>*5</t>
    <phoneticPr fontId="2"/>
  </si>
  <si>
    <t>1.</t>
    <phoneticPr fontId="2"/>
  </si>
  <si>
    <t>2.</t>
    <phoneticPr fontId="2"/>
  </si>
  <si>
    <t>3.</t>
    <phoneticPr fontId="2"/>
  </si>
  <si>
    <t>4.</t>
    <phoneticPr fontId="2"/>
  </si>
  <si>
    <t>第1次間接波及効果</t>
    <rPh sb="0" eb="1">
      <t>ダイ</t>
    </rPh>
    <rPh sb="2" eb="3">
      <t>ジ</t>
    </rPh>
    <rPh sb="3" eb="9">
      <t>カンセツハキュウコウカ</t>
    </rPh>
    <phoneticPr fontId="2"/>
  </si>
  <si>
    <t>第2次間接波及効果</t>
    <rPh sb="0" eb="1">
      <t>ダイ</t>
    </rPh>
    <rPh sb="2" eb="3">
      <t>ジ</t>
    </rPh>
    <rPh sb="3" eb="9">
      <t>カンセツハキュウコウカ</t>
    </rPh>
    <phoneticPr fontId="2"/>
  </si>
  <si>
    <t>第1次間接波及効果</t>
    <rPh sb="0" eb="1">
      <t>ダイ</t>
    </rPh>
    <rPh sb="2" eb="3">
      <t>ジ</t>
    </rPh>
    <rPh sb="3" eb="5">
      <t>カンセツ</t>
    </rPh>
    <rPh sb="5" eb="7">
      <t>ハキュウ</t>
    </rPh>
    <rPh sb="7" eb="9">
      <t>コウカ</t>
    </rPh>
    <phoneticPr fontId="2"/>
  </si>
  <si>
    <t>第2次間接波及効果</t>
    <rPh sb="0" eb="1">
      <t>ダイ</t>
    </rPh>
    <rPh sb="2" eb="3">
      <t>ジ</t>
    </rPh>
    <rPh sb="3" eb="5">
      <t>カンセツ</t>
    </rPh>
    <rPh sb="5" eb="7">
      <t>ハキュウ</t>
    </rPh>
    <rPh sb="7" eb="9">
      <t>コウカ</t>
    </rPh>
    <phoneticPr fontId="2"/>
  </si>
  <si>
    <t>（単位：人）</t>
    <rPh sb="4" eb="5">
      <t>ニン</t>
    </rPh>
    <phoneticPr fontId="2"/>
  </si>
  <si>
    <t>（１）分析上の前提条件等</t>
  </si>
  <si>
    <t>（２）産業連関表の限界及び問題点</t>
  </si>
  <si>
    <t>（２）分析結果の取り扱い</t>
  </si>
  <si>
    <t>（３）分析結果の公表等</t>
  </si>
  <si>
    <t>するためのものです。</t>
  </si>
  <si>
    <t>　この簡易分析ツールは４種類のエクセルファイルから構成されています。</t>
  </si>
  <si>
    <t>３．消費転換率を選択する。</t>
  </si>
  <si>
    <t>４．表示単位を選択する。</t>
  </si>
  <si>
    <t>　　①分析時点の経済構造と完全には一致しません。</t>
  </si>
  <si>
    <t>　　②大量生産等による効率性の増大等は考慮されません。</t>
  </si>
  <si>
    <t>　　　な比例関係」を仮定しており、生産拡大や技術革新による費用の逓減</t>
  </si>
  <si>
    <t>　　③各産業間の相互干渉はないものとします。</t>
  </si>
  <si>
    <t>　　④需要の増加には必ず生産の増加で対応することとしています。</t>
  </si>
  <si>
    <t>&lt;&lt; 利用方法 &gt;&gt;</t>
    <phoneticPr fontId="2"/>
  </si>
  <si>
    <t>逆行列係数表（開放型）</t>
    <rPh sb="0" eb="1">
      <t>ギャク</t>
    </rPh>
    <rPh sb="1" eb="2">
      <t>ギョウ</t>
    </rPh>
    <rPh sb="2" eb="3">
      <t>レツ</t>
    </rPh>
    <rPh sb="3" eb="5">
      <t>ケイスウ</t>
    </rPh>
    <rPh sb="5" eb="6">
      <t>ヒョウ</t>
    </rPh>
    <rPh sb="7" eb="10">
      <t>カイホウガタ</t>
    </rPh>
    <phoneticPr fontId="2"/>
  </si>
  <si>
    <t>需要
増加額</t>
    <phoneticPr fontId="4"/>
  </si>
  <si>
    <t>商業
マージン</t>
    <phoneticPr fontId="23"/>
  </si>
  <si>
    <t>運輸
マージン</t>
    <phoneticPr fontId="23"/>
  </si>
  <si>
    <t>01</t>
  </si>
  <si>
    <t>02</t>
  </si>
  <si>
    <t>03</t>
  </si>
  <si>
    <t>04</t>
  </si>
  <si>
    <t>飲食料品</t>
  </si>
  <si>
    <t>05</t>
  </si>
  <si>
    <t>06</t>
  </si>
  <si>
    <t>07</t>
  </si>
  <si>
    <t>08</t>
  </si>
  <si>
    <t>09</t>
  </si>
  <si>
    <t>10</t>
  </si>
  <si>
    <t>11</t>
  </si>
  <si>
    <t>陶磁器</t>
    <rPh sb="0" eb="3">
      <t>トウジキ</t>
    </rPh>
    <phoneticPr fontId="2"/>
  </si>
  <si>
    <t>12</t>
  </si>
  <si>
    <t>13</t>
  </si>
  <si>
    <t>14</t>
  </si>
  <si>
    <t>15</t>
  </si>
  <si>
    <t>16</t>
  </si>
  <si>
    <t>17</t>
  </si>
  <si>
    <t>18</t>
  </si>
  <si>
    <t>19</t>
  </si>
  <si>
    <t>20</t>
  </si>
  <si>
    <t>21</t>
  </si>
  <si>
    <t>22</t>
  </si>
  <si>
    <t>23</t>
  </si>
  <si>
    <t>その他の製造工業製品</t>
  </si>
  <si>
    <t>24</t>
  </si>
  <si>
    <t>25</t>
  </si>
  <si>
    <t>26</t>
  </si>
  <si>
    <t>水道</t>
  </si>
  <si>
    <t>27</t>
  </si>
  <si>
    <t>廃棄物処理</t>
  </si>
  <si>
    <t>28</t>
  </si>
  <si>
    <t>29</t>
  </si>
  <si>
    <t>30</t>
  </si>
  <si>
    <t>不動産</t>
  </si>
  <si>
    <t>31</t>
  </si>
  <si>
    <t>32</t>
  </si>
  <si>
    <t>33</t>
  </si>
  <si>
    <t>34</t>
  </si>
  <si>
    <t>35</t>
  </si>
  <si>
    <t>36</t>
  </si>
  <si>
    <t>37</t>
  </si>
  <si>
    <t>38</t>
  </si>
  <si>
    <t>39</t>
  </si>
  <si>
    <t>40</t>
  </si>
  <si>
    <t>統合大分類(40部門)</t>
    <rPh sb="0" eb="2">
      <t>トウゴウ</t>
    </rPh>
    <rPh sb="2" eb="5">
      <t>ダイブンルイ</t>
    </rPh>
    <rPh sb="8" eb="10">
      <t>ブモン</t>
    </rPh>
    <phoneticPr fontId="2"/>
  </si>
  <si>
    <t>41</t>
    <phoneticPr fontId="2"/>
  </si>
  <si>
    <t>・「ファイル１．需要の増加」</t>
    <phoneticPr fontId="2"/>
  </si>
  <si>
    <t>・「ファイル２．観光客等の増加」</t>
    <phoneticPr fontId="2"/>
  </si>
  <si>
    <t>・「ファイル３．投資（建設）の増加」</t>
    <phoneticPr fontId="2"/>
  </si>
  <si>
    <t>計測する場合に使います。</t>
    <rPh sb="0" eb="2">
      <t>ケイソク</t>
    </rPh>
    <phoneticPr fontId="2"/>
  </si>
  <si>
    <t>●シートの説明</t>
    <rPh sb="5" eb="7">
      <t>セツメイ</t>
    </rPh>
    <phoneticPr fontId="2"/>
  </si>
  <si>
    <t>　ば、商品の購入額、公共事業の事業費内訳、イベントに係る観光消費額などです。</t>
    <phoneticPr fontId="2"/>
  </si>
  <si>
    <t>・「ファイル４．生産額の増加」</t>
    <phoneticPr fontId="2"/>
  </si>
  <si>
    <t>　○○号</t>
    <phoneticPr fontId="2"/>
  </si>
  <si>
    <t>１．分析テーマを入力してください。</t>
    <rPh sb="2" eb="4">
      <t>ブンセキ</t>
    </rPh>
    <rPh sb="8" eb="10">
      <t>ニュウリョク</t>
    </rPh>
    <phoneticPr fontId="2"/>
  </si>
  <si>
    <t>３．消費転換率を下の表から選び、プルダウンで選択してください。</t>
    <rPh sb="2" eb="4">
      <t>ショウヒ</t>
    </rPh>
    <rPh sb="4" eb="6">
      <t>テンカン</t>
    </rPh>
    <rPh sb="6" eb="7">
      <t>リツ</t>
    </rPh>
    <rPh sb="8" eb="9">
      <t>シタ</t>
    </rPh>
    <rPh sb="10" eb="11">
      <t>ヒョウ</t>
    </rPh>
    <rPh sb="13" eb="14">
      <t>エラ</t>
    </rPh>
    <rPh sb="22" eb="24">
      <t>センタク</t>
    </rPh>
    <phoneticPr fontId="2"/>
  </si>
  <si>
    <t>４．表示単位を下の表から選び、プルダウンで選択してください。</t>
    <rPh sb="2" eb="4">
      <t>ヒョウジ</t>
    </rPh>
    <rPh sb="4" eb="6">
      <t>タンイ</t>
    </rPh>
    <rPh sb="7" eb="8">
      <t>シタ</t>
    </rPh>
    <rPh sb="9" eb="10">
      <t>ヒョウ</t>
    </rPh>
    <rPh sb="12" eb="13">
      <t>エラ</t>
    </rPh>
    <rPh sb="21" eb="23">
      <t>センタク</t>
    </rPh>
    <phoneticPr fontId="2"/>
  </si>
  <si>
    <t>　整理して、該当するセルに入力します。</t>
    <phoneticPr fontId="2"/>
  </si>
  <si>
    <t>　入力する列が異なりますので、注意してください。</t>
    <phoneticPr fontId="2"/>
  </si>
  <si>
    <t>　での５か年間の平均値データを用意していますので、プルダウンで選択します。</t>
    <phoneticPr fontId="2"/>
  </si>
  <si>
    <r>
      <t>　</t>
    </r>
    <r>
      <rPr>
        <sz val="11"/>
        <color indexed="10"/>
        <rFont val="HGPｺﾞｼｯｸM"/>
        <family val="3"/>
        <charset val="128"/>
      </rPr>
      <t>※選択後は必ずカーソルを別のセルに移動してください。</t>
    </r>
    <phoneticPr fontId="2"/>
  </si>
  <si>
    <t>　※選択後は必ずカーソルを別のセルに移動してください。</t>
    <phoneticPr fontId="2"/>
  </si>
  <si>
    <t>１．分析テーマを決めて入力する。</t>
    <phoneticPr fontId="2"/>
  </si>
  <si>
    <t>から派生する限界や留意点があります。したがって、以下の事項について十分に</t>
    <phoneticPr fontId="2"/>
  </si>
  <si>
    <t>理解したうえで分析を行うようにしてください。</t>
    <phoneticPr fontId="2"/>
  </si>
  <si>
    <t>１．経済波及効果分析の留意点</t>
    <phoneticPr fontId="2"/>
  </si>
  <si>
    <t>　　①　分析の前提条件や仮定の仕方は様々であり、同じ産業連関表を使っ</t>
    <rPh sb="18" eb="20">
      <t>サマザマ</t>
    </rPh>
    <phoneticPr fontId="2"/>
  </si>
  <si>
    <t>　　　ても分析結果は異なります。</t>
    <phoneticPr fontId="2"/>
  </si>
  <si>
    <t>　　　り、それ以外の経済効果等は対象としていません。</t>
    <phoneticPr fontId="2"/>
  </si>
  <si>
    <t>　　　　例えば、公共事業の場合は、建設に伴う経済波及効果は対象とします</t>
    <phoneticPr fontId="2"/>
  </si>
  <si>
    <t>　　　が、施設完成後の利便性などの生産につながらない経済効果等は分析</t>
    <phoneticPr fontId="2"/>
  </si>
  <si>
    <t>　　　の対象としていません。</t>
    <phoneticPr fontId="2"/>
  </si>
  <si>
    <t>２．簡易分析ツールの利用者へのお願い</t>
    <phoneticPr fontId="2"/>
  </si>
  <si>
    <t>　　　　 現実には、生産の増加は時間外勤務や設備増強などで補われ、必</t>
    <phoneticPr fontId="2"/>
  </si>
  <si>
    <t>　　　計測される「労働量」の変化を表すものです。</t>
    <phoneticPr fontId="2"/>
  </si>
  <si>
    <t>　　いように、十分な注意をお願いします。</t>
    <phoneticPr fontId="2"/>
  </si>
  <si>
    <t>・③「出力Ⅰ」・・・この簡易分析ツールが行う計算によって得られた経済波及効果</t>
    <phoneticPr fontId="2"/>
  </si>
  <si>
    <t>　　（経済波及効果等の分析は、生産者価格ベースで行われるため、この処理が</t>
    <phoneticPr fontId="2"/>
  </si>
  <si>
    <t>　　必要となります。）</t>
    <phoneticPr fontId="2"/>
  </si>
  <si>
    <t>　※産業連関表の詳細は、長崎県統計課のホームページをご覧ください。</t>
    <rPh sb="2" eb="7">
      <t>サ</t>
    </rPh>
    <rPh sb="8" eb="10">
      <t>ショウサイ</t>
    </rPh>
    <rPh sb="12" eb="15">
      <t>ナガサキケン</t>
    </rPh>
    <rPh sb="15" eb="17">
      <t>トウケイ</t>
    </rPh>
    <rPh sb="17" eb="18">
      <t>カ</t>
    </rPh>
    <rPh sb="27" eb="28">
      <t>ラン</t>
    </rPh>
    <phoneticPr fontId="2"/>
  </si>
  <si>
    <t>　見やすい表示単位をプルダウンで選択します。</t>
    <phoneticPr fontId="2"/>
  </si>
  <si>
    <t>　　られる場合においては、経済波及効果等の数字だけがひとり歩きしな</t>
    <phoneticPr fontId="2"/>
  </si>
  <si>
    <r>
      <t>基本的に、</t>
    </r>
    <r>
      <rPr>
        <sz val="11"/>
        <color indexed="10"/>
        <rFont val="HGPｺﾞｼｯｸM"/>
        <family val="3"/>
        <charset val="128"/>
      </rPr>
      <t>「入力」</t>
    </r>
    <r>
      <rPr>
        <sz val="11"/>
        <rFont val="HGPｺﾞｼｯｸM"/>
        <family val="3"/>
        <charset val="128"/>
      </rPr>
      <t>シートの</t>
    </r>
    <r>
      <rPr>
        <sz val="11"/>
        <color indexed="10"/>
        <rFont val="HGPｺﾞｼｯｸM"/>
        <family val="3"/>
        <charset val="128"/>
      </rPr>
      <t>赤枠で囲まれたセルの入力又は、選択</t>
    </r>
    <r>
      <rPr>
        <sz val="11"/>
        <rFont val="HGPｺﾞｼｯｸM"/>
        <family val="3"/>
        <charset val="128"/>
      </rPr>
      <t>になります。</t>
    </r>
    <rPh sb="0" eb="3">
      <t>キホンテキ</t>
    </rPh>
    <rPh sb="6" eb="8">
      <t>ニュウリョク</t>
    </rPh>
    <rPh sb="13" eb="14">
      <t>アカ</t>
    </rPh>
    <rPh sb="14" eb="15">
      <t>ワク</t>
    </rPh>
    <rPh sb="16" eb="17">
      <t>カコ</t>
    </rPh>
    <rPh sb="23" eb="25">
      <t>ニュウリョク</t>
    </rPh>
    <rPh sb="25" eb="26">
      <t>マタ</t>
    </rPh>
    <rPh sb="28" eb="30">
      <t>センタク</t>
    </rPh>
    <phoneticPr fontId="2"/>
  </si>
  <si>
    <t>　「分析テーマ」に入力します。</t>
    <rPh sb="2" eb="4">
      <t>ブンセキ</t>
    </rPh>
    <phoneticPr fontId="2"/>
  </si>
  <si>
    <t>　※「県内産・県外産の区別」や「購入者価格・生産者価格の区別」によって、</t>
    <phoneticPr fontId="2"/>
  </si>
  <si>
    <t>　　いて、責任をもって作成してください。</t>
    <phoneticPr fontId="2"/>
  </si>
  <si>
    <t>　　もので、算出根拠が明確であることが重要です。</t>
    <rPh sb="6" eb="8">
      <t>サンシュツ</t>
    </rPh>
    <rPh sb="8" eb="10">
      <t>コンキョ</t>
    </rPh>
    <rPh sb="11" eb="13">
      <t>メイカク</t>
    </rPh>
    <rPh sb="19" eb="21">
      <t>ジュウヨウ</t>
    </rPh>
    <phoneticPr fontId="2"/>
  </si>
  <si>
    <t>　　切り離して取り扱うことはできません。特に、プレスリリース等に用い</t>
    <rPh sb="30" eb="31">
      <t>トウ</t>
    </rPh>
    <phoneticPr fontId="2"/>
  </si>
  <si>
    <t xml:space="preserve">
*2</t>
    <phoneticPr fontId="2"/>
  </si>
  <si>
    <t>雇用者所得誘発額：雇用者所得とは民間や政府等の雇用者に対して労働の報酬として支払われる現金､現物のいっさいの所得。雇用者所得誘発額は生産が誘発されることに伴って誘発される雇用者所得の額。</t>
    <rPh sb="0" eb="3">
      <t>コヨウシャ</t>
    </rPh>
    <rPh sb="3" eb="5">
      <t>ショトク</t>
    </rPh>
    <rPh sb="5" eb="8">
      <t>ユウハツガク</t>
    </rPh>
    <rPh sb="9" eb="12">
      <t>コヨウシャ</t>
    </rPh>
    <rPh sb="12" eb="14">
      <t>ショトク</t>
    </rPh>
    <rPh sb="16" eb="18">
      <t>ミンカン</t>
    </rPh>
    <rPh sb="19" eb="21">
      <t>セイフ</t>
    </rPh>
    <rPh sb="21" eb="22">
      <t>トウ</t>
    </rPh>
    <rPh sb="23" eb="25">
      <t>コヨウ</t>
    </rPh>
    <rPh sb="25" eb="26">
      <t>モノ</t>
    </rPh>
    <rPh sb="27" eb="28">
      <t>タイ</t>
    </rPh>
    <rPh sb="30" eb="32">
      <t>ロウドウ</t>
    </rPh>
    <rPh sb="33" eb="35">
      <t>ホウシュウ</t>
    </rPh>
    <rPh sb="38" eb="40">
      <t>シハラ</t>
    </rPh>
    <rPh sb="43" eb="45">
      <t>ゲンキン</t>
    </rPh>
    <rPh sb="46" eb="48">
      <t>ゲンブツ</t>
    </rPh>
    <rPh sb="54" eb="56">
      <t>ショトク</t>
    </rPh>
    <rPh sb="57" eb="60">
      <t>コヨウシャ</t>
    </rPh>
    <rPh sb="60" eb="62">
      <t>ショトク</t>
    </rPh>
    <rPh sb="62" eb="65">
      <t>ユウハツガク</t>
    </rPh>
    <rPh sb="66" eb="68">
      <t>セイサン</t>
    </rPh>
    <rPh sb="69" eb="71">
      <t>ユウハツ</t>
    </rPh>
    <rPh sb="77" eb="78">
      <t>トモナ</t>
    </rPh>
    <rPh sb="80" eb="82">
      <t>ユウハツ</t>
    </rPh>
    <rPh sb="85" eb="88">
      <t>コヨウシャ</t>
    </rPh>
    <rPh sb="88" eb="90">
      <t>ショトク</t>
    </rPh>
    <rPh sb="91" eb="92">
      <t>ガク</t>
    </rPh>
    <phoneticPr fontId="4"/>
  </si>
  <si>
    <t>就業者誘発数：生産誘発によって創出される個人業主､家族従業者､有給役員および雇用者(常用雇用者､臨時雇用者)の総数。</t>
    <rPh sb="50" eb="53">
      <t>コヨウシャ</t>
    </rPh>
    <phoneticPr fontId="4"/>
  </si>
  <si>
    <t>雇用者誘発数：就業者誘発数のうち、生産誘発によって創出される有給役員および雇用者(常用雇用者､臨時雇用者)の総数。</t>
    <rPh sb="7" eb="10">
      <t>シュウギョウシャ</t>
    </rPh>
    <rPh sb="10" eb="12">
      <t>ユウハツ</t>
    </rPh>
    <rPh sb="12" eb="13">
      <t>スウ</t>
    </rPh>
    <rPh sb="45" eb="46">
      <t>シャ</t>
    </rPh>
    <rPh sb="47" eb="49">
      <t>リンジ</t>
    </rPh>
    <rPh sb="49" eb="52">
      <t>コヨウシャ</t>
    </rPh>
    <phoneticPr fontId="4"/>
  </si>
  <si>
    <t>　　長崎県産業連関表」から引用された各種の計数及び係数（表）です。</t>
    <phoneticPr fontId="2"/>
  </si>
  <si>
    <t>　調査年報（家計収支編）より作成しています。</t>
    <phoneticPr fontId="2"/>
  </si>
  <si>
    <t>&lt;&lt;留意事項 &gt;&gt;</t>
    <phoneticPr fontId="2"/>
  </si>
  <si>
    <t>　　　析時点の経済構造と完全には一致しません。</t>
    <phoneticPr fontId="2"/>
  </si>
  <si>
    <t>　　　は考慮されません。</t>
    <phoneticPr fontId="2"/>
  </si>
  <si>
    <t>　　⑤波及効果が達成される時期は不明です。</t>
    <rPh sb="3" eb="7">
      <t>ハキュウコウカ</t>
    </rPh>
    <rPh sb="8" eb="10">
      <t>タッセイ</t>
    </rPh>
    <rPh sb="13" eb="15">
      <t>ジキ</t>
    </rPh>
    <rPh sb="16" eb="18">
      <t>フメイ</t>
    </rPh>
    <phoneticPr fontId="2"/>
  </si>
  <si>
    <t>　　⑥生産の増加は就業（雇用）者数の増加を伴うことが前提となります。</t>
    <phoneticPr fontId="2"/>
  </si>
  <si>
    <t>・②「入力」・・・利用される方が分析に必要な前提条件となる「入力データ」を入力</t>
    <rPh sb="3" eb="5">
      <t>ニュウリョク</t>
    </rPh>
    <phoneticPr fontId="2"/>
  </si>
  <si>
    <t>※「入力データ」とは、分析の基礎となる「需要額」を算定するためのデータで、例え</t>
  </si>
  <si>
    <t>２．入力データを整理して、入力する。</t>
  </si>
  <si>
    <t>（１）「入力データ」の作成</t>
  </si>
  <si>
    <t>　　　 分析の前提となる「入力データ」は、このツールを利用される方にお</t>
  </si>
  <si>
    <t>　　　 分析結果と前提条件及び入力データは密接不可分のものであり、</t>
  </si>
  <si>
    <r>
      <t>２．入力データ（</t>
    </r>
    <r>
      <rPr>
        <sz val="11"/>
        <color indexed="10"/>
        <rFont val="HGPｺﾞｼｯｸM"/>
        <family val="3"/>
        <charset val="128"/>
      </rPr>
      <t>最終需要増加額</t>
    </r>
    <r>
      <rPr>
        <sz val="11"/>
        <rFont val="HGPｺﾞｼｯｸM"/>
        <family val="3"/>
        <charset val="128"/>
      </rPr>
      <t>）を下の何れかの列を選び、入力してください。</t>
    </r>
    <rPh sb="8" eb="10">
      <t>サイシュウ</t>
    </rPh>
    <rPh sb="10" eb="12">
      <t>ジュヨウ</t>
    </rPh>
    <rPh sb="12" eb="14">
      <t>ゾウカ</t>
    </rPh>
    <rPh sb="14" eb="15">
      <t>ガク</t>
    </rPh>
    <rPh sb="17" eb="18">
      <t>シタ</t>
    </rPh>
    <rPh sb="19" eb="20">
      <t>イズ</t>
    </rPh>
    <rPh sb="23" eb="24">
      <t>レツ</t>
    </rPh>
    <rPh sb="25" eb="26">
      <t>エラ</t>
    </rPh>
    <rPh sb="28" eb="30">
      <t>ニュウリョク</t>
    </rPh>
    <phoneticPr fontId="2"/>
  </si>
  <si>
    <t>分析結果と前提条件及び入力データは密接不可分のものであり、切り離して取り扱うことは適当ではありません。</t>
    <rPh sb="41" eb="43">
      <t>テキトウ</t>
    </rPh>
    <phoneticPr fontId="2"/>
  </si>
  <si>
    <t>入力データエリア</t>
    <rPh sb="0" eb="2">
      <t>ニュウリョク</t>
    </rPh>
    <phoneticPr fontId="2"/>
  </si>
  <si>
    <t>・①「はじめに」・・・利用方法と留意点などについて説明するシートです。</t>
    <phoneticPr fontId="2"/>
  </si>
  <si>
    <t>　　するシートです。</t>
    <phoneticPr fontId="2"/>
  </si>
  <si>
    <t>　　等の概要を説明するシートです。</t>
    <phoneticPr fontId="2"/>
  </si>
  <si>
    <t>・④「出力Ⅱ」・・・「出力Ⅰ」を産業部門ごとに詳しく説明したシートです。</t>
    <rPh sb="3" eb="5">
      <t>シュツリョク</t>
    </rPh>
    <rPh sb="11" eb="13">
      <t>シュツリョク</t>
    </rPh>
    <rPh sb="23" eb="24">
      <t>クワ</t>
    </rPh>
    <rPh sb="26" eb="28">
      <t>セツメイ</t>
    </rPh>
    <phoneticPr fontId="2"/>
  </si>
  <si>
    <t>　　転換するシートです。</t>
    <phoneticPr fontId="2"/>
  </si>
  <si>
    <t>　　波及効果等を計算するシートです。</t>
    <phoneticPr fontId="2"/>
  </si>
  <si>
    <t>　　責任を持って行ってください。</t>
    <phoneticPr fontId="2"/>
  </si>
  <si>
    <t>　　　　 生産が２倍になれば、原材料等の投入量も２倍になるという「線形的</t>
    <phoneticPr fontId="2"/>
  </si>
  <si>
    <t>　 この簡易分析ツールは、各種の経済波及効果や労働誘発効果を簡便に分析</t>
    <phoneticPr fontId="2"/>
  </si>
  <si>
    <r>
      <t>　 今ご覧いただいているファイルは</t>
    </r>
    <r>
      <rPr>
        <b/>
        <sz val="11"/>
        <color indexed="12"/>
        <rFont val="ＭＳ Ｐ明朝"/>
        <family val="1"/>
        <charset val="128"/>
      </rPr>
      <t>「ファイル１．需要の増加」</t>
    </r>
    <r>
      <rPr>
        <sz val="11"/>
        <rFont val="ＭＳ Ｐ明朝"/>
        <family val="1"/>
        <charset val="128"/>
      </rPr>
      <t>です。</t>
    </r>
    <rPh sb="2" eb="3">
      <t>イマ</t>
    </rPh>
    <phoneticPr fontId="2"/>
  </si>
  <si>
    <t>　 このファイルは、ある産業における需要が増加した場合の経済波及効果等を</t>
    <phoneticPr fontId="2"/>
  </si>
  <si>
    <t>　 例えば、テレビや自動車の売上げが大幅に伸びた場合であるとか、新たに大</t>
    <rPh sb="24" eb="26">
      <t>バアイ</t>
    </rPh>
    <phoneticPr fontId="2"/>
  </si>
  <si>
    <t>型船の受注があった場合などの経済波及効果等の分析を行う場合などです。</t>
    <rPh sb="20" eb="21">
      <t>トウ</t>
    </rPh>
    <phoneticPr fontId="2"/>
  </si>
  <si>
    <t>　 　「大型船の受注による経済波及効果の分析について」などとテーマを決めて</t>
    <rPh sb="4" eb="6">
      <t>オオガタ</t>
    </rPh>
    <phoneticPr fontId="2"/>
  </si>
  <si>
    <t>　　 分析条件の前提となる「入力データ」を整理する必要があります。</t>
    <phoneticPr fontId="2"/>
  </si>
  <si>
    <t>　　 消費転換率は、、第２次間接波及効果の分析で必要なため、総務省の家計</t>
    <rPh sb="3" eb="5">
      <t>ショウヒ</t>
    </rPh>
    <rPh sb="5" eb="7">
      <t>テンカン</t>
    </rPh>
    <rPh sb="7" eb="8">
      <t>リツ</t>
    </rPh>
    <rPh sb="24" eb="26">
      <t>ヒツヨウ</t>
    </rPh>
    <rPh sb="30" eb="33">
      <t>ソウムショウ</t>
    </rPh>
    <rPh sb="34" eb="36">
      <t>カケイ</t>
    </rPh>
    <phoneticPr fontId="2"/>
  </si>
  <si>
    <t>　　 入力データとして入力する金額に応じて、「億円」、「百万円」、「千円」のうち</t>
    <phoneticPr fontId="2"/>
  </si>
  <si>
    <t xml:space="preserve">   産業連関表を用いた経済波及効果分析には、産業連関表自体の構造的特質</t>
    <rPh sb="34" eb="36">
      <t>トクシツ</t>
    </rPh>
    <phoneticPr fontId="2"/>
  </si>
  <si>
    <t>　　　　 産業連関表は概ね５年に１回の作表であり、分析の前提となる経済構</t>
    <rPh sb="11" eb="12">
      <t>オオム</t>
    </rPh>
    <phoneticPr fontId="2"/>
  </si>
  <si>
    <t>　　　　 ある産業の生産活動が他の産業にプラスの影響を及ぼし生産を促進する</t>
    <phoneticPr fontId="2"/>
  </si>
  <si>
    <t>　　　　 また、在庫の取り崩し等による波及の中断は想定していません。</t>
    <phoneticPr fontId="2"/>
  </si>
  <si>
    <t>　　　   なお、就業（雇用）誘発数は、現実の人数の増加ではなく、人数で</t>
    <phoneticPr fontId="2"/>
  </si>
  <si>
    <t>　　　 より精度が高い分析を行うためには、「入力データ」が現実に即した</t>
    <rPh sb="6" eb="8">
      <t>セイド</t>
    </rPh>
    <rPh sb="9" eb="10">
      <t>タカ</t>
    </rPh>
    <rPh sb="11" eb="13">
      <t>ブンセキ</t>
    </rPh>
    <rPh sb="14" eb="15">
      <t>オコナ</t>
    </rPh>
    <rPh sb="29" eb="31">
      <t>ゲンジツ</t>
    </rPh>
    <rPh sb="32" eb="33">
      <t>ソク</t>
    </rPh>
    <phoneticPr fontId="2"/>
  </si>
  <si>
    <t>で、各種の計数及び係数はその統計表から引用しています。</t>
    <phoneticPr fontId="2"/>
  </si>
  <si>
    <t>　　　 分析結果の公表及び公表後の対応については、利用される方において</t>
    <phoneticPr fontId="2"/>
  </si>
  <si>
    <t>　　　仮定し､ 生産を行う上での制約は一切ないものとします。</t>
    <phoneticPr fontId="2"/>
  </si>
  <si>
    <t>　　　　 需要が生じた産業部門には､需要に応えるだけの生産余力があると</t>
    <phoneticPr fontId="2"/>
  </si>
  <si>
    <t>　　　は想定していません。</t>
    <phoneticPr fontId="2"/>
  </si>
  <si>
    <t>　　　　 経済波及効果が達成される時期や所要時間は明確でありません。</t>
    <rPh sb="12" eb="14">
      <t>タッセイ</t>
    </rPh>
    <rPh sb="17" eb="19">
      <t>ジキ</t>
    </rPh>
    <phoneticPr fontId="2"/>
  </si>
  <si>
    <t>　　　していません。</t>
    <phoneticPr fontId="2"/>
  </si>
  <si>
    <t>　　　ずしも就業（雇用）者数の増加とはなりませんが、そのようなことは想定</t>
    <phoneticPr fontId="2"/>
  </si>
  <si>
    <t>　  一般に経済波及効果等の分析を行う際には、産業連関表という統計表を用います</t>
    <phoneticPr fontId="2"/>
  </si>
  <si>
    <t>　   具体的には、「どの産業部門にいくらの需要額（金額）が生じるか」ということを</t>
    <phoneticPr fontId="2"/>
  </si>
  <si>
    <t>&lt;&lt; 経済波及効果 分析ツールについて &gt;&gt;</t>
    <phoneticPr fontId="2"/>
  </si>
  <si>
    <t>農林業</t>
  </si>
  <si>
    <t>鉱業</t>
  </si>
  <si>
    <t>繊維製品</t>
  </si>
  <si>
    <t>パルプ・紙・木製品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</si>
  <si>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</si>
  <si>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</si>
  <si>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</si>
  <si>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</si>
  <si>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</si>
  <si>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</si>
  <si>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</si>
  <si>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</si>
  <si>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</si>
  <si>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</si>
  <si>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</si>
  <si>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</si>
  <si>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</si>
  <si>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</si>
  <si>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船舶・同修理</t>
    <rPh sb="0" eb="2">
      <t>センパク</t>
    </rPh>
    <rPh sb="3" eb="4">
      <t>ドウ</t>
    </rPh>
    <rPh sb="4" eb="6">
      <t>シュウリ</t>
    </rPh>
    <phoneticPr fontId="2"/>
  </si>
  <si>
    <t>建設</t>
  </si>
  <si>
    <t>商業</t>
  </si>
  <si>
    <t>金融・保険</t>
  </si>
  <si>
    <t>運輸・郵便</t>
  </si>
  <si>
    <t>情報通信</t>
  </si>
  <si>
    <t>公務</t>
  </si>
  <si>
    <t>教育・研究</t>
  </si>
  <si>
    <t>医療・福祉</t>
  </si>
  <si>
    <t>他に分類されない会員制団体</t>
  </si>
  <si>
    <t>対事業所サービス</t>
  </si>
  <si>
    <t>対個人サービス</t>
  </si>
  <si>
    <t>事務用品</t>
  </si>
  <si>
    <t>分類不明</t>
  </si>
  <si>
    <t>農林業</t>
    <rPh sb="0" eb="3">
      <t>ノウリンギョウ</t>
    </rPh>
    <phoneticPr fontId="3"/>
  </si>
  <si>
    <t>水産業</t>
    <rPh sb="0" eb="3">
      <t>スイサンギョウ</t>
    </rPh>
    <phoneticPr fontId="3"/>
  </si>
  <si>
    <t>陶磁器</t>
    <rPh sb="0" eb="3">
      <t>トウジキ</t>
    </rPh>
    <phoneticPr fontId="3"/>
  </si>
  <si>
    <t>船舶・同修理</t>
    <rPh sb="0" eb="2">
      <t>センパク</t>
    </rPh>
    <rPh sb="3" eb="4">
      <t>ドウ</t>
    </rPh>
    <rPh sb="4" eb="6">
      <t>シュウリ</t>
    </rPh>
    <phoneticPr fontId="3"/>
  </si>
  <si>
    <t>部門の例示</t>
    <rPh sb="0" eb="2">
      <t>ブモン</t>
    </rPh>
    <rPh sb="3" eb="5">
      <t>レイジ</t>
    </rPh>
    <phoneticPr fontId="2"/>
  </si>
  <si>
    <t>海面漁業、内水面漁業</t>
    <rPh sb="0" eb="2">
      <t>カイメン</t>
    </rPh>
    <rPh sb="2" eb="3">
      <t>ギョ</t>
    </rPh>
    <rPh sb="3" eb="4">
      <t>ギョウ</t>
    </rPh>
    <rPh sb="5" eb="6">
      <t>ナイ</t>
    </rPh>
    <rPh sb="6" eb="7">
      <t>スイ</t>
    </rPh>
    <rPh sb="7" eb="8">
      <t>メン</t>
    </rPh>
    <rPh sb="8" eb="9">
      <t>ギョ</t>
    </rPh>
    <rPh sb="9" eb="10">
      <t>ギョウ</t>
    </rPh>
    <phoneticPr fontId="2"/>
  </si>
  <si>
    <t>穀類、いも・豆類、野菜、果実、畜産、育林、素材</t>
    <rPh sb="0" eb="2">
      <t>コクルイ</t>
    </rPh>
    <rPh sb="6" eb="7">
      <t>マメ</t>
    </rPh>
    <rPh sb="7" eb="8">
      <t>ルイ</t>
    </rPh>
    <rPh sb="9" eb="11">
      <t>ヤサイ</t>
    </rPh>
    <rPh sb="12" eb="14">
      <t>カジツ</t>
    </rPh>
    <rPh sb="15" eb="17">
      <t>チクサン</t>
    </rPh>
    <rPh sb="18" eb="19">
      <t>イク</t>
    </rPh>
    <rPh sb="19" eb="20">
      <t>リン</t>
    </rPh>
    <rPh sb="21" eb="23">
      <t>ソザイ</t>
    </rPh>
    <phoneticPr fontId="2"/>
  </si>
  <si>
    <t>石炭・原油・天然ガス、砂利・砕石</t>
    <rPh sb="0" eb="2">
      <t>セキタン</t>
    </rPh>
    <rPh sb="3" eb="5">
      <t>ゲンユ</t>
    </rPh>
    <rPh sb="6" eb="8">
      <t>テンネン</t>
    </rPh>
    <rPh sb="11" eb="13">
      <t>ジャリ</t>
    </rPh>
    <rPh sb="14" eb="16">
      <t>サイセキ</t>
    </rPh>
    <phoneticPr fontId="2"/>
  </si>
  <si>
    <t>衣服、じゅうたん、寝具</t>
    <rPh sb="0" eb="2">
      <t>イフク</t>
    </rPh>
    <rPh sb="9" eb="11">
      <t>シング</t>
    </rPh>
    <phoneticPr fontId="2"/>
  </si>
  <si>
    <t>木材、家具、紙、段ボール</t>
    <rPh sb="0" eb="2">
      <t>モクザイ</t>
    </rPh>
    <rPh sb="3" eb="5">
      <t>カグ</t>
    </rPh>
    <rPh sb="6" eb="7">
      <t>カミ</t>
    </rPh>
    <rPh sb="8" eb="9">
      <t>ダン</t>
    </rPh>
    <phoneticPr fontId="2"/>
  </si>
  <si>
    <t>化学肥料、医薬品、化粧品、塗料、農薬</t>
    <rPh sb="0" eb="2">
      <t>カガク</t>
    </rPh>
    <rPh sb="2" eb="4">
      <t>ヒリョウ</t>
    </rPh>
    <rPh sb="5" eb="8">
      <t>イヤクヒン</t>
    </rPh>
    <rPh sb="9" eb="12">
      <t>ケショウヒン</t>
    </rPh>
    <rPh sb="13" eb="15">
      <t>トリョウ</t>
    </rPh>
    <rPh sb="16" eb="18">
      <t>ノウヤク</t>
    </rPh>
    <phoneticPr fontId="2"/>
  </si>
  <si>
    <t>ガソリン、灯油、コークス</t>
    <rPh sb="5" eb="7">
      <t>トウユ</t>
    </rPh>
    <phoneticPr fontId="2"/>
  </si>
  <si>
    <t>プラスチック板、タイヤ</t>
    <rPh sb="6" eb="7">
      <t>イタ</t>
    </rPh>
    <phoneticPr fontId="2"/>
  </si>
  <si>
    <t>板ガラス、セメント、生コンクリート、耐火物</t>
    <rPh sb="0" eb="1">
      <t>イタ</t>
    </rPh>
    <rPh sb="10" eb="11">
      <t>ナマ</t>
    </rPh>
    <rPh sb="18" eb="21">
      <t>タイカブツ</t>
    </rPh>
    <phoneticPr fontId="2"/>
  </si>
  <si>
    <t>建設用陶磁器、工業用陶磁器、日用陶磁器</t>
    <rPh sb="0" eb="3">
      <t>ケンセツヨウ</t>
    </rPh>
    <rPh sb="3" eb="6">
      <t>トウジキ</t>
    </rPh>
    <rPh sb="7" eb="10">
      <t>コウギョウヨウ</t>
    </rPh>
    <rPh sb="10" eb="13">
      <t>トウジキ</t>
    </rPh>
    <rPh sb="14" eb="16">
      <t>ニチヨウ</t>
    </rPh>
    <rPh sb="16" eb="19">
      <t>トウジキ</t>
    </rPh>
    <phoneticPr fontId="2"/>
  </si>
  <si>
    <t>畜産食料品、水産食料品、めん・パン・菓子類、酒類</t>
    <rPh sb="0" eb="2">
      <t>チクサン</t>
    </rPh>
    <rPh sb="2" eb="4">
      <t>ショクリョウ</t>
    </rPh>
    <rPh sb="4" eb="5">
      <t>ヒン</t>
    </rPh>
    <rPh sb="6" eb="8">
      <t>スイサン</t>
    </rPh>
    <rPh sb="8" eb="10">
      <t>ショクリョウ</t>
    </rPh>
    <rPh sb="10" eb="11">
      <t>ヒン</t>
    </rPh>
    <rPh sb="18" eb="21">
      <t>カシルイ</t>
    </rPh>
    <rPh sb="22" eb="23">
      <t>サケ</t>
    </rPh>
    <rPh sb="23" eb="24">
      <t>ルイ</t>
    </rPh>
    <phoneticPr fontId="2"/>
  </si>
  <si>
    <t>銅管、鍛鋼</t>
    <rPh sb="0" eb="2">
      <t>ドウカン</t>
    </rPh>
    <rPh sb="3" eb="4">
      <t>キタエ</t>
    </rPh>
    <rPh sb="4" eb="5">
      <t>コウ</t>
    </rPh>
    <phoneticPr fontId="2"/>
  </si>
  <si>
    <t>銅、アルミニウム、電線・ケーブル</t>
    <rPh sb="0" eb="1">
      <t>ドウ</t>
    </rPh>
    <rPh sb="9" eb="11">
      <t>デンセン</t>
    </rPh>
    <phoneticPr fontId="2"/>
  </si>
  <si>
    <t>ボルト、刃物</t>
    <rPh sb="4" eb="6">
      <t>ハモノ</t>
    </rPh>
    <phoneticPr fontId="2"/>
  </si>
  <si>
    <t>ボイラ、タービン、ベアリング</t>
    <phoneticPr fontId="2"/>
  </si>
  <si>
    <t>農業用機械、化学機械、半導体製造装置</t>
    <rPh sb="0" eb="3">
      <t>ノウギョウヨウ</t>
    </rPh>
    <rPh sb="3" eb="5">
      <t>キカイ</t>
    </rPh>
    <rPh sb="6" eb="8">
      <t>カガク</t>
    </rPh>
    <rPh sb="8" eb="10">
      <t>キカイ</t>
    </rPh>
    <rPh sb="11" eb="14">
      <t>ハンドウタイ</t>
    </rPh>
    <rPh sb="14" eb="16">
      <t>セイゾウ</t>
    </rPh>
    <rPh sb="16" eb="18">
      <t>ソウチ</t>
    </rPh>
    <phoneticPr fontId="2"/>
  </si>
  <si>
    <t>複写機、計測機器、武器</t>
    <rPh sb="0" eb="2">
      <t>フクシャ</t>
    </rPh>
    <rPh sb="2" eb="3">
      <t>キ</t>
    </rPh>
    <rPh sb="4" eb="6">
      <t>ケイソク</t>
    </rPh>
    <rPh sb="6" eb="8">
      <t>キキ</t>
    </rPh>
    <rPh sb="9" eb="11">
      <t>ブキ</t>
    </rPh>
    <phoneticPr fontId="2"/>
  </si>
  <si>
    <t>集積回路、液晶パネル</t>
    <rPh sb="0" eb="2">
      <t>シュウセキ</t>
    </rPh>
    <rPh sb="2" eb="4">
      <t>カイロ</t>
    </rPh>
    <rPh sb="5" eb="7">
      <t>エキショウ</t>
    </rPh>
    <phoneticPr fontId="2"/>
  </si>
  <si>
    <t>電気照明器具、エアコン、電池</t>
    <rPh sb="0" eb="2">
      <t>デンキ</t>
    </rPh>
    <rPh sb="2" eb="4">
      <t>ショウメイ</t>
    </rPh>
    <rPh sb="4" eb="6">
      <t>キグ</t>
    </rPh>
    <rPh sb="12" eb="14">
      <t>デンチ</t>
    </rPh>
    <phoneticPr fontId="2"/>
  </si>
  <si>
    <t>デジタルカメラ、パソコン、携帯電話機</t>
    <rPh sb="13" eb="15">
      <t>ケイタイ</t>
    </rPh>
    <rPh sb="15" eb="17">
      <t>デンワ</t>
    </rPh>
    <rPh sb="17" eb="18">
      <t>キ</t>
    </rPh>
    <phoneticPr fontId="2"/>
  </si>
  <si>
    <t>乗用車、自動車部品、航空機、鉄道車両</t>
    <rPh sb="0" eb="3">
      <t>ジョウヨウシャ</t>
    </rPh>
    <rPh sb="4" eb="7">
      <t>ジドウシャ</t>
    </rPh>
    <rPh sb="7" eb="9">
      <t>ブヒン</t>
    </rPh>
    <rPh sb="10" eb="13">
      <t>コウクウキ</t>
    </rPh>
    <rPh sb="14" eb="16">
      <t>テツドウ</t>
    </rPh>
    <rPh sb="16" eb="18">
      <t>シャリョウ</t>
    </rPh>
    <phoneticPr fontId="2"/>
  </si>
  <si>
    <t>鋼船、船舶修理</t>
    <rPh sb="0" eb="2">
      <t>コウセン</t>
    </rPh>
    <rPh sb="3" eb="5">
      <t>センパク</t>
    </rPh>
    <rPh sb="5" eb="7">
      <t>シュウリ</t>
    </rPh>
    <phoneticPr fontId="2"/>
  </si>
  <si>
    <t>印刷、革靴、がん具、時計、楽器</t>
    <rPh sb="0" eb="2">
      <t>インサツ</t>
    </rPh>
    <rPh sb="3" eb="5">
      <t>カワグツ</t>
    </rPh>
    <rPh sb="8" eb="9">
      <t>グ</t>
    </rPh>
    <rPh sb="10" eb="12">
      <t>トケイ</t>
    </rPh>
    <rPh sb="13" eb="15">
      <t>ガッキ</t>
    </rPh>
    <phoneticPr fontId="2"/>
  </si>
  <si>
    <t>住宅建築、建設補修、公共事業</t>
    <rPh sb="0" eb="2">
      <t>ジュウタク</t>
    </rPh>
    <rPh sb="2" eb="4">
      <t>ケンチク</t>
    </rPh>
    <rPh sb="5" eb="7">
      <t>ケンセツ</t>
    </rPh>
    <rPh sb="7" eb="9">
      <t>ホシュウ</t>
    </rPh>
    <rPh sb="10" eb="12">
      <t>コウキョウ</t>
    </rPh>
    <rPh sb="12" eb="14">
      <t>ジギョウ</t>
    </rPh>
    <phoneticPr fontId="2"/>
  </si>
  <si>
    <t>自家発電、都市ガス</t>
    <rPh sb="0" eb="2">
      <t>ジカ</t>
    </rPh>
    <rPh sb="2" eb="4">
      <t>ハツデン</t>
    </rPh>
    <rPh sb="5" eb="7">
      <t>トシ</t>
    </rPh>
    <phoneticPr fontId="2"/>
  </si>
  <si>
    <t>下水道、工業用水</t>
    <rPh sb="0" eb="3">
      <t>ゲスイドウ</t>
    </rPh>
    <rPh sb="4" eb="6">
      <t>コウギョウ</t>
    </rPh>
    <rPh sb="6" eb="8">
      <t>ヨウスイ</t>
    </rPh>
    <phoneticPr fontId="2"/>
  </si>
  <si>
    <t>ごみ処理、産業廃棄物処理</t>
    <rPh sb="2" eb="4">
      <t>ショリ</t>
    </rPh>
    <rPh sb="5" eb="7">
      <t>サンギョウ</t>
    </rPh>
    <rPh sb="7" eb="10">
      <t>ハイキブツ</t>
    </rPh>
    <rPh sb="10" eb="12">
      <t>ショリ</t>
    </rPh>
    <phoneticPr fontId="2"/>
  </si>
  <si>
    <t>卸売、小売</t>
    <rPh sb="0" eb="2">
      <t>オロシウ</t>
    </rPh>
    <rPh sb="3" eb="5">
      <t>コウリ</t>
    </rPh>
    <phoneticPr fontId="2"/>
  </si>
  <si>
    <t>金融、生命保険、損害保険</t>
    <rPh sb="0" eb="2">
      <t>キンユウ</t>
    </rPh>
    <rPh sb="3" eb="5">
      <t>セイメイ</t>
    </rPh>
    <rPh sb="5" eb="7">
      <t>ホケン</t>
    </rPh>
    <rPh sb="8" eb="10">
      <t>ソンガイ</t>
    </rPh>
    <rPh sb="10" eb="12">
      <t>ホケン</t>
    </rPh>
    <phoneticPr fontId="2"/>
  </si>
  <si>
    <t>住宅賃貸、駐車場管理</t>
    <rPh sb="0" eb="2">
      <t>ジュウタク</t>
    </rPh>
    <rPh sb="2" eb="4">
      <t>チンタイ</t>
    </rPh>
    <rPh sb="5" eb="8">
      <t>チュウシャジョウ</t>
    </rPh>
    <rPh sb="8" eb="10">
      <t>カンリ</t>
    </rPh>
    <phoneticPr fontId="2"/>
  </si>
  <si>
    <t>港湾輸送、航空輸送、倉庫、水運、郵便</t>
    <rPh sb="0" eb="2">
      <t>コウワン</t>
    </rPh>
    <rPh sb="2" eb="4">
      <t>ユソウ</t>
    </rPh>
    <rPh sb="5" eb="7">
      <t>コウクウ</t>
    </rPh>
    <rPh sb="7" eb="9">
      <t>ユソウ</t>
    </rPh>
    <rPh sb="10" eb="12">
      <t>ソウコ</t>
    </rPh>
    <rPh sb="13" eb="15">
      <t>スイウン</t>
    </rPh>
    <rPh sb="16" eb="18">
      <t>ユウビン</t>
    </rPh>
    <phoneticPr fontId="2"/>
  </si>
  <si>
    <t>電話、放送、新聞</t>
    <rPh sb="0" eb="2">
      <t>デンワ</t>
    </rPh>
    <rPh sb="3" eb="5">
      <t>ホウソウ</t>
    </rPh>
    <rPh sb="6" eb="8">
      <t>シンブン</t>
    </rPh>
    <phoneticPr fontId="2"/>
  </si>
  <si>
    <t>学校、学校給食、研究、図書館、美術館</t>
    <rPh sb="0" eb="2">
      <t>ガッコウ</t>
    </rPh>
    <rPh sb="3" eb="5">
      <t>ガッコウ</t>
    </rPh>
    <rPh sb="5" eb="7">
      <t>キュウショク</t>
    </rPh>
    <rPh sb="8" eb="10">
      <t>ケンキュウ</t>
    </rPh>
    <rPh sb="11" eb="14">
      <t>トショカン</t>
    </rPh>
    <rPh sb="15" eb="18">
      <t>ビジュツカン</t>
    </rPh>
    <phoneticPr fontId="2"/>
  </si>
  <si>
    <t>病院、保健所、保育所、福祉施設</t>
    <rPh sb="0" eb="2">
      <t>ビョウイン</t>
    </rPh>
    <rPh sb="3" eb="6">
      <t>ホケンジョ</t>
    </rPh>
    <rPh sb="7" eb="9">
      <t>ホイク</t>
    </rPh>
    <rPh sb="9" eb="10">
      <t>ショ</t>
    </rPh>
    <rPh sb="11" eb="13">
      <t>フクシ</t>
    </rPh>
    <rPh sb="13" eb="15">
      <t>シセツ</t>
    </rPh>
    <phoneticPr fontId="2"/>
  </si>
  <si>
    <t>商工会議所、経団連、労働団体</t>
    <rPh sb="0" eb="2">
      <t>ショウコウ</t>
    </rPh>
    <rPh sb="2" eb="5">
      <t>カイギショ</t>
    </rPh>
    <rPh sb="6" eb="9">
      <t>ケイダンレン</t>
    </rPh>
    <rPh sb="10" eb="12">
      <t>ロウドウ</t>
    </rPh>
    <rPh sb="12" eb="14">
      <t>ダンタイ</t>
    </rPh>
    <phoneticPr fontId="2"/>
  </si>
  <si>
    <t>物品賃貸業、法律事務、自動車整備</t>
    <rPh sb="0" eb="2">
      <t>ブッピン</t>
    </rPh>
    <rPh sb="2" eb="4">
      <t>チンタイ</t>
    </rPh>
    <rPh sb="4" eb="5">
      <t>ギョウ</t>
    </rPh>
    <rPh sb="6" eb="8">
      <t>ホウリツ</t>
    </rPh>
    <rPh sb="8" eb="10">
      <t>ジム</t>
    </rPh>
    <rPh sb="11" eb="14">
      <t>ジドウシャ</t>
    </rPh>
    <rPh sb="14" eb="16">
      <t>セイビ</t>
    </rPh>
    <phoneticPr fontId="2"/>
  </si>
  <si>
    <t>宿泊業、飲食店、銭湯、競輪、映画館、冠婚葬祭業</t>
    <rPh sb="0" eb="2">
      <t>シュクハク</t>
    </rPh>
    <rPh sb="2" eb="3">
      <t>ギョウ</t>
    </rPh>
    <rPh sb="4" eb="6">
      <t>インショク</t>
    </rPh>
    <rPh sb="6" eb="7">
      <t>テン</t>
    </rPh>
    <rPh sb="8" eb="10">
      <t>セントウ</t>
    </rPh>
    <rPh sb="11" eb="13">
      <t>ケイリン</t>
    </rPh>
    <rPh sb="14" eb="17">
      <t>エイガカン</t>
    </rPh>
    <rPh sb="18" eb="20">
      <t>カンコン</t>
    </rPh>
    <rPh sb="20" eb="22">
      <t>ソウサイ</t>
    </rPh>
    <rPh sb="22" eb="23">
      <t>ギョウ</t>
    </rPh>
    <phoneticPr fontId="2"/>
  </si>
  <si>
    <t>テープ、クリップ、コピー用紙</t>
    <rPh sb="12" eb="14">
      <t>ヨウシ</t>
    </rPh>
    <phoneticPr fontId="2"/>
  </si>
  <si>
    <t>※商業マージン率及び運輸マージン率は、購入者価格表、商業マージン表、国内貨物運賃表の需要合計より算出しています。</t>
    <rPh sb="1" eb="3">
      <t>ショウギョウ</t>
    </rPh>
    <rPh sb="7" eb="8">
      <t>リツ</t>
    </rPh>
    <rPh sb="8" eb="9">
      <t>オヨ</t>
    </rPh>
    <rPh sb="10" eb="12">
      <t>ウンユ</t>
    </rPh>
    <rPh sb="16" eb="17">
      <t>リツ</t>
    </rPh>
    <rPh sb="19" eb="22">
      <t>コウニュウシャ</t>
    </rPh>
    <rPh sb="22" eb="24">
      <t>カカク</t>
    </rPh>
    <rPh sb="24" eb="25">
      <t>ヒョウ</t>
    </rPh>
    <rPh sb="26" eb="28">
      <t>ショウギョウ</t>
    </rPh>
    <rPh sb="32" eb="33">
      <t>ヒョウ</t>
    </rPh>
    <rPh sb="34" eb="36">
      <t>コクナイ</t>
    </rPh>
    <rPh sb="36" eb="38">
      <t>カモツ</t>
    </rPh>
    <rPh sb="38" eb="40">
      <t>ウンチン</t>
    </rPh>
    <rPh sb="40" eb="41">
      <t>ヒョウ</t>
    </rPh>
    <rPh sb="42" eb="44">
      <t>ジュヨウ</t>
    </rPh>
    <rPh sb="44" eb="46">
      <t>ゴウケイ</t>
    </rPh>
    <rPh sb="48" eb="50">
      <t>サンシュツ</t>
    </rPh>
    <phoneticPr fontId="4"/>
  </si>
  <si>
    <r>
      <t>　</t>
    </r>
    <r>
      <rPr>
        <b/>
        <sz val="11"/>
        <color indexed="12"/>
        <rFont val="ＭＳ Ｐ明朝"/>
        <family val="1"/>
        <charset val="128"/>
      </rPr>
      <t>「ファイル１．需要の増加」</t>
    </r>
    <r>
      <rPr>
        <sz val="11"/>
        <rFont val="ＭＳ Ｐ明朝"/>
        <family val="1"/>
        <charset val="128"/>
      </rPr>
      <t>は、全部で１１枚のシートで構成されています。</t>
    </r>
    <phoneticPr fontId="2"/>
  </si>
  <si>
    <t>国、地方公共団体</t>
    <rPh sb="0" eb="1">
      <t>クニ</t>
    </rPh>
    <rPh sb="2" eb="4">
      <t>チホウ</t>
    </rPh>
    <rPh sb="4" eb="6">
      <t>コウキョウ</t>
    </rPh>
    <rPh sb="6" eb="8">
      <t>ダンタイ</t>
    </rPh>
    <phoneticPr fontId="2"/>
  </si>
  <si>
    <t>　　　ことやマイナスの影響を及ぼし生産を阻害することは想定していません。</t>
    <phoneticPr fontId="2"/>
  </si>
  <si>
    <t>・⑤「出力Ⅲ」（グラフ）・・・経済波及効果分析結果をグラフで表したシートです。</t>
    <rPh sb="3" eb="5">
      <t>シュツリョク</t>
    </rPh>
    <rPh sb="15" eb="17">
      <t>ケイザイ</t>
    </rPh>
    <rPh sb="17" eb="19">
      <t>ハキュウ</t>
    </rPh>
    <rPh sb="19" eb="21">
      <t>コウカ</t>
    </rPh>
    <rPh sb="21" eb="23">
      <t>ブンセキ</t>
    </rPh>
    <rPh sb="23" eb="25">
      <t>ケッカ</t>
    </rPh>
    <rPh sb="30" eb="31">
      <t>アラワ</t>
    </rPh>
    <phoneticPr fontId="2"/>
  </si>
  <si>
    <t>・⑥「フロー」・・・経済波及効果等が誘発される流れをフローチャートで表したシートです。</t>
    <rPh sb="34" eb="35">
      <t>アラワ</t>
    </rPh>
    <phoneticPr fontId="2"/>
  </si>
  <si>
    <t>・⑦「計算域Ⅰ」・・・「入力」シートに入力された入力データを、生産者価格ベースに</t>
    <rPh sb="3" eb="5">
      <t>ケイサン</t>
    </rPh>
    <rPh sb="5" eb="6">
      <t>イキ</t>
    </rPh>
    <phoneticPr fontId="2"/>
  </si>
  <si>
    <t>・⑧「計算域Ⅱ」・・・「計算域Ⅰ」で前処理を行ったデータを用いて、実際に経済</t>
    <rPh sb="3" eb="5">
      <t>ケイサン</t>
    </rPh>
    <rPh sb="5" eb="6">
      <t>イキ</t>
    </rPh>
    <rPh sb="36" eb="38">
      <t>ケイザイ</t>
    </rPh>
    <phoneticPr fontId="2"/>
  </si>
  <si>
    <t>この分析ツールを利用した分析結果を公表・発表した場合には、分析方法の精査や今後の産業連関表の作表作業に反映したいと思いますので、お手数ですが、長崎県県民生活環境部統計課までご連絡いただけましたら幸いです。</t>
    <rPh sb="29" eb="31">
      <t>ブンセキ</t>
    </rPh>
    <rPh sb="31" eb="33">
      <t>ホウホウ</t>
    </rPh>
    <rPh sb="34" eb="36">
      <t>セイサ</t>
    </rPh>
    <rPh sb="37" eb="39">
      <t>コンゴ</t>
    </rPh>
    <rPh sb="40" eb="42">
      <t>サンギョウ</t>
    </rPh>
    <rPh sb="42" eb="44">
      <t>レンカン</t>
    </rPh>
    <rPh sb="44" eb="45">
      <t>ヒョウ</t>
    </rPh>
    <rPh sb="46" eb="48">
      <t>サクヒョウ</t>
    </rPh>
    <rPh sb="48" eb="50">
      <t>サギョウ</t>
    </rPh>
    <rPh sb="51" eb="53">
      <t>ハンエイ</t>
    </rPh>
    <rPh sb="57" eb="58">
      <t>オモ</t>
    </rPh>
    <rPh sb="65" eb="67">
      <t>テスウ</t>
    </rPh>
    <rPh sb="71" eb="73">
      <t>ナガサキ</t>
    </rPh>
    <rPh sb="73" eb="74">
      <t>ケン</t>
    </rPh>
    <rPh sb="74" eb="76">
      <t>ケンミン</t>
    </rPh>
    <rPh sb="76" eb="78">
      <t>セイカツ</t>
    </rPh>
    <rPh sb="78" eb="80">
      <t>カンキョウ</t>
    </rPh>
    <rPh sb="80" eb="81">
      <t>ブ</t>
    </rPh>
    <rPh sb="87" eb="89">
      <t>レンラク</t>
    </rPh>
    <rPh sb="97" eb="98">
      <t>サイワ</t>
    </rPh>
    <phoneticPr fontId="4"/>
  </si>
  <si>
    <t>　　②　経済波及効果分析は、生産活動に係る経済波及効果を対象としてお</t>
    <phoneticPr fontId="2"/>
  </si>
  <si>
    <t>経済波及効果分析結果Ⅲ　グラフ</t>
    <rPh sb="0" eb="2">
      <t>ケイザイ</t>
    </rPh>
    <rPh sb="2" eb="4">
      <t>ハキュウ</t>
    </rPh>
    <rPh sb="4" eb="6">
      <t>コウカ</t>
    </rPh>
    <rPh sb="6" eb="8">
      <t>ブンセキ</t>
    </rPh>
    <rPh sb="8" eb="10">
      <t>ケッカ</t>
    </rPh>
    <phoneticPr fontId="2"/>
  </si>
  <si>
    <t>雇用者所得誘発額</t>
    <rPh sb="0" eb="3">
      <t>コヨウシャ</t>
    </rPh>
    <rPh sb="3" eb="5">
      <t>ショトク</t>
    </rPh>
    <rPh sb="5" eb="7">
      <t>ユウハツ</t>
    </rPh>
    <rPh sb="7" eb="8">
      <t>ガク</t>
    </rPh>
    <phoneticPr fontId="2"/>
  </si>
  <si>
    <t>粗付加価値誘発額</t>
    <rPh sb="0" eb="1">
      <t>ソ</t>
    </rPh>
    <rPh sb="1" eb="3">
      <t>フカ</t>
    </rPh>
    <rPh sb="3" eb="5">
      <t>カチ</t>
    </rPh>
    <rPh sb="5" eb="7">
      <t>ユウハツ</t>
    </rPh>
    <rPh sb="7" eb="8">
      <t>ガク</t>
    </rPh>
    <phoneticPr fontId="2"/>
  </si>
  <si>
    <t>（直接効果）
原材料
投入額</t>
    <rPh sb="1" eb="3">
      <t>チョクセツ</t>
    </rPh>
    <rPh sb="3" eb="5">
      <t>コウカ</t>
    </rPh>
    <rPh sb="7" eb="10">
      <t>ゲンザイリョウ</t>
    </rPh>
    <rPh sb="11" eb="13">
      <t>トウニュウ</t>
    </rPh>
    <rPh sb="13" eb="14">
      <t>ガク</t>
    </rPh>
    <phoneticPr fontId="2"/>
  </si>
  <si>
    <t>（単位：人）</t>
    <rPh sb="1" eb="3">
      <t>タンイ</t>
    </rPh>
    <rPh sb="4" eb="5">
      <t>ニン</t>
    </rPh>
    <phoneticPr fontId="2"/>
  </si>
  <si>
    <t>が、ここで使用している産業連関表は、「令和２年（２０２０年）長崎県産業連関表」</t>
    <rPh sb="19" eb="21">
      <t>レイワ</t>
    </rPh>
    <phoneticPr fontId="2"/>
  </si>
  <si>
    <t>この簡易分析ツールによる分析結果は、令和２年（２０２０年）長崎県産業連関表をもとに、簡易な分析方法により経済波及効果を測定するものであって、産業連関表を使った分析方法の一例としてご活用願います。</t>
    <rPh sb="2" eb="4">
      <t>カンイ</t>
    </rPh>
    <rPh sb="12" eb="14">
      <t>ブンセキ</t>
    </rPh>
    <rPh sb="14" eb="16">
      <t>ケッカ</t>
    </rPh>
    <rPh sb="18" eb="20">
      <t>レイワ</t>
    </rPh>
    <rPh sb="27" eb="28">
      <t>ネン</t>
    </rPh>
    <rPh sb="29" eb="32">
      <t>ナガサキケン</t>
    </rPh>
    <rPh sb="70" eb="72">
      <t>サンギョウ</t>
    </rPh>
    <rPh sb="72" eb="74">
      <t>レンカン</t>
    </rPh>
    <rPh sb="74" eb="75">
      <t>ヒョウ</t>
    </rPh>
    <rPh sb="76" eb="77">
      <t>ツカ</t>
    </rPh>
    <rPh sb="79" eb="81">
      <t>ブンセキ</t>
    </rPh>
    <rPh sb="81" eb="83">
      <t>ホウホウ</t>
    </rPh>
    <rPh sb="84" eb="86">
      <t>イチレイ</t>
    </rPh>
    <rPh sb="90" eb="92">
      <t>カツヨウ</t>
    </rPh>
    <rPh sb="92" eb="93">
      <t>ネガ</t>
    </rPh>
    <phoneticPr fontId="4"/>
  </si>
  <si>
    <t>令和２年</t>
    <rPh sb="0" eb="2">
      <t>レイワ</t>
    </rPh>
    <rPh sb="3" eb="4">
      <t>ネン</t>
    </rPh>
    <phoneticPr fontId="2"/>
  </si>
  <si>
    <t>令和３年</t>
    <rPh sb="0" eb="2">
      <t>レイワ</t>
    </rPh>
    <rPh sb="3" eb="4">
      <t>ネン</t>
    </rPh>
    <phoneticPr fontId="2"/>
  </si>
  <si>
    <t>令和４年</t>
    <rPh sb="0" eb="2">
      <t>レイワ</t>
    </rPh>
    <rPh sb="3" eb="4">
      <t>ネン</t>
    </rPh>
    <phoneticPr fontId="2"/>
  </si>
  <si>
    <t>令和５年</t>
    <rPh sb="0" eb="2">
      <t>レイワ</t>
    </rPh>
    <rPh sb="3" eb="4">
      <t>ネン</t>
    </rPh>
    <phoneticPr fontId="2"/>
  </si>
  <si>
    <t>令和６年</t>
    <rPh sb="0" eb="2">
      <t>レイワ</t>
    </rPh>
    <rPh sb="3" eb="4">
      <t>ネン</t>
    </rPh>
    <phoneticPr fontId="2"/>
  </si>
  <si>
    <t>令和２～令和６年平均</t>
    <rPh sb="0" eb="2">
      <t>レイワ</t>
    </rPh>
    <rPh sb="4" eb="6">
      <t>レイワ</t>
    </rPh>
    <rPh sb="7" eb="8">
      <t>ネン</t>
    </rPh>
    <rPh sb="8" eb="10">
      <t>ヘイキン</t>
    </rPh>
    <phoneticPr fontId="2"/>
  </si>
  <si>
    <r>
      <t>基本的に、</t>
    </r>
    <r>
      <rPr>
        <sz val="15"/>
        <color indexed="10"/>
        <rFont val="HGPｺﾞｼｯｸM"/>
        <family val="3"/>
        <charset val="128"/>
      </rPr>
      <t>「入力」</t>
    </r>
    <r>
      <rPr>
        <sz val="15"/>
        <rFont val="HGPｺﾞｼｯｸM"/>
        <family val="3"/>
        <charset val="128"/>
      </rPr>
      <t>シートの</t>
    </r>
    <r>
      <rPr>
        <sz val="15"/>
        <color indexed="10"/>
        <rFont val="HGPｺﾞｼｯｸM"/>
        <family val="3"/>
        <charset val="128"/>
      </rPr>
      <t>赤枠で囲まれたセルの入力又は、選択</t>
    </r>
    <r>
      <rPr>
        <sz val="15"/>
        <rFont val="HGPｺﾞｼｯｸM"/>
        <family val="3"/>
        <charset val="128"/>
      </rPr>
      <t>になります。</t>
    </r>
    <rPh sb="0" eb="3">
      <t>キホンテキ</t>
    </rPh>
    <rPh sb="6" eb="8">
      <t>ニュウリョク</t>
    </rPh>
    <rPh sb="13" eb="14">
      <t>アカ</t>
    </rPh>
    <rPh sb="14" eb="15">
      <t>ワク</t>
    </rPh>
    <rPh sb="16" eb="17">
      <t>カコ</t>
    </rPh>
    <rPh sb="23" eb="25">
      <t>ニュウリョク</t>
    </rPh>
    <rPh sb="25" eb="26">
      <t>マタ</t>
    </rPh>
    <rPh sb="28" eb="30">
      <t>センタク</t>
    </rPh>
    <phoneticPr fontId="2"/>
  </si>
  <si>
    <t>１．分析テーマを決めて入力する。</t>
  </si>
  <si>
    <t>　 　「大型船の受注による経済波及効果の分析について」などとテーマを決めて「分析テーマ」に入力します。</t>
    <rPh sb="4" eb="6">
      <t>オオガタ</t>
    </rPh>
    <phoneticPr fontId="2"/>
  </si>
  <si>
    <t>　　</t>
    <phoneticPr fontId="2"/>
  </si>
  <si>
    <t>　　 分析条件の前提となる「入力データ」を整理する必要があります。</t>
  </si>
  <si>
    <t>　   具体的には、「どの産業部門にいくらの需要額（金額）が生じるか」ということを整理して、該当するセルに入力します。</t>
    <phoneticPr fontId="2"/>
  </si>
  <si>
    <t>　　※「県内産・県外産の区別」や「購入者価格・生産者価格の区別」によって、入力する列が異なりますので、注意してください。</t>
    <phoneticPr fontId="2"/>
  </si>
  <si>
    <t>●生産者価格・・・出荷後の流通経費である商業マージン及び国内貨物運賃を含まない価格</t>
    <rPh sb="1" eb="4">
      <t>セイサンシャ</t>
    </rPh>
    <rPh sb="4" eb="6">
      <t>カカク</t>
    </rPh>
    <rPh sb="9" eb="11">
      <t>シュッカ</t>
    </rPh>
    <rPh sb="11" eb="12">
      <t>ゴ</t>
    </rPh>
    <rPh sb="13" eb="15">
      <t>リュウツウ</t>
    </rPh>
    <rPh sb="15" eb="17">
      <t>ケイヒ</t>
    </rPh>
    <rPh sb="20" eb="22">
      <t>ショウギョウ</t>
    </rPh>
    <rPh sb="26" eb="27">
      <t>オヨ</t>
    </rPh>
    <rPh sb="28" eb="30">
      <t>コクナイ</t>
    </rPh>
    <rPh sb="30" eb="32">
      <t>カモツ</t>
    </rPh>
    <rPh sb="32" eb="34">
      <t>ウンチン</t>
    </rPh>
    <rPh sb="35" eb="36">
      <t>フク</t>
    </rPh>
    <rPh sb="39" eb="41">
      <t>カカク</t>
    </rPh>
    <phoneticPr fontId="2"/>
  </si>
  <si>
    <t>●購入者価格・・・生産者価格に出荷後の商業マージン及び国内貨物運賃を加えた価格</t>
    <rPh sb="1" eb="4">
      <t>コウニュウシャ</t>
    </rPh>
    <rPh sb="4" eb="6">
      <t>カカク</t>
    </rPh>
    <rPh sb="9" eb="12">
      <t>セイサンシャ</t>
    </rPh>
    <rPh sb="12" eb="14">
      <t>カカク</t>
    </rPh>
    <rPh sb="15" eb="17">
      <t>シュッカ</t>
    </rPh>
    <rPh sb="17" eb="18">
      <t>ゴ</t>
    </rPh>
    <rPh sb="19" eb="21">
      <t>ショウギョウ</t>
    </rPh>
    <rPh sb="25" eb="26">
      <t>オヨ</t>
    </rPh>
    <rPh sb="27" eb="29">
      <t>コクナイ</t>
    </rPh>
    <rPh sb="29" eb="31">
      <t>カモツ</t>
    </rPh>
    <rPh sb="31" eb="33">
      <t>ウンチン</t>
    </rPh>
    <rPh sb="34" eb="35">
      <t>クワ</t>
    </rPh>
    <rPh sb="37" eb="39">
      <t>カカク</t>
    </rPh>
    <phoneticPr fontId="2"/>
  </si>
  <si>
    <t>　　 令和２年から令和６年までの各年値データ（単年データ）と令和２年から令和６年までの５か年間の平均値データを用意していますので、</t>
    <rPh sb="3" eb="5">
      <t>レイワ</t>
    </rPh>
    <rPh sb="9" eb="11">
      <t>レイワ</t>
    </rPh>
    <rPh sb="30" eb="32">
      <t>レイワ</t>
    </rPh>
    <rPh sb="36" eb="38">
      <t>レイワ</t>
    </rPh>
    <phoneticPr fontId="2"/>
  </si>
  <si>
    <t xml:space="preserve">     プルダウンで選択します。</t>
    <phoneticPr fontId="2"/>
  </si>
  <si>
    <t>　　※選択後は必ずカーソルを別のセルに移動してください。</t>
    <phoneticPr fontId="2"/>
  </si>
  <si>
    <t>　　 消費転換率は、第２次間接波及効果の分析で必要なため、総務省の家計調査年報（家計収支編）より作成しています。</t>
    <rPh sb="3" eb="5">
      <t>ショウヒ</t>
    </rPh>
    <rPh sb="5" eb="7">
      <t>テンカン</t>
    </rPh>
    <rPh sb="7" eb="8">
      <t>リツ</t>
    </rPh>
    <rPh sb="23" eb="25">
      <t>ヒツヨウ</t>
    </rPh>
    <rPh sb="29" eb="32">
      <t>ソウムショウ</t>
    </rPh>
    <rPh sb="33" eb="35">
      <t>カケイ</t>
    </rPh>
    <phoneticPr fontId="2"/>
  </si>
  <si>
    <t xml:space="preserve">  　※家計調査は標本調査であり、長崎県では県庁所在市である長崎市のみが対象</t>
    <rPh sb="4" eb="6">
      <t>カケイ</t>
    </rPh>
    <rPh sb="6" eb="8">
      <t>チョウサ</t>
    </rPh>
    <rPh sb="9" eb="11">
      <t>ヒョウホン</t>
    </rPh>
    <rPh sb="11" eb="13">
      <t>チョウサ</t>
    </rPh>
    <rPh sb="17" eb="20">
      <t>ナガサキケン</t>
    </rPh>
    <rPh sb="22" eb="24">
      <t>ケンチョウ</t>
    </rPh>
    <rPh sb="24" eb="26">
      <t>ショザイ</t>
    </rPh>
    <rPh sb="26" eb="27">
      <t>シ</t>
    </rPh>
    <rPh sb="30" eb="33">
      <t>ナガサキシ</t>
    </rPh>
    <rPh sb="36" eb="38">
      <t>タイショウ</t>
    </rPh>
    <phoneticPr fontId="2"/>
  </si>
  <si>
    <t>●消費転換率・・・雇用者所得のうちどのくらいが消費に回るのかを表した率</t>
    <rPh sb="1" eb="3">
      <t>ショウヒ</t>
    </rPh>
    <rPh sb="3" eb="5">
      <t>テンカン</t>
    </rPh>
    <rPh sb="5" eb="6">
      <t>リツ</t>
    </rPh>
    <rPh sb="9" eb="12">
      <t>コヨウシャ</t>
    </rPh>
    <rPh sb="12" eb="14">
      <t>ショトク</t>
    </rPh>
    <rPh sb="23" eb="25">
      <t>ショウヒ</t>
    </rPh>
    <rPh sb="26" eb="27">
      <t>マワ</t>
    </rPh>
    <rPh sb="31" eb="32">
      <t>アラワ</t>
    </rPh>
    <rPh sb="34" eb="35">
      <t>リツ</t>
    </rPh>
    <phoneticPr fontId="2"/>
  </si>
  <si>
    <t>　　 入力データとして入力する金額に応じて、「億円」、「百万円」、「千円」のうち見やすい表示単位をプルダウンで選択します。</t>
    <phoneticPr fontId="2"/>
  </si>
  <si>
    <t>・⑨「各種係数」、⑩「投入係数表」及び⑪「逆行列係数表」・・・「令和２年（２０２０年）</t>
    <rPh sb="32" eb="34">
      <t>レイワ</t>
    </rPh>
    <phoneticPr fontId="2"/>
  </si>
  <si>
    <t>　　 令和２年から令和６年までの各年値データ（単年データ）と令和２年から令和６年ま</t>
    <rPh sb="3" eb="5">
      <t>レイワ</t>
    </rPh>
    <rPh sb="9" eb="11">
      <t>レイワ</t>
    </rPh>
    <rPh sb="30" eb="32">
      <t>レイワ</t>
    </rPh>
    <rPh sb="36" eb="38">
      <t>レイワ</t>
    </rPh>
    <phoneticPr fontId="2"/>
  </si>
  <si>
    <t>　　　　 また、分析結果も、作成年次（令和２年）の価格で表示され、物価変動</t>
    <rPh sb="19" eb="21">
      <t>レイワ</t>
    </rPh>
    <rPh sb="22" eb="23">
      <t>ネン</t>
    </rPh>
    <rPh sb="23" eb="24">
      <t>ヘイネン</t>
    </rPh>
    <phoneticPr fontId="2"/>
  </si>
  <si>
    <t>　　　造（物価や産業間の依存関係）は、作成時（令和２年）のものなので、分</t>
    <rPh sb="19" eb="21">
      <t>サクセイ</t>
    </rPh>
    <rPh sb="23" eb="25">
      <t>レイワ</t>
    </rPh>
    <rPh sb="26" eb="27">
      <t>ネン</t>
    </rPh>
    <phoneticPr fontId="2"/>
  </si>
  <si>
    <t>電気・ガス・熱供給</t>
    <rPh sb="0" eb="2">
      <t>デンキ</t>
    </rPh>
    <phoneticPr fontId="2"/>
  </si>
  <si>
    <t>電気・ガス・熱供給</t>
    <rPh sb="0" eb="2">
      <t>デンキ</t>
    </rPh>
    <phoneticPr fontId="4"/>
  </si>
  <si>
    <t>電気・ガス・熱供給</t>
    <rPh sb="0" eb="2">
      <t>デンキ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</si>
</sst>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_ ;[Red]\-#,##0\ "/>
    <numFmt numFmtId="178" formatCode="#,##0.000000;[Red]\-#,##0.000000"/>
    <numFmt numFmtId="179" formatCode="0.00_ "/>
    <numFmt numFmtId="180" formatCode="0.000000_ "/>
    <numFmt numFmtId="181" formatCode="0.0;&quot;△ &quot;0.0"/>
    <numFmt numFmtId="182" formatCode="#,##0.000000"/>
    <numFmt numFmtId="183" formatCode="0.0_ "/>
    <numFmt numFmtId="184" formatCode="#,##0.0;[Red]\-#,##0.0"/>
    <numFmt numFmtId="185" formatCode="0_ "/>
  </numFmts>
  <fonts count="53"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6"/>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明朝"/>
      <family val="1"/>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u/>
      <sz val="12.6"/>
      <color indexed="12"/>
      <name val="ＭＳ 明朝"/>
      <family val="1"/>
      <charset val="128"/>
    </font>
    <font>
      <sz val="11"/>
      <name val="HGPｺﾞｼｯｸM"/>
      <family val="3"/>
      <charset val="128"/>
    </font>
    <font>
      <sz val="10"/>
      <name val="HGPｺﾞｼｯｸM"/>
      <family val="3"/>
      <charset val="128"/>
    </font>
    <font>
      <sz val="12"/>
      <name val="HGPｺﾞｼｯｸM"/>
      <family val="3"/>
      <charset val="128"/>
    </font>
    <font>
      <sz val="9"/>
      <name val="HGPｺﾞｼｯｸM"/>
      <family val="3"/>
      <charset val="128"/>
    </font>
    <font>
      <b/>
      <sz val="12"/>
      <name val="HGPｺﾞｼｯｸM"/>
      <family val="3"/>
      <charset val="128"/>
    </font>
    <font>
      <b/>
      <sz val="10"/>
      <name val="HGPｺﾞｼｯｸM"/>
      <family val="3"/>
      <charset val="128"/>
    </font>
    <font>
      <b/>
      <sz val="16"/>
      <name val="HGPｺﾞｼｯｸM"/>
      <family val="3"/>
      <charset val="128"/>
    </font>
    <font>
      <b/>
      <i/>
      <sz val="14"/>
      <color indexed="30"/>
      <name val="HGPｺﾞｼｯｸM"/>
      <family val="3"/>
      <charset val="128"/>
    </font>
    <font>
      <b/>
      <sz val="11"/>
      <color indexed="9"/>
      <name val="HGPｺﾞｼｯｸM"/>
      <family val="3"/>
      <charset val="128"/>
    </font>
    <font>
      <b/>
      <sz val="9"/>
      <color indexed="9"/>
      <name val="HGPｺﾞｼｯｸM"/>
      <family val="3"/>
      <charset val="128"/>
    </font>
    <font>
      <b/>
      <sz val="10"/>
      <color indexed="9"/>
      <name val="HGPｺﾞｼｯｸM"/>
      <family val="3"/>
      <charset val="128"/>
    </font>
    <font>
      <sz val="10"/>
      <color indexed="8"/>
      <name val="HGPｺﾞｼｯｸM"/>
      <family val="3"/>
      <charset val="128"/>
    </font>
    <font>
      <sz val="11"/>
      <color indexed="8"/>
      <name val="HGPｺﾞｼｯｸM"/>
      <family val="3"/>
      <charset val="128"/>
    </font>
    <font>
      <sz val="11"/>
      <color indexed="10"/>
      <name val="HGPｺﾞｼｯｸM"/>
      <family val="3"/>
      <charset val="128"/>
    </font>
    <font>
      <sz val="11"/>
      <name val="ＭＳ Ｐ明朝"/>
      <family val="1"/>
      <charset val="128"/>
    </font>
    <font>
      <b/>
      <sz val="11"/>
      <color indexed="12"/>
      <name val="ＭＳ Ｐ明朝"/>
      <family val="1"/>
      <charset val="128"/>
    </font>
    <font>
      <sz val="11"/>
      <color rgb="FF0070C0"/>
      <name val="HGPｺﾞｼｯｸM"/>
      <family val="3"/>
      <charset val="128"/>
    </font>
    <font>
      <sz val="11"/>
      <color rgb="FFFF0000"/>
      <name val="HGPｺﾞｼｯｸM"/>
      <family val="3"/>
      <charset val="128"/>
    </font>
    <font>
      <sz val="11"/>
      <color rgb="FFFF0000"/>
      <name val="ＭＳ Ｐゴシック"/>
      <family val="3"/>
      <charset val="128"/>
      <scheme val="major"/>
    </font>
    <font>
      <sz val="11"/>
      <color rgb="FFFF0000"/>
      <name val="ＭＳ Ｐゴシック"/>
      <family val="3"/>
      <charset val="128"/>
    </font>
    <font>
      <b/>
      <i/>
      <sz val="14"/>
      <color rgb="FFFF0000"/>
      <name val="HGPｺﾞｼｯｸM"/>
      <family val="3"/>
      <charset val="128"/>
    </font>
    <font>
      <sz val="11"/>
      <color rgb="FF0000FF"/>
      <name val="HGPｺﾞｼｯｸM"/>
      <family val="3"/>
      <charset val="128"/>
    </font>
    <font>
      <b/>
      <sz val="24"/>
      <name val="HGPｺﾞｼｯｸM"/>
      <family val="3"/>
      <charset val="128"/>
    </font>
    <font>
      <b/>
      <i/>
      <sz val="22"/>
      <color rgb="FFFF0000"/>
      <name val="HGPｺﾞｼｯｸM"/>
      <family val="3"/>
      <charset val="128"/>
    </font>
    <font>
      <sz val="15"/>
      <name val="ＭＳ Ｐゴシック"/>
      <family val="3"/>
      <charset val="128"/>
    </font>
    <font>
      <sz val="15"/>
      <color indexed="10"/>
      <name val="HGPｺﾞｼｯｸM"/>
      <family val="3"/>
      <charset val="128"/>
    </font>
    <font>
      <sz val="15"/>
      <name val="HGPｺﾞｼｯｸM"/>
      <family val="3"/>
      <charset val="128"/>
    </font>
    <font>
      <b/>
      <u/>
      <sz val="14"/>
      <name val="ＭＳ Ｐゴシック"/>
      <family val="3"/>
      <charset val="128"/>
    </font>
    <font>
      <u/>
      <sz val="11"/>
      <name val="ＭＳ Ｐゴシック"/>
      <family val="3"/>
      <charset val="128"/>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13"/>
        <bgColor indexed="64"/>
      </patternFill>
    </fill>
    <fill>
      <patternFill patternType="solid">
        <fgColor indexed="9"/>
        <bgColor indexed="64"/>
      </patternFill>
    </fill>
    <fill>
      <patternFill patternType="solid">
        <fgColor indexed="40"/>
        <bgColor indexed="64"/>
      </patternFill>
    </fill>
    <fill>
      <patternFill patternType="solid">
        <fgColor indexed="27"/>
        <bgColor indexed="64"/>
      </patternFill>
    </fill>
    <fill>
      <patternFill patternType="solid">
        <fgColor indexed="42"/>
        <bgColor indexed="64"/>
      </patternFill>
    </fill>
    <fill>
      <patternFill patternType="solid">
        <fgColor indexed="26"/>
        <bgColor indexed="64"/>
      </patternFill>
    </fill>
    <fill>
      <patternFill patternType="solid">
        <fgColor indexed="45"/>
        <bgColor indexed="64"/>
      </patternFill>
    </fill>
    <fill>
      <patternFill patternType="solid">
        <fgColor indexed="44"/>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rgb="FFFFFF00"/>
        <bgColor indexed="64"/>
      </patternFill>
    </fill>
  </fills>
  <borders count="16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ck">
        <color indexed="10"/>
      </right>
      <top style="thin">
        <color indexed="64"/>
      </top>
      <bottom style="thin">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diagonal/>
    </border>
    <border>
      <left style="thick">
        <color indexed="10"/>
      </left>
      <right/>
      <top style="thick">
        <color indexed="10"/>
      </top>
      <bottom style="hair">
        <color indexed="64"/>
      </bottom>
      <diagonal/>
    </border>
    <border>
      <left style="thick">
        <color indexed="10"/>
      </left>
      <right/>
      <top style="hair">
        <color indexed="64"/>
      </top>
      <bottom style="hair">
        <color indexed="64"/>
      </bottom>
      <diagonal/>
    </border>
    <border>
      <left/>
      <right style="thick">
        <color indexed="10"/>
      </right>
      <top style="thick">
        <color indexed="10"/>
      </top>
      <bottom style="hair">
        <color indexed="64"/>
      </bottom>
      <diagonal/>
    </border>
    <border>
      <left/>
      <right style="thick">
        <color indexed="10"/>
      </right>
      <top style="hair">
        <color indexed="64"/>
      </top>
      <bottom style="hair">
        <color indexed="64"/>
      </bottom>
      <diagonal/>
    </border>
    <border>
      <left style="thin">
        <color indexed="64"/>
      </left>
      <right style="thin">
        <color indexed="64"/>
      </right>
      <top style="thick">
        <color indexed="10"/>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thick">
        <color indexed="10"/>
      </left>
      <right/>
      <top style="hair">
        <color indexed="64"/>
      </top>
      <bottom style="thick">
        <color indexed="10"/>
      </bottom>
      <diagonal/>
    </border>
    <border>
      <left style="thin">
        <color indexed="64"/>
      </left>
      <right style="thin">
        <color indexed="64"/>
      </right>
      <top style="hair">
        <color indexed="64"/>
      </top>
      <bottom style="thick">
        <color indexed="10"/>
      </bottom>
      <diagonal/>
    </border>
    <border>
      <left/>
      <right style="thick">
        <color indexed="10"/>
      </right>
      <top style="hair">
        <color indexed="64"/>
      </top>
      <bottom style="thick">
        <color indexed="10"/>
      </bottom>
      <diagonal/>
    </border>
    <border>
      <left style="thin">
        <color indexed="64"/>
      </left>
      <right style="double">
        <color indexed="64"/>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diagonal/>
    </border>
    <border>
      <left/>
      <right style="thick">
        <color indexed="10"/>
      </right>
      <top style="thin">
        <color indexed="64"/>
      </top>
      <bottom style="thin">
        <color indexed="64"/>
      </bottom>
      <diagonal/>
    </border>
    <border>
      <left style="thin">
        <color indexed="64"/>
      </left>
      <right style="thin">
        <color indexed="64"/>
      </right>
      <top/>
      <bottom/>
      <diagonal/>
    </border>
    <border>
      <left style="thick">
        <color indexed="10"/>
      </left>
      <right/>
      <top style="thick">
        <color indexed="10"/>
      </top>
      <bottom style="thick">
        <color indexed="10"/>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ck">
        <color indexed="10"/>
      </left>
      <right style="thin">
        <color auto="1"/>
      </right>
      <top style="thin">
        <color auto="1"/>
      </top>
      <bottom style="hair">
        <color indexed="64"/>
      </bottom>
      <diagonal/>
    </border>
    <border>
      <left style="thick">
        <color indexed="10"/>
      </left>
      <right style="thin">
        <color auto="1"/>
      </right>
      <top style="hair">
        <color indexed="64"/>
      </top>
      <bottom style="hair">
        <color indexed="64"/>
      </bottom>
      <diagonal/>
    </border>
    <border>
      <left style="thick">
        <color indexed="10"/>
      </left>
      <right style="thin">
        <color auto="1"/>
      </right>
      <top style="hair">
        <color indexed="64"/>
      </top>
      <bottom style="thin">
        <color auto="1"/>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top style="thin">
        <color indexed="64"/>
      </top>
      <bottom/>
      <diagonal/>
    </border>
  </borders>
  <cellStyleXfs count="51">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10"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0" fillId="0" borderId="0"/>
    <xf numFmtId="0" fontId="1" fillId="0" borderId="0"/>
    <xf numFmtId="0" fontId="1" fillId="0" borderId="0"/>
    <xf numFmtId="0" fontId="1" fillId="0" borderId="0"/>
    <xf numFmtId="0" fontId="3" fillId="0" borderId="0"/>
    <xf numFmtId="0" fontId="3" fillId="0" borderId="0"/>
    <xf numFmtId="0" fontId="22" fillId="4" borderId="0" applyNumberFormat="0" applyBorder="0" applyAlignment="0" applyProtection="0">
      <alignment vertical="center"/>
    </xf>
  </cellStyleXfs>
  <cellXfs count="633">
    <xf numFmtId="0" fontId="0" fillId="0" borderId="0" xfId="0">
      <alignment vertical="center"/>
    </xf>
    <xf numFmtId="0" fontId="24" fillId="24" borderId="0" xfId="0" applyFont="1" applyFill="1" applyBorder="1" applyAlignment="1" applyProtection="1">
      <alignment vertical="center" wrapText="1"/>
    </xf>
    <xf numFmtId="0" fontId="24" fillId="24" borderId="0" xfId="0" applyFont="1" applyFill="1" applyBorder="1" applyProtection="1">
      <alignment vertical="center"/>
    </xf>
    <xf numFmtId="0" fontId="31" fillId="25" borderId="10" xfId="0" applyFont="1" applyFill="1" applyBorder="1" applyAlignment="1" applyProtection="1">
      <alignment vertical="center" wrapText="1"/>
    </xf>
    <xf numFmtId="0" fontId="24" fillId="26" borderId="11" xfId="0" applyFont="1" applyFill="1" applyBorder="1" applyAlignment="1" applyProtection="1">
      <alignment vertical="center" wrapText="1"/>
    </xf>
    <xf numFmtId="0" fontId="31" fillId="0" borderId="11" xfId="0" applyFont="1" applyFill="1" applyBorder="1" applyAlignment="1" applyProtection="1">
      <alignment vertical="center" wrapText="1"/>
    </xf>
    <xf numFmtId="0" fontId="24" fillId="26" borderId="12" xfId="0" applyFont="1" applyFill="1" applyBorder="1" applyAlignment="1" applyProtection="1">
      <alignment vertical="center" wrapText="1"/>
    </xf>
    <xf numFmtId="0" fontId="24" fillId="26" borderId="0" xfId="0" applyFont="1" applyFill="1">
      <alignment vertical="center"/>
    </xf>
    <xf numFmtId="0" fontId="25" fillId="26" borderId="0" xfId="0" applyFont="1" applyFill="1" applyBorder="1" applyAlignment="1" applyProtection="1">
      <alignment horizontal="right" vertical="center"/>
    </xf>
    <xf numFmtId="0" fontId="24" fillId="26" borderId="0" xfId="0" applyFont="1" applyFill="1" applyProtection="1">
      <alignment vertical="center"/>
    </xf>
    <xf numFmtId="0" fontId="26" fillId="26" borderId="0" xfId="0" applyFont="1" applyFill="1" applyProtection="1">
      <alignment vertical="center"/>
    </xf>
    <xf numFmtId="0" fontId="24" fillId="26" borderId="0" xfId="0" applyFont="1" applyFill="1" applyBorder="1" applyAlignment="1" applyProtection="1">
      <alignment vertical="center"/>
    </xf>
    <xf numFmtId="0" fontId="24" fillId="26" borderId="13" xfId="0" applyFont="1" applyFill="1" applyBorder="1" applyAlignment="1" applyProtection="1">
      <alignment vertical="center"/>
    </xf>
    <xf numFmtId="0" fontId="24" fillId="26" borderId="14" xfId="0" applyFont="1" applyFill="1" applyBorder="1" applyAlignment="1" applyProtection="1">
      <alignment vertical="center"/>
    </xf>
    <xf numFmtId="0" fontId="24" fillId="26" borderId="15" xfId="0" applyFont="1" applyFill="1" applyBorder="1" applyAlignment="1" applyProtection="1">
      <alignment vertical="center"/>
    </xf>
    <xf numFmtId="0" fontId="32" fillId="27" borderId="16" xfId="0" applyFont="1" applyFill="1" applyBorder="1" applyProtection="1">
      <alignment vertical="center"/>
    </xf>
    <xf numFmtId="0" fontId="32" fillId="27" borderId="0" xfId="0" applyFont="1" applyFill="1" applyBorder="1" applyProtection="1">
      <alignment vertical="center"/>
    </xf>
    <xf numFmtId="0" fontId="33" fillId="27" borderId="0" xfId="0" applyFont="1" applyFill="1" applyBorder="1" applyProtection="1">
      <alignment vertical="center"/>
    </xf>
    <xf numFmtId="0" fontId="32" fillId="27" borderId="17" xfId="0" applyFont="1" applyFill="1" applyBorder="1" applyProtection="1">
      <alignment vertical="center"/>
    </xf>
    <xf numFmtId="0" fontId="32" fillId="27" borderId="18" xfId="0" applyFont="1" applyFill="1" applyBorder="1" applyProtection="1">
      <alignment vertical="center"/>
    </xf>
    <xf numFmtId="0" fontId="33" fillId="27" borderId="18" xfId="0" applyFont="1" applyFill="1" applyBorder="1" applyProtection="1">
      <alignment vertical="center"/>
    </xf>
    <xf numFmtId="0" fontId="32" fillId="27" borderId="19" xfId="0" applyFont="1" applyFill="1" applyBorder="1" applyProtection="1">
      <alignment vertical="center"/>
    </xf>
    <xf numFmtId="0" fontId="32" fillId="27" borderId="14" xfId="0" applyFont="1" applyFill="1" applyBorder="1" applyProtection="1">
      <alignment vertical="center"/>
    </xf>
    <xf numFmtId="0" fontId="33" fillId="27" borderId="14" xfId="0" applyFont="1" applyFill="1" applyBorder="1" applyProtection="1">
      <alignment vertical="center"/>
    </xf>
    <xf numFmtId="0" fontId="25" fillId="26" borderId="0" xfId="0" applyFont="1" applyFill="1" applyBorder="1" applyAlignment="1" applyProtection="1">
      <alignment vertical="center"/>
    </xf>
    <xf numFmtId="0" fontId="27" fillId="26" borderId="0" xfId="0" applyFont="1" applyFill="1" applyBorder="1" applyProtection="1">
      <alignment vertical="center"/>
    </xf>
    <xf numFmtId="0" fontId="24" fillId="26" borderId="0" xfId="0" applyFont="1" applyFill="1" applyBorder="1" applyProtection="1">
      <alignment vertical="center"/>
    </xf>
    <xf numFmtId="0" fontId="25" fillId="26" borderId="0" xfId="0" applyFont="1" applyFill="1" applyBorder="1" applyAlignment="1" applyProtection="1">
      <alignment vertical="center" wrapText="1"/>
    </xf>
    <xf numFmtId="0" fontId="24" fillId="26" borderId="0" xfId="0" applyFont="1" applyFill="1" applyAlignment="1" applyProtection="1">
      <alignment vertical="center" wrapText="1"/>
    </xf>
    <xf numFmtId="0" fontId="27" fillId="26" borderId="0" xfId="0" applyFont="1" applyFill="1" applyBorder="1" applyAlignment="1" applyProtection="1">
      <alignment vertical="center"/>
    </xf>
    <xf numFmtId="0" fontId="25" fillId="26" borderId="0" xfId="0" applyFont="1" applyFill="1" applyAlignment="1" applyProtection="1">
      <alignment horizontal="right" vertical="center"/>
    </xf>
    <xf numFmtId="0" fontId="24" fillId="26" borderId="0" xfId="0" applyFont="1" applyFill="1" applyAlignment="1" applyProtection="1"/>
    <xf numFmtId="0" fontId="24" fillId="26" borderId="0" xfId="0" applyFont="1" applyFill="1" applyAlignment="1" applyProtection="1">
      <alignment vertical="center"/>
    </xf>
    <xf numFmtId="49" fontId="24" fillId="26" borderId="0" xfId="0" applyNumberFormat="1" applyFont="1" applyFill="1" applyAlignment="1" applyProtection="1">
      <alignment vertical="center"/>
    </xf>
    <xf numFmtId="0" fontId="26" fillId="26" borderId="0" xfId="46" applyFont="1" applyFill="1"/>
    <xf numFmtId="0" fontId="24" fillId="26" borderId="0" xfId="46" applyFont="1" applyFill="1" applyAlignment="1">
      <alignment shrinkToFit="1"/>
    </xf>
    <xf numFmtId="0" fontId="24" fillId="26" borderId="0" xfId="46" applyFont="1" applyFill="1"/>
    <xf numFmtId="0" fontId="28" fillId="26" borderId="0" xfId="46" applyNumberFormat="1" applyFont="1" applyFill="1" applyAlignment="1">
      <alignment vertical="center"/>
    </xf>
    <xf numFmtId="0" fontId="26" fillId="26" borderId="0" xfId="46" applyNumberFormat="1" applyFont="1" applyFill="1" applyAlignment="1">
      <alignment vertical="center" shrinkToFit="1"/>
    </xf>
    <xf numFmtId="0" fontId="26" fillId="26" borderId="0" xfId="46" applyNumberFormat="1" applyFont="1" applyFill="1" applyAlignment="1">
      <alignment vertical="center"/>
    </xf>
    <xf numFmtId="0" fontId="25" fillId="26" borderId="0" xfId="46" applyFont="1" applyFill="1" applyBorder="1" applyAlignment="1" applyProtection="1">
      <alignment horizontal="right" vertical="center"/>
    </xf>
    <xf numFmtId="0" fontId="34" fillId="27" borderId="20" xfId="46" applyNumberFormat="1" applyFont="1" applyFill="1" applyBorder="1" applyAlignment="1">
      <alignment horizontal="center" vertical="center"/>
    </xf>
    <xf numFmtId="0" fontId="34" fillId="27" borderId="21" xfId="46" applyNumberFormat="1" applyFont="1" applyFill="1" applyBorder="1" applyAlignment="1">
      <alignment horizontal="center" vertical="center"/>
    </xf>
    <xf numFmtId="3" fontId="25" fillId="26" borderId="22" xfId="46" applyNumberFormat="1" applyFont="1" applyFill="1" applyBorder="1" applyAlignment="1" applyProtection="1">
      <alignment vertical="center" shrinkToFit="1"/>
    </xf>
    <xf numFmtId="3" fontId="25" fillId="26" borderId="23" xfId="46" applyNumberFormat="1" applyFont="1" applyFill="1" applyBorder="1" applyAlignment="1" applyProtection="1">
      <alignment vertical="center" shrinkToFit="1"/>
    </xf>
    <xf numFmtId="3" fontId="25" fillId="26" borderId="24" xfId="46" applyNumberFormat="1" applyFont="1" applyFill="1" applyBorder="1" applyAlignment="1" applyProtection="1">
      <alignment vertical="center" shrinkToFit="1"/>
    </xf>
    <xf numFmtId="3" fontId="24" fillId="26" borderId="0" xfId="46" applyNumberFormat="1" applyFont="1" applyFill="1"/>
    <xf numFmtId="0" fontId="26" fillId="26" borderId="0" xfId="0" applyFont="1" applyFill="1">
      <alignment vertical="center"/>
    </xf>
    <xf numFmtId="0" fontId="28" fillId="26" borderId="0" xfId="0" applyFont="1" applyFill="1">
      <alignment vertical="center"/>
    </xf>
    <xf numFmtId="0" fontId="24" fillId="28" borderId="25" xfId="0" applyFont="1" applyFill="1" applyBorder="1">
      <alignment vertical="center"/>
    </xf>
    <xf numFmtId="0" fontId="24" fillId="28" borderId="26" xfId="0" applyFont="1" applyFill="1" applyBorder="1">
      <alignment vertical="center"/>
    </xf>
    <xf numFmtId="0" fontId="24" fillId="28" borderId="27" xfId="0" applyFont="1" applyFill="1" applyBorder="1">
      <alignment vertical="center"/>
    </xf>
    <xf numFmtId="0" fontId="24" fillId="28" borderId="28" xfId="0" applyFont="1" applyFill="1" applyBorder="1">
      <alignment vertical="center"/>
    </xf>
    <xf numFmtId="0" fontId="24" fillId="28" borderId="0" xfId="0" applyFont="1" applyFill="1" applyBorder="1">
      <alignment vertical="center"/>
    </xf>
    <xf numFmtId="0" fontId="24" fillId="28" borderId="29" xfId="0" applyFont="1" applyFill="1" applyBorder="1">
      <alignment vertical="center"/>
    </xf>
    <xf numFmtId="0" fontId="24" fillId="28" borderId="0" xfId="0" applyFont="1" applyFill="1" applyBorder="1" applyAlignment="1">
      <alignment horizontal="center" vertical="center" wrapText="1"/>
    </xf>
    <xf numFmtId="0" fontId="25" fillId="28" borderId="0" xfId="0" applyFont="1" applyFill="1" applyBorder="1" applyAlignment="1">
      <alignment horizontal="center" vertical="center" wrapText="1"/>
    </xf>
    <xf numFmtId="0" fontId="25" fillId="28" borderId="0" xfId="0" applyFont="1" applyFill="1" applyBorder="1" applyAlignment="1">
      <alignment horizontal="center" vertical="center"/>
    </xf>
    <xf numFmtId="183" fontId="29" fillId="28" borderId="0" xfId="0" applyNumberFormat="1" applyFont="1" applyFill="1" applyBorder="1" applyAlignment="1">
      <alignment horizontal="center" vertical="center"/>
    </xf>
    <xf numFmtId="0" fontId="24" fillId="28" borderId="30" xfId="0" applyFont="1" applyFill="1" applyBorder="1">
      <alignment vertical="center"/>
    </xf>
    <xf numFmtId="0" fontId="24" fillId="28" borderId="31" xfId="0" applyFont="1" applyFill="1" applyBorder="1">
      <alignment vertical="center"/>
    </xf>
    <xf numFmtId="0" fontId="24" fillId="28" borderId="32" xfId="0" applyFont="1" applyFill="1" applyBorder="1">
      <alignment vertical="center"/>
    </xf>
    <xf numFmtId="0" fontId="24" fillId="26" borderId="0" xfId="0" applyFont="1" applyFill="1" applyBorder="1">
      <alignment vertical="center"/>
    </xf>
    <xf numFmtId="0" fontId="25" fillId="26" borderId="0" xfId="0" applyFont="1" applyFill="1" applyBorder="1">
      <alignment vertical="center"/>
    </xf>
    <xf numFmtId="0" fontId="24" fillId="29" borderId="25" xfId="0" applyFont="1" applyFill="1" applyBorder="1">
      <alignment vertical="center"/>
    </xf>
    <xf numFmtId="0" fontId="24" fillId="29" borderId="26" xfId="0" applyFont="1" applyFill="1" applyBorder="1">
      <alignment vertical="center"/>
    </xf>
    <xf numFmtId="0" fontId="24" fillId="29" borderId="27" xfId="0" applyFont="1" applyFill="1" applyBorder="1">
      <alignment vertical="center"/>
    </xf>
    <xf numFmtId="0" fontId="24" fillId="29" borderId="28" xfId="0" applyFont="1" applyFill="1" applyBorder="1">
      <alignment vertical="center"/>
    </xf>
    <xf numFmtId="0" fontId="24" fillId="29" borderId="0" xfId="0" applyFont="1" applyFill="1" applyBorder="1">
      <alignment vertical="center"/>
    </xf>
    <xf numFmtId="0" fontId="24" fillId="29" borderId="29" xfId="0" applyFont="1" applyFill="1" applyBorder="1">
      <alignment vertical="center"/>
    </xf>
    <xf numFmtId="184" fontId="29" fillId="29" borderId="0" xfId="0" applyNumberFormat="1" applyFont="1" applyFill="1" applyBorder="1" applyAlignment="1">
      <alignment horizontal="center" vertical="center"/>
    </xf>
    <xf numFmtId="184" fontId="25" fillId="29" borderId="0" xfId="0" applyNumberFormat="1" applyFont="1" applyFill="1" applyBorder="1" applyAlignment="1">
      <alignment horizontal="left" vertical="center"/>
    </xf>
    <xf numFmtId="0" fontId="25" fillId="29" borderId="0" xfId="0" applyFont="1" applyFill="1" applyBorder="1">
      <alignment vertical="center"/>
    </xf>
    <xf numFmtId="0" fontId="24" fillId="30" borderId="28" xfId="0" applyFont="1" applyFill="1" applyBorder="1">
      <alignment vertical="center"/>
    </xf>
    <xf numFmtId="0" fontId="24" fillId="30" borderId="0" xfId="0" applyFont="1" applyFill="1" applyBorder="1">
      <alignment vertical="center"/>
    </xf>
    <xf numFmtId="38" fontId="25" fillId="26" borderId="33" xfId="0" applyNumberFormat="1" applyFont="1" applyFill="1" applyBorder="1" applyAlignment="1">
      <alignment horizontal="center" vertical="center" shrinkToFit="1"/>
    </xf>
    <xf numFmtId="0" fontId="24" fillId="31" borderId="25" xfId="0" applyFont="1" applyFill="1" applyBorder="1">
      <alignment vertical="center"/>
    </xf>
    <xf numFmtId="0" fontId="24" fillId="31" borderId="26" xfId="0" applyFont="1" applyFill="1" applyBorder="1">
      <alignment vertical="center"/>
    </xf>
    <xf numFmtId="0" fontId="24" fillId="31" borderId="27" xfId="0" applyFont="1" applyFill="1" applyBorder="1">
      <alignment vertical="center"/>
    </xf>
    <xf numFmtId="0" fontId="24" fillId="31" borderId="28" xfId="0" applyFont="1" applyFill="1" applyBorder="1">
      <alignment vertical="center"/>
    </xf>
    <xf numFmtId="0" fontId="24" fillId="31" borderId="0" xfId="0" applyFont="1" applyFill="1" applyBorder="1">
      <alignment vertical="center"/>
    </xf>
    <xf numFmtId="0" fontId="24" fillId="31" borderId="29" xfId="0" applyFont="1" applyFill="1" applyBorder="1">
      <alignment vertical="center"/>
    </xf>
    <xf numFmtId="184" fontId="25" fillId="31" borderId="0" xfId="0" applyNumberFormat="1" applyFont="1" applyFill="1" applyBorder="1" applyAlignment="1">
      <alignment horizontal="left" vertical="center"/>
    </xf>
    <xf numFmtId="0" fontId="24" fillId="31" borderId="30" xfId="0" applyFont="1" applyFill="1" applyBorder="1">
      <alignment vertical="center"/>
    </xf>
    <xf numFmtId="0" fontId="24" fillId="31" borderId="31" xfId="0" applyFont="1" applyFill="1" applyBorder="1">
      <alignment vertical="center"/>
    </xf>
    <xf numFmtId="0" fontId="24" fillId="31" borderId="32" xfId="0" applyFont="1" applyFill="1" applyBorder="1">
      <alignment vertical="center"/>
    </xf>
    <xf numFmtId="0" fontId="24" fillId="32" borderId="25" xfId="0" applyFont="1" applyFill="1" applyBorder="1">
      <alignment vertical="center"/>
    </xf>
    <xf numFmtId="0" fontId="24" fillId="32" borderId="26" xfId="0" applyFont="1" applyFill="1" applyBorder="1">
      <alignment vertical="center"/>
    </xf>
    <xf numFmtId="0" fontId="24" fillId="32" borderId="27" xfId="0" applyFont="1" applyFill="1" applyBorder="1">
      <alignment vertical="center"/>
    </xf>
    <xf numFmtId="0" fontId="24" fillId="32" borderId="28" xfId="0" applyFont="1" applyFill="1" applyBorder="1">
      <alignment vertical="center"/>
    </xf>
    <xf numFmtId="0" fontId="24" fillId="32" borderId="0" xfId="0" applyFont="1" applyFill="1" applyBorder="1">
      <alignment vertical="center"/>
    </xf>
    <xf numFmtId="0" fontId="24" fillId="32" borderId="29" xfId="0" applyFont="1" applyFill="1" applyBorder="1">
      <alignment vertical="center"/>
    </xf>
    <xf numFmtId="184" fontId="25" fillId="32" borderId="0" xfId="0" applyNumberFormat="1" applyFont="1" applyFill="1" applyBorder="1" applyAlignment="1">
      <alignment horizontal="left" vertical="center"/>
    </xf>
    <xf numFmtId="0" fontId="24" fillId="30" borderId="13" xfId="0" applyFont="1" applyFill="1" applyBorder="1">
      <alignment vertical="center"/>
    </xf>
    <xf numFmtId="0" fontId="24" fillId="32" borderId="30" xfId="0" applyFont="1" applyFill="1" applyBorder="1">
      <alignment vertical="center"/>
    </xf>
    <xf numFmtId="0" fontId="24" fillId="32" borderId="31" xfId="0" applyFont="1" applyFill="1" applyBorder="1">
      <alignment vertical="center"/>
    </xf>
    <xf numFmtId="0" fontId="24" fillId="32" borderId="32" xfId="0" applyFont="1" applyFill="1" applyBorder="1">
      <alignment vertical="center"/>
    </xf>
    <xf numFmtId="0" fontId="26" fillId="26" borderId="0" xfId="44" applyFont="1" applyFill="1"/>
    <xf numFmtId="0" fontId="24" fillId="26" borderId="0" xfId="44" applyFont="1" applyFill="1"/>
    <xf numFmtId="0" fontId="25" fillId="26" borderId="0" xfId="44" applyFont="1" applyFill="1"/>
    <xf numFmtId="0" fontId="25" fillId="26" borderId="0" xfId="44" applyFont="1" applyFill="1" applyBorder="1" applyAlignment="1" applyProtection="1">
      <alignment horizontal="right" vertical="center"/>
    </xf>
    <xf numFmtId="38" fontId="25" fillId="26" borderId="34" xfId="33" applyFont="1" applyFill="1" applyBorder="1" applyAlignment="1">
      <alignment vertical="center" shrinkToFit="1"/>
    </xf>
    <xf numFmtId="38" fontId="25" fillId="26" borderId="35" xfId="33" applyFont="1" applyFill="1" applyBorder="1" applyAlignment="1">
      <alignment vertical="center" shrinkToFit="1"/>
    </xf>
    <xf numFmtId="38" fontId="25" fillId="26" borderId="36" xfId="33" applyFont="1" applyFill="1" applyBorder="1" applyAlignment="1">
      <alignment vertical="center" shrinkToFit="1"/>
    </xf>
    <xf numFmtId="38" fontId="25" fillId="26" borderId="37" xfId="33" applyFont="1" applyFill="1" applyBorder="1" applyAlignment="1">
      <alignment vertical="center" shrinkToFit="1"/>
    </xf>
    <xf numFmtId="181" fontId="24" fillId="26" borderId="0" xfId="44" applyNumberFormat="1" applyFont="1" applyFill="1"/>
    <xf numFmtId="0" fontId="25" fillId="26" borderId="0" xfId="0" applyFont="1" applyFill="1" applyAlignment="1">
      <alignment horizontal="right" vertical="center"/>
    </xf>
    <xf numFmtId="38" fontId="25" fillId="26" borderId="33" xfId="0" applyNumberFormat="1" applyFont="1" applyFill="1" applyBorder="1" applyAlignment="1">
      <alignment vertical="center" shrinkToFit="1"/>
    </xf>
    <xf numFmtId="38" fontId="25" fillId="26" borderId="38" xfId="0" applyNumberFormat="1" applyFont="1" applyFill="1" applyBorder="1" applyAlignment="1">
      <alignment vertical="center" shrinkToFit="1"/>
    </xf>
    <xf numFmtId="38" fontId="25" fillId="26" borderId="39" xfId="0" applyNumberFormat="1" applyFont="1" applyFill="1" applyBorder="1" applyAlignment="1">
      <alignment vertical="center" shrinkToFit="1"/>
    </xf>
    <xf numFmtId="38" fontId="25" fillId="26" borderId="40" xfId="0" applyNumberFormat="1" applyFont="1" applyFill="1" applyBorder="1" applyAlignment="1">
      <alignment vertical="center" shrinkToFit="1"/>
    </xf>
    <xf numFmtId="38" fontId="25" fillId="26" borderId="41" xfId="0" applyNumberFormat="1" applyFont="1" applyFill="1" applyBorder="1" applyAlignment="1">
      <alignment vertical="center" shrinkToFit="1"/>
    </xf>
    <xf numFmtId="38" fontId="25" fillId="26" borderId="23" xfId="0" applyNumberFormat="1" applyFont="1" applyFill="1" applyBorder="1" applyAlignment="1">
      <alignment vertical="center" shrinkToFit="1"/>
    </xf>
    <xf numFmtId="0" fontId="25" fillId="26" borderId="0" xfId="49" applyFont="1" applyFill="1" applyBorder="1" applyAlignment="1">
      <alignment vertical="center"/>
    </xf>
    <xf numFmtId="38" fontId="25" fillId="26" borderId="0" xfId="0" applyNumberFormat="1" applyFont="1" applyFill="1" applyBorder="1">
      <alignment vertical="center"/>
    </xf>
    <xf numFmtId="178" fontId="25" fillId="26" borderId="42" xfId="33" applyNumberFormat="1" applyFont="1" applyFill="1" applyBorder="1">
      <alignment vertical="center"/>
    </xf>
    <xf numFmtId="178" fontId="25" fillId="26" borderId="42" xfId="33" applyNumberFormat="1" applyFont="1" applyFill="1" applyBorder="1" applyAlignment="1">
      <alignment vertical="center"/>
    </xf>
    <xf numFmtId="0" fontId="30" fillId="26" borderId="0" xfId="48" applyNumberFormat="1" applyFont="1" applyFill="1" applyAlignment="1">
      <alignment vertical="center"/>
    </xf>
    <xf numFmtId="0" fontId="25" fillId="26" borderId="0" xfId="49" applyFont="1" applyFill="1"/>
    <xf numFmtId="0" fontId="25" fillId="26" borderId="0" xfId="48" applyFont="1" applyFill="1"/>
    <xf numFmtId="0" fontId="26" fillId="26" borderId="0" xfId="48" applyNumberFormat="1" applyFont="1" applyFill="1" applyAlignment="1">
      <alignment vertical="center"/>
    </xf>
    <xf numFmtId="0" fontId="25" fillId="26" borderId="0" xfId="48" applyNumberFormat="1" applyFont="1" applyFill="1" applyBorder="1" applyAlignment="1">
      <alignment horizontal="center" vertical="center"/>
    </xf>
    <xf numFmtId="0" fontId="24" fillId="26" borderId="0" xfId="47" applyFont="1" applyFill="1" applyBorder="1" applyAlignment="1">
      <alignment horizontal="center" vertical="center"/>
    </xf>
    <xf numFmtId="49" fontId="34" fillId="27" borderId="23" xfId="48" applyNumberFormat="1" applyFont="1" applyFill="1" applyBorder="1" applyAlignment="1">
      <alignment horizontal="center" vertical="center"/>
    </xf>
    <xf numFmtId="176" fontId="25" fillId="26" borderId="0" xfId="48" applyNumberFormat="1" applyFont="1" applyFill="1" applyAlignment="1">
      <alignment horizontal="center"/>
    </xf>
    <xf numFmtId="0" fontId="34" fillId="27" borderId="43" xfId="48" applyFont="1" applyFill="1" applyBorder="1" applyAlignment="1">
      <alignment horizontal="distributed" vertical="center" wrapText="1"/>
    </xf>
    <xf numFmtId="0" fontId="25" fillId="26" borderId="0" xfId="48" applyFont="1" applyFill="1" applyBorder="1"/>
    <xf numFmtId="176" fontId="30" fillId="26" borderId="0" xfId="48" applyNumberFormat="1" applyFont="1" applyFill="1" applyAlignment="1">
      <alignment horizontal="left" vertical="center"/>
    </xf>
    <xf numFmtId="0" fontId="25" fillId="26" borderId="0" xfId="49" applyFont="1" applyFill="1" applyAlignment="1">
      <alignment vertical="center"/>
    </xf>
    <xf numFmtId="0" fontId="25" fillId="26" borderId="0" xfId="48" applyFont="1" applyFill="1" applyAlignment="1">
      <alignment vertical="center"/>
    </xf>
    <xf numFmtId="176" fontId="25" fillId="26" borderId="0" xfId="48" applyNumberFormat="1" applyFont="1" applyFill="1" applyAlignment="1">
      <alignment horizontal="left" vertical="center"/>
    </xf>
    <xf numFmtId="0" fontId="34" fillId="27" borderId="23" xfId="48" applyFont="1" applyFill="1" applyBorder="1" applyAlignment="1">
      <alignment horizontal="distributed" vertical="center" wrapText="1"/>
    </xf>
    <xf numFmtId="180" fontId="25" fillId="26" borderId="17" xfId="48" applyNumberFormat="1" applyFont="1" applyFill="1" applyBorder="1" applyAlignment="1">
      <alignment vertical="center"/>
    </xf>
    <xf numFmtId="180" fontId="25" fillId="26" borderId="23" xfId="48" applyNumberFormat="1" applyFont="1" applyFill="1" applyBorder="1" applyAlignment="1">
      <alignment vertical="center"/>
    </xf>
    <xf numFmtId="0" fontId="25" fillId="26" borderId="19" xfId="48" applyFont="1" applyFill="1" applyBorder="1" applyAlignment="1">
      <alignment vertical="center"/>
    </xf>
    <xf numFmtId="0" fontId="25" fillId="26" borderId="15" xfId="48" applyFont="1" applyFill="1" applyBorder="1" applyAlignment="1">
      <alignment vertical="center"/>
    </xf>
    <xf numFmtId="177" fontId="25" fillId="26" borderId="42" xfId="0" applyNumberFormat="1" applyFont="1" applyFill="1" applyBorder="1" applyProtection="1">
      <alignment vertical="center"/>
    </xf>
    <xf numFmtId="0" fontId="32" fillId="27" borderId="44" xfId="0" applyFont="1" applyFill="1" applyBorder="1" applyAlignment="1" applyProtection="1">
      <alignment horizontal="distributed" vertical="center" justifyLastLine="1"/>
    </xf>
    <xf numFmtId="178" fontId="25" fillId="26" borderId="23" xfId="33" applyNumberFormat="1" applyFont="1" applyFill="1" applyBorder="1" applyProtection="1">
      <alignment vertical="center"/>
    </xf>
    <xf numFmtId="0" fontId="24" fillId="26" borderId="23" xfId="0" applyFont="1" applyFill="1" applyBorder="1" applyProtection="1">
      <alignment vertical="center"/>
    </xf>
    <xf numFmtId="0" fontId="25" fillId="26" borderId="23" xfId="0" applyFont="1" applyFill="1" applyBorder="1" applyProtection="1">
      <alignment vertical="center"/>
    </xf>
    <xf numFmtId="178" fontId="25" fillId="28" borderId="45" xfId="33" applyNumberFormat="1" applyFont="1" applyFill="1" applyBorder="1" applyProtection="1">
      <alignment vertical="center"/>
      <protection locked="0"/>
    </xf>
    <xf numFmtId="0" fontId="24" fillId="28" borderId="45" xfId="0" applyFont="1" applyFill="1" applyBorder="1" applyProtection="1">
      <alignment vertical="center"/>
      <protection locked="0"/>
    </xf>
    <xf numFmtId="0" fontId="25" fillId="26" borderId="23" xfId="0" applyFont="1" applyFill="1" applyBorder="1" applyAlignment="1" applyProtection="1">
      <alignment horizontal="center" vertical="center"/>
    </xf>
    <xf numFmtId="178" fontId="24" fillId="26" borderId="0" xfId="0" applyNumberFormat="1" applyFont="1" applyFill="1" applyProtection="1">
      <alignment vertical="center"/>
    </xf>
    <xf numFmtId="49" fontId="25" fillId="0" borderId="46" xfId="0" applyNumberFormat="1" applyFont="1" applyFill="1" applyBorder="1" applyAlignment="1" applyProtection="1">
      <alignment horizontal="center" vertical="center"/>
    </xf>
    <xf numFmtId="49" fontId="25" fillId="0" borderId="47" xfId="0" applyNumberFormat="1" applyFont="1" applyFill="1" applyBorder="1" applyAlignment="1" applyProtection="1">
      <alignment horizontal="center" vertical="center"/>
    </xf>
    <xf numFmtId="0" fontId="25" fillId="0" borderId="48" xfId="49" applyFont="1" applyFill="1" applyBorder="1" applyAlignment="1" applyProtection="1">
      <alignment vertical="center"/>
    </xf>
    <xf numFmtId="0" fontId="25" fillId="0" borderId="49" xfId="49" applyFont="1" applyFill="1" applyBorder="1" applyAlignment="1" applyProtection="1">
      <alignment vertical="center"/>
    </xf>
    <xf numFmtId="49" fontId="25" fillId="0" borderId="50" xfId="46" applyNumberFormat="1" applyFont="1" applyFill="1" applyBorder="1" applyAlignment="1">
      <alignment horizontal="center" vertical="center"/>
    </xf>
    <xf numFmtId="0" fontId="25" fillId="0" borderId="51" xfId="49" applyFont="1" applyFill="1" applyBorder="1" applyAlignment="1">
      <alignment vertical="center"/>
    </xf>
    <xf numFmtId="3" fontId="25" fillId="0" borderId="52" xfId="46" applyNumberFormat="1" applyFont="1" applyFill="1" applyBorder="1" applyAlignment="1" applyProtection="1">
      <alignment vertical="center" shrinkToFit="1"/>
    </xf>
    <xf numFmtId="3" fontId="25" fillId="0" borderId="50" xfId="46" applyNumberFormat="1" applyFont="1" applyFill="1" applyBorder="1" applyAlignment="1" applyProtection="1">
      <alignment vertical="center" shrinkToFit="1"/>
    </xf>
    <xf numFmtId="3" fontId="25" fillId="0" borderId="53" xfId="46" applyNumberFormat="1" applyFont="1" applyFill="1" applyBorder="1" applyAlignment="1" applyProtection="1">
      <alignment vertical="center" shrinkToFit="1"/>
    </xf>
    <xf numFmtId="49" fontId="25" fillId="0" borderId="54" xfId="46" applyNumberFormat="1" applyFont="1" applyFill="1" applyBorder="1" applyAlignment="1">
      <alignment horizontal="center" vertical="center"/>
    </xf>
    <xf numFmtId="0" fontId="25" fillId="0" borderId="55" xfId="49" applyFont="1" applyFill="1" applyBorder="1" applyAlignment="1">
      <alignment vertical="center"/>
    </xf>
    <xf numFmtId="3" fontId="25" fillId="0" borderId="56" xfId="46" applyNumberFormat="1" applyFont="1" applyFill="1" applyBorder="1" applyAlignment="1" applyProtection="1">
      <alignment vertical="center" shrinkToFit="1"/>
    </xf>
    <xf numFmtId="3" fontId="25" fillId="0" borderId="54" xfId="46" applyNumberFormat="1" applyFont="1" applyFill="1" applyBorder="1" applyAlignment="1" applyProtection="1">
      <alignment vertical="center" shrinkToFit="1"/>
    </xf>
    <xf numFmtId="3" fontId="25" fillId="0" borderId="57" xfId="46" applyNumberFormat="1" applyFont="1" applyFill="1" applyBorder="1" applyAlignment="1" applyProtection="1">
      <alignment vertical="center" shrinkToFit="1"/>
    </xf>
    <xf numFmtId="49" fontId="25" fillId="0" borderId="55" xfId="46" applyNumberFormat="1" applyFont="1" applyFill="1" applyBorder="1" applyAlignment="1">
      <alignment horizontal="center" vertical="center"/>
    </xf>
    <xf numFmtId="0" fontId="25" fillId="0" borderId="53" xfId="49" applyFont="1" applyFill="1" applyBorder="1" applyAlignment="1">
      <alignment vertical="center"/>
    </xf>
    <xf numFmtId="0" fontId="25" fillId="0" borderId="57" xfId="49" applyFont="1" applyFill="1" applyBorder="1" applyAlignment="1">
      <alignment vertical="center"/>
    </xf>
    <xf numFmtId="49" fontId="25" fillId="26" borderId="54" xfId="46" applyNumberFormat="1" applyFont="1" applyFill="1" applyBorder="1" applyAlignment="1">
      <alignment horizontal="center" vertical="center"/>
    </xf>
    <xf numFmtId="0" fontId="25" fillId="26" borderId="57" xfId="49" applyFont="1" applyFill="1" applyBorder="1" applyAlignment="1">
      <alignment vertical="center"/>
    </xf>
    <xf numFmtId="3" fontId="25" fillId="26" borderId="56" xfId="46" applyNumberFormat="1" applyFont="1" applyFill="1" applyBorder="1" applyAlignment="1" applyProtection="1">
      <alignment vertical="center" shrinkToFit="1"/>
    </xf>
    <xf numFmtId="3" fontId="25" fillId="26" borderId="54" xfId="46" applyNumberFormat="1" applyFont="1" applyFill="1" applyBorder="1" applyAlignment="1" applyProtection="1">
      <alignment vertical="center" shrinkToFit="1"/>
    </xf>
    <xf numFmtId="3" fontId="25" fillId="26" borderId="57" xfId="46" applyNumberFormat="1" applyFont="1" applyFill="1" applyBorder="1" applyAlignment="1" applyProtection="1">
      <alignment vertical="center" shrinkToFit="1"/>
    </xf>
    <xf numFmtId="49" fontId="25" fillId="0" borderId="58" xfId="0" applyNumberFormat="1" applyFont="1" applyFill="1" applyBorder="1" applyAlignment="1">
      <alignment horizontal="center" vertical="center"/>
    </xf>
    <xf numFmtId="0" fontId="25" fillId="0" borderId="59" xfId="49" applyFont="1" applyFill="1" applyBorder="1" applyAlignment="1">
      <alignment vertical="center"/>
    </xf>
    <xf numFmtId="38" fontId="25" fillId="0" borderId="60" xfId="33" applyFont="1" applyFill="1" applyBorder="1" applyAlignment="1">
      <alignment shrinkToFit="1"/>
    </xf>
    <xf numFmtId="38" fontId="25" fillId="0" borderId="61" xfId="33" applyFont="1" applyFill="1" applyBorder="1" applyAlignment="1">
      <alignment shrinkToFit="1"/>
    </xf>
    <xf numFmtId="38" fontId="25" fillId="0" borderId="59" xfId="33" applyFont="1" applyFill="1" applyBorder="1" applyAlignment="1">
      <alignment shrinkToFit="1"/>
    </xf>
    <xf numFmtId="38" fontId="25" fillId="0" borderId="60" xfId="33" applyFont="1" applyFill="1" applyBorder="1" applyAlignment="1">
      <alignment vertical="center" shrinkToFit="1"/>
    </xf>
    <xf numFmtId="38" fontId="25" fillId="0" borderId="61" xfId="33" applyFont="1" applyFill="1" applyBorder="1" applyAlignment="1">
      <alignment vertical="center" shrinkToFit="1"/>
    </xf>
    <xf numFmtId="38" fontId="25" fillId="0" borderId="59" xfId="33" applyFont="1" applyFill="1" applyBorder="1" applyAlignment="1">
      <alignment vertical="center" shrinkToFit="1"/>
    </xf>
    <xf numFmtId="38" fontId="25" fillId="0" borderId="62" xfId="33" applyFont="1" applyFill="1" applyBorder="1" applyAlignment="1">
      <alignment vertical="center" shrinkToFit="1"/>
    </xf>
    <xf numFmtId="178" fontId="25" fillId="0" borderId="60" xfId="44" applyNumberFormat="1" applyFont="1" applyFill="1" applyBorder="1" applyAlignment="1">
      <alignment vertical="center"/>
    </xf>
    <xf numFmtId="178" fontId="25" fillId="0" borderId="63" xfId="44" applyNumberFormat="1" applyFont="1" applyFill="1" applyBorder="1" applyAlignment="1">
      <alignment vertical="center"/>
    </xf>
    <xf numFmtId="178" fontId="25" fillId="0" borderId="64" xfId="33" applyNumberFormat="1" applyFont="1" applyFill="1" applyBorder="1" applyAlignment="1">
      <alignment vertical="center"/>
    </xf>
    <xf numFmtId="49" fontId="25" fillId="0" borderId="65" xfId="0" applyNumberFormat="1" applyFont="1" applyFill="1" applyBorder="1" applyAlignment="1">
      <alignment horizontal="center" vertical="center"/>
    </xf>
    <xf numFmtId="0" fontId="25" fillId="0" borderId="66" xfId="49" applyFont="1" applyFill="1" applyBorder="1" applyAlignment="1">
      <alignment vertical="center"/>
    </xf>
    <xf numFmtId="38" fontId="25" fillId="0" borderId="67" xfId="33" applyFont="1" applyFill="1" applyBorder="1" applyAlignment="1">
      <alignment shrinkToFit="1"/>
    </xf>
    <xf numFmtId="38" fontId="25" fillId="0" borderId="55" xfId="33" applyFont="1" applyFill="1" applyBorder="1" applyAlignment="1">
      <alignment shrinkToFit="1"/>
    </xf>
    <xf numFmtId="38" fontId="25" fillId="0" borderId="66" xfId="33" applyFont="1" applyFill="1" applyBorder="1" applyAlignment="1">
      <alignment shrinkToFit="1"/>
    </xf>
    <xf numFmtId="38" fontId="25" fillId="0" borderId="67" xfId="33" applyFont="1" applyFill="1" applyBorder="1" applyAlignment="1">
      <alignment vertical="center" shrinkToFit="1"/>
    </xf>
    <xf numFmtId="38" fontId="25" fillId="0" borderId="55" xfId="33" applyFont="1" applyFill="1" applyBorder="1" applyAlignment="1">
      <alignment vertical="center" shrinkToFit="1"/>
    </xf>
    <xf numFmtId="38" fontId="25" fillId="0" borderId="66" xfId="33" applyFont="1" applyFill="1" applyBorder="1" applyAlignment="1">
      <alignment vertical="center" shrinkToFit="1"/>
    </xf>
    <xf numFmtId="38" fontId="25" fillId="0" borderId="68" xfId="33" applyFont="1" applyFill="1" applyBorder="1" applyAlignment="1">
      <alignment vertical="center" shrinkToFit="1"/>
    </xf>
    <xf numFmtId="178" fontId="25" fillId="0" borderId="67" xfId="44" applyNumberFormat="1" applyFont="1" applyFill="1" applyBorder="1" applyAlignment="1">
      <alignment vertical="center"/>
    </xf>
    <xf numFmtId="178" fontId="25" fillId="0" borderId="54" xfId="44" applyNumberFormat="1" applyFont="1" applyFill="1" applyBorder="1" applyAlignment="1">
      <alignment vertical="center"/>
    </xf>
    <xf numFmtId="178" fontId="25" fillId="0" borderId="69" xfId="33" applyNumberFormat="1" applyFont="1" applyFill="1" applyBorder="1" applyAlignment="1">
      <alignment vertical="center"/>
    </xf>
    <xf numFmtId="38" fontId="25" fillId="0" borderId="65" xfId="33" applyFont="1" applyFill="1" applyBorder="1" applyAlignment="1">
      <alignment vertical="center" shrinkToFit="1"/>
    </xf>
    <xf numFmtId="38" fontId="25" fillId="0" borderId="65" xfId="33" applyFont="1" applyFill="1" applyBorder="1" applyAlignment="1">
      <alignment shrinkToFit="1"/>
    </xf>
    <xf numFmtId="49" fontId="25" fillId="26" borderId="65" xfId="0" applyNumberFormat="1" applyFont="1" applyFill="1" applyBorder="1" applyAlignment="1">
      <alignment horizontal="center" vertical="center"/>
    </xf>
    <xf numFmtId="0" fontId="25" fillId="26" borderId="66" xfId="49" applyFont="1" applyFill="1" applyBorder="1" applyAlignment="1">
      <alignment vertical="center"/>
    </xf>
    <xf numFmtId="38" fontId="25" fillId="26" borderId="67" xfId="33" applyFont="1" applyFill="1" applyBorder="1" applyAlignment="1">
      <alignment shrinkToFit="1"/>
    </xf>
    <xf numFmtId="38" fontId="25" fillId="26" borderId="55" xfId="33" applyFont="1" applyFill="1" applyBorder="1" applyAlignment="1">
      <alignment shrinkToFit="1"/>
    </xf>
    <xf numFmtId="38" fontId="25" fillId="26" borderId="66" xfId="33" applyFont="1" applyFill="1" applyBorder="1" applyAlignment="1">
      <alignment shrinkToFit="1"/>
    </xf>
    <xf numFmtId="38" fontId="25" fillId="26" borderId="67" xfId="33" applyFont="1" applyFill="1" applyBorder="1" applyAlignment="1">
      <alignment vertical="center" shrinkToFit="1"/>
    </xf>
    <xf numFmtId="38" fontId="25" fillId="26" borderId="55" xfId="33" applyFont="1" applyFill="1" applyBorder="1" applyAlignment="1">
      <alignment vertical="center" shrinkToFit="1"/>
    </xf>
    <xf numFmtId="38" fontId="25" fillId="26" borderId="66" xfId="33" applyFont="1" applyFill="1" applyBorder="1" applyAlignment="1">
      <alignment vertical="center" shrinkToFit="1"/>
    </xf>
    <xf numFmtId="38" fontId="25" fillId="26" borderId="68" xfId="33" applyFont="1" applyFill="1" applyBorder="1" applyAlignment="1">
      <alignment vertical="center" shrinkToFit="1"/>
    </xf>
    <xf numFmtId="178" fontId="25" fillId="26" borderId="69" xfId="33" applyNumberFormat="1" applyFont="1" applyFill="1" applyBorder="1" applyAlignment="1">
      <alignment vertical="center"/>
    </xf>
    <xf numFmtId="49" fontId="25" fillId="0" borderId="70" xfId="0" applyNumberFormat="1" applyFont="1" applyFill="1" applyBorder="1" applyAlignment="1">
      <alignment horizontal="center" vertical="center"/>
    </xf>
    <xf numFmtId="0" fontId="25" fillId="0" borderId="71" xfId="49" applyFont="1" applyFill="1" applyBorder="1" applyAlignment="1">
      <alignment vertical="center"/>
    </xf>
    <xf numFmtId="38" fontId="25" fillId="0" borderId="70" xfId="0" applyNumberFormat="1" applyFont="1" applyFill="1" applyBorder="1" applyAlignment="1">
      <alignment vertical="center" shrinkToFit="1"/>
    </xf>
    <xf numFmtId="38" fontId="25" fillId="0" borderId="50" xfId="0" applyNumberFormat="1" applyFont="1" applyFill="1" applyBorder="1" applyAlignment="1">
      <alignment vertical="center" shrinkToFit="1"/>
    </xf>
    <xf numFmtId="38" fontId="25" fillId="0" borderId="71" xfId="0" applyNumberFormat="1" applyFont="1" applyFill="1" applyBorder="1" applyAlignment="1">
      <alignment vertical="center" shrinkToFit="1"/>
    </xf>
    <xf numFmtId="38" fontId="25" fillId="0" borderId="65" xfId="0" applyNumberFormat="1" applyFont="1" applyFill="1" applyBorder="1" applyAlignment="1">
      <alignment vertical="center" shrinkToFit="1"/>
    </xf>
    <xf numFmtId="38" fontId="25" fillId="0" borderId="54" xfId="0" applyNumberFormat="1" applyFont="1" applyFill="1" applyBorder="1" applyAlignment="1">
      <alignment vertical="center" shrinkToFit="1"/>
    </xf>
    <xf numFmtId="38" fontId="25" fillId="0" borderId="66" xfId="0" applyNumberFormat="1" applyFont="1" applyFill="1" applyBorder="1" applyAlignment="1">
      <alignment vertical="center" shrinkToFit="1"/>
    </xf>
    <xf numFmtId="49" fontId="25" fillId="0" borderId="67" xfId="0" applyNumberFormat="1" applyFont="1" applyFill="1" applyBorder="1" applyAlignment="1">
      <alignment horizontal="center" vertical="center"/>
    </xf>
    <xf numFmtId="49" fontId="25" fillId="0" borderId="50" xfId="0" applyNumberFormat="1" applyFont="1" applyFill="1" applyBorder="1" applyAlignment="1">
      <alignment horizontal="center" vertical="center"/>
    </xf>
    <xf numFmtId="178" fontId="25" fillId="0" borderId="50" xfId="33" applyNumberFormat="1" applyFont="1" applyFill="1" applyBorder="1">
      <alignment vertical="center"/>
    </xf>
    <xf numFmtId="178" fontId="25" fillId="0" borderId="50" xfId="33" applyNumberFormat="1" applyFont="1" applyFill="1" applyBorder="1" applyAlignment="1">
      <alignment vertical="center"/>
    </xf>
    <xf numFmtId="49" fontId="25" fillId="0" borderId="54" xfId="0" applyNumberFormat="1" applyFont="1" applyFill="1" applyBorder="1" applyAlignment="1">
      <alignment horizontal="center" vertical="center"/>
    </xf>
    <xf numFmtId="178" fontId="25" fillId="0" borderId="54" xfId="33" applyNumberFormat="1" applyFont="1" applyFill="1" applyBorder="1">
      <alignment vertical="center"/>
    </xf>
    <xf numFmtId="178" fontId="25" fillId="0" borderId="54" xfId="33" applyNumberFormat="1" applyFont="1" applyFill="1" applyBorder="1" applyAlignment="1">
      <alignment vertical="center"/>
    </xf>
    <xf numFmtId="49" fontId="25" fillId="0" borderId="55" xfId="0" applyNumberFormat="1" applyFont="1" applyFill="1" applyBorder="1" applyAlignment="1">
      <alignment horizontal="center" vertical="center"/>
    </xf>
    <xf numFmtId="0" fontId="25" fillId="0" borderId="54" xfId="49" applyFont="1" applyFill="1" applyBorder="1" applyAlignment="1">
      <alignment vertical="center"/>
    </xf>
    <xf numFmtId="49" fontId="25" fillId="0" borderId="50" xfId="45" applyNumberFormat="1" applyFont="1" applyFill="1" applyBorder="1" applyAlignment="1">
      <alignment horizontal="center" vertical="center"/>
    </xf>
    <xf numFmtId="0" fontId="25" fillId="0" borderId="50" xfId="49" applyFont="1" applyFill="1" applyBorder="1" applyAlignment="1">
      <alignment vertical="center"/>
    </xf>
    <xf numFmtId="180" fontId="25" fillId="0" borderId="50" xfId="48" applyNumberFormat="1" applyFont="1" applyFill="1" applyBorder="1" applyAlignment="1">
      <alignment vertical="center"/>
    </xf>
    <xf numFmtId="180" fontId="25" fillId="0" borderId="51" xfId="48" applyNumberFormat="1" applyFont="1" applyFill="1" applyBorder="1" applyAlignment="1">
      <alignment vertical="center"/>
    </xf>
    <xf numFmtId="49" fontId="25" fillId="0" borderId="54" xfId="45" applyNumberFormat="1" applyFont="1" applyFill="1" applyBorder="1" applyAlignment="1">
      <alignment horizontal="center" vertical="center"/>
    </xf>
    <xf numFmtId="180" fontId="25" fillId="0" borderId="54" xfId="48" applyNumberFormat="1" applyFont="1" applyFill="1" applyBorder="1" applyAlignment="1">
      <alignment vertical="center"/>
    </xf>
    <xf numFmtId="180" fontId="25" fillId="0" borderId="55" xfId="48" applyNumberFormat="1" applyFont="1" applyFill="1" applyBorder="1" applyAlignment="1">
      <alignment vertical="center"/>
    </xf>
    <xf numFmtId="49" fontId="25" fillId="0" borderId="55" xfId="45" applyNumberFormat="1" applyFont="1" applyFill="1" applyBorder="1" applyAlignment="1">
      <alignment horizontal="center" vertical="center"/>
    </xf>
    <xf numFmtId="49" fontId="25" fillId="0" borderId="23" xfId="47" applyNumberFormat="1" applyFont="1" applyFill="1" applyBorder="1" applyAlignment="1">
      <alignment horizontal="center" vertical="center"/>
    </xf>
    <xf numFmtId="0" fontId="25" fillId="0" borderId="72" xfId="49" applyFont="1" applyFill="1" applyBorder="1" applyAlignment="1">
      <alignment vertical="center"/>
    </xf>
    <xf numFmtId="182" fontId="25" fillId="0" borderId="23" xfId="33" applyNumberFormat="1" applyFont="1" applyFill="1" applyBorder="1" applyAlignment="1">
      <alignment vertical="center"/>
    </xf>
    <xf numFmtId="49" fontId="25" fillId="0" borderId="50" xfId="47" applyNumberFormat="1" applyFont="1" applyFill="1" applyBorder="1" applyAlignment="1">
      <alignment horizontal="center" vertical="center"/>
    </xf>
    <xf numFmtId="182" fontId="25" fillId="0" borderId="50" xfId="33" applyNumberFormat="1" applyFont="1" applyFill="1" applyBorder="1" applyAlignment="1">
      <alignment vertical="center"/>
    </xf>
    <xf numFmtId="49" fontId="25" fillId="0" borderId="54" xfId="47" applyNumberFormat="1" applyFont="1" applyFill="1" applyBorder="1" applyAlignment="1">
      <alignment horizontal="center" vertical="center"/>
    </xf>
    <xf numFmtId="182" fontId="25" fillId="0" borderId="54" xfId="33" applyNumberFormat="1" applyFont="1" applyFill="1" applyBorder="1" applyAlignment="1">
      <alignment vertical="center"/>
    </xf>
    <xf numFmtId="49" fontId="25" fillId="0" borderId="73" xfId="47" applyNumberFormat="1" applyFont="1" applyFill="1" applyBorder="1" applyAlignment="1">
      <alignment horizontal="center" vertical="center"/>
    </xf>
    <xf numFmtId="0" fontId="25" fillId="0" borderId="74" xfId="49" applyFont="1" applyFill="1" applyBorder="1" applyAlignment="1">
      <alignment vertical="center"/>
    </xf>
    <xf numFmtId="182" fontId="25" fillId="0" borderId="73" xfId="33" applyNumberFormat="1" applyFont="1" applyFill="1" applyBorder="1" applyAlignment="1">
      <alignment vertical="center"/>
    </xf>
    <xf numFmtId="178" fontId="25" fillId="26" borderId="75" xfId="48" applyNumberFormat="1" applyFont="1" applyFill="1" applyBorder="1" applyAlignment="1">
      <alignment vertical="center"/>
    </xf>
    <xf numFmtId="180" fontId="25" fillId="26" borderId="72" xfId="48" applyNumberFormat="1" applyFont="1" applyFill="1" applyBorder="1" applyAlignment="1">
      <alignment vertical="center"/>
    </xf>
    <xf numFmtId="0" fontId="25" fillId="28" borderId="72" xfId="49" applyFont="1" applyFill="1" applyBorder="1" applyAlignment="1">
      <alignment vertical="center"/>
    </xf>
    <xf numFmtId="0" fontId="25" fillId="28" borderId="21" xfId="49" applyFont="1" applyFill="1" applyBorder="1" applyAlignment="1">
      <alignment vertical="center"/>
    </xf>
    <xf numFmtId="0" fontId="37" fillId="26" borderId="0" xfId="0" applyFont="1" applyFill="1" applyAlignment="1">
      <alignment horizontal="center" vertical="center"/>
    </xf>
    <xf numFmtId="0" fontId="40" fillId="26" borderId="0" xfId="0" applyFont="1" applyFill="1" applyAlignment="1">
      <alignment horizontal="center" vertical="center"/>
    </xf>
    <xf numFmtId="182" fontId="25" fillId="0" borderId="54" xfId="33" applyNumberFormat="1" applyFont="1" applyFill="1" applyBorder="1">
      <alignment vertical="center"/>
    </xf>
    <xf numFmtId="0" fontId="24" fillId="0" borderId="11" xfId="0" applyFont="1" applyFill="1" applyBorder="1" applyAlignment="1" applyProtection="1">
      <alignment vertical="center" wrapText="1"/>
    </xf>
    <xf numFmtId="0" fontId="41" fillId="26" borderId="11" xfId="0" applyFont="1" applyFill="1" applyBorder="1" applyAlignment="1" applyProtection="1">
      <alignment vertical="center" wrapText="1"/>
    </xf>
    <xf numFmtId="0" fontId="38" fillId="26" borderId="11" xfId="0" applyFont="1" applyFill="1" applyBorder="1" applyAlignment="1" applyProtection="1">
      <alignment vertical="center" wrapText="1"/>
    </xf>
    <xf numFmtId="0" fontId="38" fillId="0" borderId="11" xfId="0" applyFont="1" applyFill="1" applyBorder="1" applyAlignment="1" applyProtection="1">
      <alignment vertical="center" wrapText="1"/>
    </xf>
    <xf numFmtId="0" fontId="38" fillId="33" borderId="11" xfId="0" applyFont="1" applyFill="1" applyBorder="1" applyAlignment="1" applyProtection="1">
      <alignment vertical="center" wrapText="1"/>
    </xf>
    <xf numFmtId="0" fontId="38" fillId="26" borderId="11" xfId="0" applyFont="1" applyFill="1" applyBorder="1">
      <alignment vertical="center"/>
    </xf>
    <xf numFmtId="0" fontId="42" fillId="26" borderId="11" xfId="0" applyFont="1" applyFill="1" applyBorder="1" applyAlignment="1" applyProtection="1">
      <alignment vertical="center" wrapText="1"/>
    </xf>
    <xf numFmtId="177" fontId="25" fillId="0" borderId="76" xfId="0" applyNumberFormat="1" applyFont="1" applyFill="1" applyBorder="1" applyAlignment="1" applyProtection="1">
      <alignment vertical="center" shrinkToFit="1"/>
      <protection locked="0"/>
    </xf>
    <xf numFmtId="177" fontId="25" fillId="0" borderId="77" xfId="0" applyNumberFormat="1" applyFont="1" applyFill="1" applyBorder="1" applyAlignment="1" applyProtection="1">
      <alignment vertical="center" shrinkToFit="1"/>
      <protection locked="0"/>
    </xf>
    <xf numFmtId="177" fontId="25" fillId="0" borderId="78" xfId="0" applyNumberFormat="1" applyFont="1" applyFill="1" applyBorder="1" applyAlignment="1" applyProtection="1">
      <alignment vertical="center" shrinkToFit="1"/>
      <protection locked="0"/>
    </xf>
    <xf numFmtId="177" fontId="25" fillId="0" borderId="79" xfId="0" applyNumberFormat="1" applyFont="1" applyFill="1" applyBorder="1" applyAlignment="1" applyProtection="1">
      <alignment vertical="center" shrinkToFit="1"/>
      <protection locked="0"/>
    </xf>
    <xf numFmtId="177" fontId="25" fillId="0" borderId="80" xfId="0" applyNumberFormat="1" applyFont="1" applyFill="1" applyBorder="1" applyAlignment="1" applyProtection="1">
      <alignment vertical="center" shrinkToFit="1"/>
      <protection locked="0"/>
    </xf>
    <xf numFmtId="177" fontId="25" fillId="0" borderId="54" xfId="0" applyNumberFormat="1" applyFont="1" applyFill="1" applyBorder="1" applyAlignment="1" applyProtection="1">
      <alignment vertical="center" shrinkToFit="1"/>
      <protection locked="0"/>
    </xf>
    <xf numFmtId="0" fontId="43" fillId="26" borderId="11" xfId="0" applyFont="1" applyFill="1" applyBorder="1" applyAlignment="1" applyProtection="1">
      <alignment vertical="center" wrapText="1"/>
    </xf>
    <xf numFmtId="49" fontId="25" fillId="34" borderId="47" xfId="0" applyNumberFormat="1" applyFont="1" applyFill="1" applyBorder="1" applyAlignment="1" applyProtection="1">
      <alignment horizontal="center" vertical="center"/>
    </xf>
    <xf numFmtId="0" fontId="25" fillId="34" borderId="49" xfId="49" applyFont="1" applyFill="1" applyBorder="1" applyAlignment="1" applyProtection="1">
      <alignment vertical="center"/>
    </xf>
    <xf numFmtId="177" fontId="25" fillId="34" borderId="77" xfId="0" applyNumberFormat="1" applyFont="1" applyFill="1" applyBorder="1" applyAlignment="1" applyProtection="1">
      <alignment vertical="center" shrinkToFit="1"/>
      <protection locked="0"/>
    </xf>
    <xf numFmtId="177" fontId="25" fillId="34" borderId="54" xfId="0" applyNumberFormat="1" applyFont="1" applyFill="1" applyBorder="1" applyAlignment="1" applyProtection="1">
      <alignment vertical="center" shrinkToFit="1"/>
      <protection locked="0"/>
    </xf>
    <xf numFmtId="177" fontId="25" fillId="34" borderId="79" xfId="0" applyNumberFormat="1" applyFont="1" applyFill="1" applyBorder="1" applyAlignment="1" applyProtection="1">
      <alignment vertical="center" shrinkToFit="1"/>
      <protection locked="0"/>
    </xf>
    <xf numFmtId="49" fontId="25" fillId="34" borderId="81" xfId="0" applyNumberFormat="1" applyFont="1" applyFill="1" applyBorder="1" applyAlignment="1" applyProtection="1">
      <alignment horizontal="center" vertical="center"/>
    </xf>
    <xf numFmtId="0" fontId="25" fillId="34" borderId="82" xfId="49" applyFont="1" applyFill="1" applyBorder="1" applyAlignment="1" applyProtection="1">
      <alignment vertical="center"/>
    </xf>
    <xf numFmtId="177" fontId="25" fillId="34" borderId="83" xfId="0" applyNumberFormat="1" applyFont="1" applyFill="1" applyBorder="1" applyAlignment="1" applyProtection="1">
      <alignment vertical="center" shrinkToFit="1"/>
      <protection locked="0"/>
    </xf>
    <xf numFmtId="177" fontId="25" fillId="34" borderId="84" xfId="0" applyNumberFormat="1" applyFont="1" applyFill="1" applyBorder="1" applyAlignment="1" applyProtection="1">
      <alignment vertical="center" shrinkToFit="1"/>
      <protection locked="0"/>
    </xf>
    <xf numFmtId="177" fontId="25" fillId="34" borderId="85" xfId="0" applyNumberFormat="1" applyFont="1" applyFill="1" applyBorder="1" applyAlignment="1" applyProtection="1">
      <alignment vertical="center" shrinkToFit="1"/>
      <protection locked="0"/>
    </xf>
    <xf numFmtId="49" fontId="25" fillId="34" borderId="54" xfId="46" applyNumberFormat="1" applyFont="1" applyFill="1" applyBorder="1" applyAlignment="1">
      <alignment horizontal="center" vertical="center"/>
    </xf>
    <xf numFmtId="0" fontId="25" fillId="34" borderId="55" xfId="49" applyFont="1" applyFill="1" applyBorder="1" applyAlignment="1">
      <alignment vertical="center"/>
    </xf>
    <xf numFmtId="3" fontId="25" fillId="34" borderId="56" xfId="46" applyNumberFormat="1" applyFont="1" applyFill="1" applyBorder="1" applyAlignment="1" applyProtection="1">
      <alignment vertical="center" shrinkToFit="1"/>
    </xf>
    <xf numFmtId="3" fontId="25" fillId="34" borderId="54" xfId="46" applyNumberFormat="1" applyFont="1" applyFill="1" applyBorder="1" applyAlignment="1" applyProtection="1">
      <alignment vertical="center" shrinkToFit="1"/>
    </xf>
    <xf numFmtId="3" fontId="25" fillId="34" borderId="57" xfId="46" applyNumberFormat="1" applyFont="1" applyFill="1" applyBorder="1" applyAlignment="1" applyProtection="1">
      <alignment vertical="center" shrinkToFit="1"/>
    </xf>
    <xf numFmtId="49" fontId="25" fillId="34" borderId="55" xfId="46" applyNumberFormat="1" applyFont="1" applyFill="1" applyBorder="1" applyAlignment="1">
      <alignment horizontal="center" vertical="center"/>
    </xf>
    <xf numFmtId="0" fontId="25" fillId="34" borderId="57" xfId="49" applyFont="1" applyFill="1" applyBorder="1" applyAlignment="1">
      <alignment vertical="center"/>
    </xf>
    <xf numFmtId="49" fontId="25" fillId="34" borderId="74" xfId="46" applyNumberFormat="1" applyFont="1" applyFill="1" applyBorder="1" applyAlignment="1">
      <alignment horizontal="center" vertical="center"/>
    </xf>
    <xf numFmtId="0" fontId="25" fillId="34" borderId="86" xfId="49" applyFont="1" applyFill="1" applyBorder="1" applyAlignment="1">
      <alignment vertical="center"/>
    </xf>
    <xf numFmtId="3" fontId="25" fillId="34" borderId="87" xfId="46" applyNumberFormat="1" applyFont="1" applyFill="1" applyBorder="1" applyAlignment="1" applyProtection="1">
      <alignment vertical="center" shrinkToFit="1"/>
    </xf>
    <xf numFmtId="3" fontId="25" fillId="34" borderId="73" xfId="46" applyNumberFormat="1" applyFont="1" applyFill="1" applyBorder="1" applyAlignment="1" applyProtection="1">
      <alignment vertical="center" shrinkToFit="1"/>
    </xf>
    <xf numFmtId="3" fontId="25" fillId="34" borderId="86" xfId="46" applyNumberFormat="1" applyFont="1" applyFill="1" applyBorder="1" applyAlignment="1" applyProtection="1">
      <alignment vertical="center" shrinkToFit="1"/>
    </xf>
    <xf numFmtId="49" fontId="25" fillId="34" borderId="65" xfId="0" applyNumberFormat="1" applyFont="1" applyFill="1" applyBorder="1" applyAlignment="1">
      <alignment horizontal="center" vertical="center"/>
    </xf>
    <xf numFmtId="0" fontId="25" fillId="34" borderId="66" xfId="49" applyFont="1" applyFill="1" applyBorder="1" applyAlignment="1">
      <alignment vertical="center"/>
    </xf>
    <xf numFmtId="38" fontId="25" fillId="34" borderId="67" xfId="33" applyFont="1" applyFill="1" applyBorder="1" applyAlignment="1">
      <alignment shrinkToFit="1"/>
    </xf>
    <xf numFmtId="38" fontId="25" fillId="34" borderId="55" xfId="33" applyFont="1" applyFill="1" applyBorder="1" applyAlignment="1">
      <alignment shrinkToFit="1"/>
    </xf>
    <xf numFmtId="38" fontId="25" fillId="34" borderId="66" xfId="33" applyFont="1" applyFill="1" applyBorder="1" applyAlignment="1">
      <alignment shrinkToFit="1"/>
    </xf>
    <xf numFmtId="38" fontId="25" fillId="34" borderId="67" xfId="33" applyFont="1" applyFill="1" applyBorder="1" applyAlignment="1">
      <alignment vertical="center" shrinkToFit="1"/>
    </xf>
    <xf numFmtId="38" fontId="25" fillId="34" borderId="55" xfId="33" applyFont="1" applyFill="1" applyBorder="1" applyAlignment="1">
      <alignment vertical="center" shrinkToFit="1"/>
    </xf>
    <xf numFmtId="38" fontId="25" fillId="34" borderId="66" xfId="33" applyFont="1" applyFill="1" applyBorder="1" applyAlignment="1">
      <alignment vertical="center" shrinkToFit="1"/>
    </xf>
    <xf numFmtId="38" fontId="25" fillId="34" borderId="68" xfId="33" applyFont="1" applyFill="1" applyBorder="1" applyAlignment="1">
      <alignment vertical="center" shrinkToFit="1"/>
    </xf>
    <xf numFmtId="178" fontId="25" fillId="34" borderId="67" xfId="44" applyNumberFormat="1" applyFont="1" applyFill="1" applyBorder="1" applyAlignment="1">
      <alignment vertical="center"/>
    </xf>
    <xf numFmtId="178" fontId="25" fillId="34" borderId="54" xfId="44" applyNumberFormat="1" applyFont="1" applyFill="1" applyBorder="1" applyAlignment="1">
      <alignment vertical="center"/>
    </xf>
    <xf numFmtId="178" fontId="25" fillId="34" borderId="69" xfId="33" applyNumberFormat="1" applyFont="1" applyFill="1" applyBorder="1" applyAlignment="1">
      <alignment vertical="center"/>
    </xf>
    <xf numFmtId="38" fontId="25" fillId="34" borderId="65" xfId="33" applyFont="1" applyFill="1" applyBorder="1" applyAlignment="1">
      <alignment shrinkToFit="1"/>
    </xf>
    <xf numFmtId="38" fontId="25" fillId="34" borderId="65" xfId="33" applyFont="1" applyFill="1" applyBorder="1" applyAlignment="1">
      <alignment vertical="center" shrinkToFit="1"/>
    </xf>
    <xf numFmtId="49" fontId="25" fillId="34" borderId="88" xfId="0" applyNumberFormat="1" applyFont="1" applyFill="1" applyBorder="1" applyAlignment="1">
      <alignment horizontal="center" vertical="center"/>
    </xf>
    <xf numFmtId="0" fontId="25" fillId="34" borderId="89" xfId="49" applyFont="1" applyFill="1" applyBorder="1" applyAlignment="1">
      <alignment vertical="center"/>
    </xf>
    <xf numFmtId="38" fontId="25" fillId="34" borderId="90" xfId="33" applyFont="1" applyFill="1" applyBorder="1" applyAlignment="1">
      <alignment shrinkToFit="1"/>
    </xf>
    <xf numFmtId="38" fontId="25" fillId="34" borderId="91" xfId="33" applyFont="1" applyFill="1" applyBorder="1" applyAlignment="1">
      <alignment shrinkToFit="1"/>
    </xf>
    <xf numFmtId="38" fontId="25" fillId="34" borderId="89" xfId="33" applyFont="1" applyFill="1" applyBorder="1" applyAlignment="1">
      <alignment shrinkToFit="1"/>
    </xf>
    <xf numFmtId="38" fontId="25" fillId="34" borderId="90" xfId="33" applyFont="1" applyFill="1" applyBorder="1" applyAlignment="1">
      <alignment vertical="center" shrinkToFit="1"/>
    </xf>
    <xf numFmtId="38" fontId="25" fillId="34" borderId="91" xfId="33" applyFont="1" applyFill="1" applyBorder="1" applyAlignment="1">
      <alignment vertical="center" shrinkToFit="1"/>
    </xf>
    <xf numFmtId="38" fontId="25" fillId="34" borderId="89" xfId="33" applyFont="1" applyFill="1" applyBorder="1" applyAlignment="1">
      <alignment vertical="center" shrinkToFit="1"/>
    </xf>
    <xf numFmtId="38" fontId="25" fillId="34" borderId="92" xfId="33" applyFont="1" applyFill="1" applyBorder="1" applyAlignment="1">
      <alignment vertical="center" shrinkToFit="1"/>
    </xf>
    <xf numFmtId="178" fontId="25" fillId="34" borderId="90" xfId="44" applyNumberFormat="1" applyFont="1" applyFill="1" applyBorder="1" applyAlignment="1">
      <alignment vertical="center"/>
    </xf>
    <xf numFmtId="178" fontId="25" fillId="34" borderId="93" xfId="44" applyNumberFormat="1" applyFont="1" applyFill="1" applyBorder="1" applyAlignment="1">
      <alignment vertical="center"/>
    </xf>
    <xf numFmtId="178" fontId="25" fillId="34" borderId="94" xfId="33" applyNumberFormat="1" applyFont="1" applyFill="1" applyBorder="1" applyAlignment="1">
      <alignment vertical="center"/>
    </xf>
    <xf numFmtId="38" fontId="25" fillId="34" borderId="65" xfId="0" applyNumberFormat="1" applyFont="1" applyFill="1" applyBorder="1" applyAlignment="1">
      <alignment vertical="center" shrinkToFit="1"/>
    </xf>
    <xf numFmtId="38" fontId="25" fillId="34" borderId="54" xfId="0" applyNumberFormat="1" applyFont="1" applyFill="1" applyBorder="1" applyAlignment="1">
      <alignment vertical="center" shrinkToFit="1"/>
    </xf>
    <xf numFmtId="38" fontId="25" fillId="34" borderId="66" xfId="0" applyNumberFormat="1" applyFont="1" applyFill="1" applyBorder="1" applyAlignment="1">
      <alignment vertical="center" shrinkToFit="1"/>
    </xf>
    <xf numFmtId="49" fontId="25" fillId="34" borderId="67" xfId="0" applyNumberFormat="1" applyFont="1" applyFill="1" applyBorder="1" applyAlignment="1">
      <alignment horizontal="center" vertical="center"/>
    </xf>
    <xf numFmtId="49" fontId="25" fillId="34" borderId="95" xfId="0" applyNumberFormat="1" applyFont="1" applyFill="1" applyBorder="1" applyAlignment="1">
      <alignment horizontal="center" vertical="center"/>
    </xf>
    <xf numFmtId="0" fontId="25" fillId="34" borderId="96" xfId="49" applyFont="1" applyFill="1" applyBorder="1" applyAlignment="1">
      <alignment vertical="center"/>
    </xf>
    <xf numFmtId="38" fontId="25" fillId="34" borderId="73" xfId="0" applyNumberFormat="1" applyFont="1" applyFill="1" applyBorder="1" applyAlignment="1">
      <alignment vertical="center" shrinkToFit="1"/>
    </xf>
    <xf numFmtId="38" fontId="25" fillId="34" borderId="96" xfId="0" applyNumberFormat="1" applyFont="1" applyFill="1" applyBorder="1" applyAlignment="1">
      <alignment vertical="center" shrinkToFit="1"/>
    </xf>
    <xf numFmtId="38" fontId="25" fillId="34" borderId="97" xfId="0" applyNumberFormat="1" applyFont="1" applyFill="1" applyBorder="1" applyAlignment="1">
      <alignment vertical="center" shrinkToFit="1"/>
    </xf>
    <xf numFmtId="49" fontId="25" fillId="34" borderId="54" xfId="0" applyNumberFormat="1" applyFont="1" applyFill="1" applyBorder="1" applyAlignment="1">
      <alignment horizontal="center" vertical="center"/>
    </xf>
    <xf numFmtId="178" fontId="25" fillId="34" borderId="54" xfId="33" applyNumberFormat="1" applyFont="1" applyFill="1" applyBorder="1">
      <alignment vertical="center"/>
    </xf>
    <xf numFmtId="178" fontId="25" fillId="34" borderId="54" xfId="33" applyNumberFormat="1" applyFont="1" applyFill="1" applyBorder="1" applyAlignment="1">
      <alignment vertical="center"/>
    </xf>
    <xf numFmtId="182" fontId="25" fillId="34" borderId="54" xfId="33" applyNumberFormat="1" applyFont="1" applyFill="1" applyBorder="1">
      <alignment vertical="center"/>
    </xf>
    <xf numFmtId="49" fontId="25" fillId="34" borderId="55" xfId="0" applyNumberFormat="1" applyFont="1" applyFill="1" applyBorder="1" applyAlignment="1">
      <alignment horizontal="center" vertical="center"/>
    </xf>
    <xf numFmtId="0" fontId="25" fillId="34" borderId="54" xfId="49" applyFont="1" applyFill="1" applyBorder="1" applyAlignment="1">
      <alignment vertical="center"/>
    </xf>
    <xf numFmtId="49" fontId="25" fillId="34" borderId="74" xfId="0" applyNumberFormat="1" applyFont="1" applyFill="1" applyBorder="1" applyAlignment="1">
      <alignment horizontal="center" vertical="center"/>
    </xf>
    <xf numFmtId="0" fontId="25" fillId="34" borderId="73" xfId="49" applyFont="1" applyFill="1" applyBorder="1" applyAlignment="1">
      <alignment vertical="center"/>
    </xf>
    <xf numFmtId="178" fontId="25" fillId="34" borderId="73" xfId="33" applyNumberFormat="1" applyFont="1" applyFill="1" applyBorder="1">
      <alignment vertical="center"/>
    </xf>
    <xf numFmtId="178" fontId="25" fillId="34" borderId="73" xfId="33" applyNumberFormat="1" applyFont="1" applyFill="1" applyBorder="1" applyAlignment="1">
      <alignment vertical="center"/>
    </xf>
    <xf numFmtId="49" fontId="25" fillId="34" borderId="54" xfId="47" applyNumberFormat="1" applyFont="1" applyFill="1" applyBorder="1" applyAlignment="1">
      <alignment horizontal="center" vertical="center"/>
    </xf>
    <xf numFmtId="182" fontId="25" fillId="34" borderId="54" xfId="33" applyNumberFormat="1" applyFont="1" applyFill="1" applyBorder="1" applyAlignment="1">
      <alignment vertical="center"/>
    </xf>
    <xf numFmtId="49" fontId="25" fillId="34" borderId="73" xfId="47" applyNumberFormat="1" applyFont="1" applyFill="1" applyBorder="1" applyAlignment="1">
      <alignment horizontal="center" vertical="center"/>
    </xf>
    <xf numFmtId="0" fontId="25" fillId="34" borderId="74" xfId="49" applyFont="1" applyFill="1" applyBorder="1" applyAlignment="1">
      <alignment vertical="center"/>
    </xf>
    <xf numFmtId="182" fontId="25" fillId="34" borderId="73" xfId="33" applyNumberFormat="1" applyFont="1" applyFill="1" applyBorder="1" applyAlignment="1">
      <alignment vertical="center"/>
    </xf>
    <xf numFmtId="49" fontId="25" fillId="34" borderId="50" xfId="47" applyNumberFormat="1" applyFont="1" applyFill="1" applyBorder="1" applyAlignment="1">
      <alignment horizontal="center" vertical="center"/>
    </xf>
    <xf numFmtId="0" fontId="25" fillId="34" borderId="51" xfId="49" applyFont="1" applyFill="1" applyBorder="1" applyAlignment="1">
      <alignment vertical="center"/>
    </xf>
    <xf numFmtId="182" fontId="25" fillId="34" borderId="50" xfId="33" applyNumberFormat="1" applyFont="1" applyFill="1" applyBorder="1" applyAlignment="1">
      <alignment vertical="center"/>
    </xf>
    <xf numFmtId="49" fontId="25" fillId="34" borderId="23" xfId="47" applyNumberFormat="1" applyFont="1" applyFill="1" applyBorder="1" applyAlignment="1">
      <alignment horizontal="center" vertical="center"/>
    </xf>
    <xf numFmtId="0" fontId="25" fillId="34" borderId="72" xfId="49" applyFont="1" applyFill="1" applyBorder="1" applyAlignment="1">
      <alignment vertical="center"/>
    </xf>
    <xf numFmtId="182" fontId="25" fillId="34" borderId="23" xfId="33" applyNumberFormat="1" applyFont="1" applyFill="1" applyBorder="1" applyAlignment="1">
      <alignment vertical="center"/>
    </xf>
    <xf numFmtId="49" fontId="25" fillId="34" borderId="54" xfId="45" applyNumberFormat="1" applyFont="1" applyFill="1" applyBorder="1" applyAlignment="1">
      <alignment horizontal="center" vertical="center"/>
    </xf>
    <xf numFmtId="180" fontId="25" fillId="34" borderId="54" xfId="48" applyNumberFormat="1" applyFont="1" applyFill="1" applyBorder="1" applyAlignment="1">
      <alignment vertical="center"/>
    </xf>
    <xf numFmtId="180" fontId="25" fillId="34" borderId="55" xfId="48" applyNumberFormat="1" applyFont="1" applyFill="1" applyBorder="1" applyAlignment="1">
      <alignment vertical="center"/>
    </xf>
    <xf numFmtId="49" fontId="25" fillId="34" borderId="55" xfId="45" applyNumberFormat="1" applyFont="1" applyFill="1" applyBorder="1" applyAlignment="1">
      <alignment horizontal="center" vertical="center"/>
    </xf>
    <xf numFmtId="49" fontId="25" fillId="34" borderId="98" xfId="45" applyNumberFormat="1" applyFont="1" applyFill="1" applyBorder="1" applyAlignment="1">
      <alignment horizontal="center" vertical="center"/>
    </xf>
    <xf numFmtId="180" fontId="25" fillId="34" borderId="73" xfId="48" applyNumberFormat="1" applyFont="1" applyFill="1" applyBorder="1" applyAlignment="1">
      <alignment vertical="center"/>
    </xf>
    <xf numFmtId="180" fontId="25" fillId="34" borderId="98" xfId="48" applyNumberFormat="1" applyFont="1" applyFill="1" applyBorder="1" applyAlignment="1">
      <alignment vertical="center"/>
    </xf>
    <xf numFmtId="0" fontId="44" fillId="25" borderId="99" xfId="0" applyFont="1" applyFill="1" applyBorder="1" applyAlignment="1" applyProtection="1">
      <alignment vertical="center" wrapText="1"/>
    </xf>
    <xf numFmtId="0" fontId="45" fillId="26" borderId="11" xfId="0" applyFont="1" applyFill="1" applyBorder="1" applyAlignment="1" applyProtection="1">
      <alignment vertical="center" wrapText="1"/>
    </xf>
    <xf numFmtId="0" fontId="44" fillId="25" borderId="99" xfId="0" applyFont="1" applyFill="1" applyBorder="1" applyAlignment="1" applyProtection="1">
      <alignment horizontal="left" vertical="center" wrapText="1"/>
    </xf>
    <xf numFmtId="0" fontId="24" fillId="26" borderId="100" xfId="0" applyFont="1" applyFill="1" applyBorder="1" applyAlignment="1" applyProtection="1">
      <alignment vertical="center" wrapText="1"/>
    </xf>
    <xf numFmtId="0" fontId="24" fillId="26" borderId="101" xfId="0" applyFont="1" applyFill="1" applyBorder="1" applyAlignment="1" applyProtection="1">
      <alignment vertical="center" wrapText="1"/>
    </xf>
    <xf numFmtId="0" fontId="41" fillId="26" borderId="102" xfId="0" applyFont="1" applyFill="1" applyBorder="1" applyAlignment="1" applyProtection="1">
      <alignment vertical="center" wrapText="1"/>
    </xf>
    <xf numFmtId="49" fontId="25" fillId="34" borderId="73" xfId="46" applyNumberFormat="1" applyFont="1" applyFill="1" applyBorder="1" applyAlignment="1">
      <alignment horizontal="center" vertical="center"/>
    </xf>
    <xf numFmtId="0" fontId="25" fillId="34" borderId="66" xfId="49" applyFont="1" applyFill="1" applyBorder="1" applyAlignment="1">
      <alignment vertical="center" shrinkToFit="1"/>
    </xf>
    <xf numFmtId="38" fontId="24" fillId="26" borderId="0" xfId="0" applyNumberFormat="1" applyFont="1" applyFill="1" applyProtection="1">
      <alignment vertical="center"/>
    </xf>
    <xf numFmtId="179" fontId="24" fillId="26" borderId="0" xfId="0" applyNumberFormat="1" applyFont="1" applyFill="1" applyProtection="1">
      <alignment vertical="center"/>
    </xf>
    <xf numFmtId="178" fontId="24" fillId="26" borderId="0" xfId="0" applyNumberFormat="1" applyFont="1" applyFill="1">
      <alignment vertical="center"/>
    </xf>
    <xf numFmtId="0" fontId="24" fillId="33" borderId="0" xfId="46" applyFont="1" applyFill="1"/>
    <xf numFmtId="0" fontId="24" fillId="33" borderId="0" xfId="46" applyFont="1" applyFill="1" applyBorder="1"/>
    <xf numFmtId="0" fontId="46" fillId="33" borderId="0" xfId="46" applyFont="1" applyFill="1" applyAlignment="1">
      <alignment horizontal="center" vertical="center"/>
    </xf>
    <xf numFmtId="0" fontId="24" fillId="35" borderId="28" xfId="0" applyFont="1" applyFill="1" applyBorder="1">
      <alignment vertical="center"/>
    </xf>
    <xf numFmtId="0" fontId="24" fillId="35" borderId="0" xfId="0" applyFont="1" applyFill="1" applyBorder="1">
      <alignment vertical="center"/>
    </xf>
    <xf numFmtId="0" fontId="24" fillId="35" borderId="29" xfId="0" applyFont="1" applyFill="1" applyBorder="1">
      <alignment vertical="center"/>
    </xf>
    <xf numFmtId="0" fontId="24" fillId="35" borderId="30" xfId="0" applyFont="1" applyFill="1" applyBorder="1">
      <alignment vertical="center"/>
    </xf>
    <xf numFmtId="184" fontId="29" fillId="35" borderId="156" xfId="0" applyNumberFormat="1" applyFont="1" applyFill="1" applyBorder="1" applyAlignment="1">
      <alignment horizontal="center" vertical="center"/>
    </xf>
    <xf numFmtId="0" fontId="24" fillId="35" borderId="156" xfId="0" applyFont="1" applyFill="1" applyBorder="1" applyAlignment="1">
      <alignment horizontal="center" vertical="center"/>
    </xf>
    <xf numFmtId="0" fontId="24" fillId="35" borderId="156" xfId="0" applyFont="1" applyFill="1" applyBorder="1">
      <alignment vertical="center"/>
    </xf>
    <xf numFmtId="0" fontId="24" fillId="35" borderId="157" xfId="0" applyFont="1" applyFill="1" applyBorder="1">
      <alignment vertical="center"/>
    </xf>
    <xf numFmtId="38" fontId="25" fillId="0" borderId="158" xfId="0" applyNumberFormat="1" applyFont="1" applyFill="1" applyBorder="1" applyAlignment="1">
      <alignment vertical="center" shrinkToFit="1"/>
    </xf>
    <xf numFmtId="38" fontId="25" fillId="0" borderId="159" xfId="0" applyNumberFormat="1" applyFont="1" applyFill="1" applyBorder="1" applyAlignment="1">
      <alignment vertical="center" shrinkToFit="1"/>
    </xf>
    <xf numFmtId="0" fontId="25" fillId="26" borderId="0" xfId="0" applyFont="1" applyFill="1">
      <alignment vertical="center"/>
    </xf>
    <xf numFmtId="0" fontId="24" fillId="26" borderId="0" xfId="0" applyFont="1" applyFill="1" applyAlignment="1">
      <alignment horizontal="center" vertical="center"/>
    </xf>
    <xf numFmtId="0" fontId="25" fillId="26" borderId="0" xfId="46" applyFont="1" applyFill="1"/>
    <xf numFmtId="0" fontId="34" fillId="27" borderId="20" xfId="0" applyFont="1" applyFill="1" applyBorder="1" applyAlignment="1">
      <alignment horizontal="distributed" vertical="center"/>
    </xf>
    <xf numFmtId="0" fontId="34" fillId="27" borderId="116" xfId="0" applyFont="1" applyFill="1" applyBorder="1" applyAlignment="1">
      <alignment horizontal="distributed" vertical="center"/>
    </xf>
    <xf numFmtId="0" fontId="34" fillId="27" borderId="0" xfId="0" applyFont="1" applyFill="1" applyBorder="1" applyAlignment="1">
      <alignment horizontal="distributed" vertical="center"/>
    </xf>
    <xf numFmtId="0" fontId="34" fillId="27" borderId="29" xfId="0" applyFont="1" applyFill="1" applyBorder="1" applyAlignment="1">
      <alignment horizontal="distributed" vertical="center"/>
    </xf>
    <xf numFmtId="0" fontId="34" fillId="27" borderId="116" xfId="0" applyFont="1" applyFill="1" applyBorder="1" applyAlignment="1">
      <alignment horizontal="distributed" vertical="center" wrapText="1"/>
    </xf>
    <xf numFmtId="0" fontId="47" fillId="36" borderId="72" xfId="0" applyFont="1" applyFill="1" applyBorder="1">
      <alignment vertical="center"/>
    </xf>
    <xf numFmtId="0" fontId="0" fillId="36" borderId="20" xfId="0" applyFill="1" applyBorder="1">
      <alignment vertical="center"/>
    </xf>
    <xf numFmtId="0" fontId="0" fillId="36" borderId="21" xfId="0" applyFill="1" applyBorder="1">
      <alignment vertical="center"/>
    </xf>
    <xf numFmtId="0" fontId="0" fillId="33" borderId="0" xfId="0" applyFill="1">
      <alignment vertical="center"/>
    </xf>
    <xf numFmtId="0" fontId="48" fillId="33" borderId="0" xfId="0" applyFont="1" applyFill="1">
      <alignment vertical="center"/>
    </xf>
    <xf numFmtId="0" fontId="51" fillId="33" borderId="0" xfId="0" applyFont="1" applyFill="1">
      <alignment vertical="center"/>
    </xf>
    <xf numFmtId="0" fontId="52" fillId="33" borderId="0" xfId="0" applyFont="1" applyFill="1">
      <alignment vertical="center"/>
    </xf>
    <xf numFmtId="0" fontId="43" fillId="33" borderId="0" xfId="0" applyFont="1" applyFill="1">
      <alignment vertical="center"/>
    </xf>
    <xf numFmtId="177" fontId="25" fillId="0" borderId="153" xfId="0" applyNumberFormat="1" applyFont="1" applyFill="1" applyBorder="1" applyAlignment="1" applyProtection="1">
      <alignment vertical="center" shrinkToFit="1"/>
    </xf>
    <xf numFmtId="177" fontId="25" fillId="34" borderId="154" xfId="0" applyNumberFormat="1" applyFont="1" applyFill="1" applyBorder="1" applyAlignment="1" applyProtection="1">
      <alignment vertical="center" shrinkToFit="1"/>
    </xf>
    <xf numFmtId="177" fontId="25" fillId="0" borderId="154" xfId="0" applyNumberFormat="1" applyFont="1" applyFill="1" applyBorder="1" applyAlignment="1" applyProtection="1">
      <alignment vertical="center" shrinkToFit="1"/>
    </xf>
    <xf numFmtId="177" fontId="25" fillId="34" borderId="155" xfId="0" applyNumberFormat="1" applyFont="1" applyFill="1" applyBorder="1" applyAlignment="1" applyProtection="1">
      <alignment vertical="center" shrinkToFit="1"/>
    </xf>
    <xf numFmtId="0" fontId="34" fillId="27" borderId="23" xfId="0" applyFont="1" applyFill="1" applyBorder="1" applyAlignment="1" applyProtection="1">
      <alignment horizontal="center" vertical="center" wrapText="1"/>
    </xf>
    <xf numFmtId="0" fontId="34" fillId="27" borderId="23" xfId="0" applyFont="1" applyFill="1" applyBorder="1" applyAlignment="1" applyProtection="1">
      <alignment horizontal="center" vertical="center"/>
    </xf>
    <xf numFmtId="0" fontId="34" fillId="27" borderId="43" xfId="0" applyFont="1" applyFill="1" applyBorder="1" applyAlignment="1" applyProtection="1">
      <alignment horizontal="center" vertical="center"/>
    </xf>
    <xf numFmtId="0" fontId="24" fillId="30" borderId="105" xfId="0" applyFont="1" applyFill="1" applyBorder="1" applyAlignment="1" applyProtection="1">
      <alignment vertical="center"/>
      <protection locked="0"/>
    </xf>
    <xf numFmtId="0" fontId="24" fillId="30" borderId="106" xfId="0" applyFont="1" applyFill="1" applyBorder="1" applyAlignment="1" applyProtection="1">
      <alignment vertical="center"/>
      <protection locked="0"/>
    </xf>
    <xf numFmtId="0" fontId="24" fillId="30" borderId="107" xfId="0" applyFont="1" applyFill="1" applyBorder="1" applyAlignment="1" applyProtection="1">
      <alignment vertical="center"/>
      <protection locked="0"/>
    </xf>
    <xf numFmtId="0" fontId="24" fillId="30" borderId="43" xfId="0" applyFont="1" applyFill="1" applyBorder="1" applyAlignment="1" applyProtection="1">
      <alignment horizontal="center" vertical="center"/>
    </xf>
    <xf numFmtId="0" fontId="24" fillId="30" borderId="42" xfId="0" applyFont="1" applyFill="1" applyBorder="1" applyAlignment="1" applyProtection="1">
      <alignment horizontal="center" vertical="center"/>
    </xf>
    <xf numFmtId="0" fontId="25" fillId="29" borderId="72" xfId="49" applyFont="1" applyFill="1" applyBorder="1" applyAlignment="1" applyProtection="1">
      <alignment horizontal="center" vertical="center"/>
    </xf>
    <xf numFmtId="0" fontId="25" fillId="29" borderId="21" xfId="49" applyFont="1" applyFill="1" applyBorder="1" applyAlignment="1" applyProtection="1">
      <alignment horizontal="center" vertical="center"/>
    </xf>
    <xf numFmtId="0" fontId="32" fillId="27" borderId="72" xfId="0" applyFont="1" applyFill="1" applyBorder="1" applyAlignment="1" applyProtection="1">
      <alignment horizontal="distributed" vertical="center" justifyLastLine="1"/>
    </xf>
    <xf numFmtId="0" fontId="32" fillId="27" borderId="103" xfId="0" applyFont="1" applyFill="1" applyBorder="1" applyAlignment="1" applyProtection="1">
      <alignment horizontal="distributed" vertical="center" justifyLastLine="1"/>
    </xf>
    <xf numFmtId="0" fontId="35" fillId="28" borderId="17" xfId="48" applyNumberFormat="1" applyFont="1" applyFill="1" applyBorder="1" applyAlignment="1" applyProtection="1">
      <alignment horizontal="center" vertical="center"/>
    </xf>
    <xf numFmtId="0" fontId="36" fillId="28" borderId="75" xfId="0" applyFont="1" applyFill="1" applyBorder="1" applyAlignment="1" applyProtection="1">
      <alignment horizontal="center" vertical="center"/>
    </xf>
    <xf numFmtId="0" fontId="36" fillId="28" borderId="16" xfId="0" applyFont="1" applyFill="1" applyBorder="1" applyAlignment="1" applyProtection="1">
      <alignment horizontal="center" vertical="center"/>
    </xf>
    <xf numFmtId="0" fontId="36" fillId="28" borderId="13" xfId="0" applyFont="1" applyFill="1" applyBorder="1" applyAlignment="1" applyProtection="1">
      <alignment horizontal="center" vertical="center"/>
    </xf>
    <xf numFmtId="0" fontId="36" fillId="28" borderId="19" xfId="0" applyFont="1" applyFill="1" applyBorder="1" applyAlignment="1" applyProtection="1">
      <alignment horizontal="center" vertical="center"/>
    </xf>
    <xf numFmtId="0" fontId="36" fillId="28" borderId="15" xfId="0" applyFont="1" applyFill="1" applyBorder="1" applyAlignment="1" applyProtection="1">
      <alignment horizontal="center" vertical="center"/>
    </xf>
    <xf numFmtId="0" fontId="24" fillId="30" borderId="43" xfId="0" applyFont="1" applyFill="1" applyBorder="1" applyAlignment="1" applyProtection="1">
      <alignment horizontal="distributed" vertical="center" justifyLastLine="1"/>
    </xf>
    <xf numFmtId="0" fontId="0" fillId="0" borderId="104" xfId="0" applyBorder="1" applyAlignment="1">
      <alignment horizontal="distributed" vertical="center" justifyLastLine="1"/>
    </xf>
    <xf numFmtId="0" fontId="0" fillId="0" borderId="42" xfId="0" applyBorder="1" applyAlignment="1">
      <alignment horizontal="distributed" vertical="center" justifyLastLine="1"/>
    </xf>
    <xf numFmtId="0" fontId="27" fillId="26" borderId="0" xfId="0" applyFont="1" applyFill="1" applyAlignment="1" applyProtection="1">
      <alignment horizontal="left" vertical="top" wrapText="1"/>
    </xf>
    <xf numFmtId="0" fontId="27" fillId="26" borderId="0" xfId="0" applyFont="1" applyFill="1" applyAlignment="1" applyProtection="1">
      <alignment horizontal="left" vertical="top"/>
    </xf>
    <xf numFmtId="0" fontId="27" fillId="26" borderId="0" xfId="0" applyFont="1" applyFill="1" applyAlignment="1" applyProtection="1">
      <alignment horizontal="left" vertical="center"/>
    </xf>
    <xf numFmtId="38" fontId="25" fillId="26" borderId="43" xfId="0" applyNumberFormat="1" applyFont="1" applyFill="1" applyBorder="1" applyAlignment="1" applyProtection="1">
      <alignment horizontal="right" vertical="center" shrinkToFit="1"/>
    </xf>
    <xf numFmtId="38" fontId="25" fillId="26" borderId="42" xfId="0" applyNumberFormat="1" applyFont="1" applyFill="1" applyBorder="1" applyAlignment="1" applyProtection="1">
      <alignment horizontal="right" vertical="center" shrinkToFit="1"/>
    </xf>
    <xf numFmtId="0" fontId="34" fillId="27" borderId="18" xfId="0" applyFont="1" applyFill="1" applyBorder="1" applyAlignment="1" applyProtection="1">
      <alignment horizontal="distributed" vertical="center" wrapText="1"/>
    </xf>
    <xf numFmtId="0" fontId="34" fillId="27" borderId="14" xfId="0" applyFont="1" applyFill="1" applyBorder="1" applyAlignment="1" applyProtection="1">
      <alignment horizontal="distributed" vertical="center" wrapText="1"/>
    </xf>
    <xf numFmtId="0" fontId="32" fillId="27" borderId="23" xfId="0" applyFont="1" applyFill="1" applyBorder="1" applyAlignment="1" applyProtection="1">
      <alignment horizontal="distributed" vertical="center" justifyLastLine="1"/>
    </xf>
    <xf numFmtId="0" fontId="32" fillId="27" borderId="23" xfId="0" applyFont="1" applyFill="1" applyBorder="1" applyAlignment="1" applyProtection="1">
      <alignment horizontal="distributed" vertical="center"/>
    </xf>
    <xf numFmtId="0" fontId="25" fillId="30" borderId="23" xfId="0" applyFont="1" applyFill="1" applyBorder="1" applyAlignment="1" applyProtection="1">
      <alignment horizontal="distributed" vertical="center"/>
    </xf>
    <xf numFmtId="0" fontId="34" fillId="27" borderId="0" xfId="0" applyFont="1" applyFill="1" applyBorder="1" applyAlignment="1" applyProtection="1">
      <alignment horizontal="distributed" vertical="center" wrapText="1"/>
    </xf>
    <xf numFmtId="0" fontId="24" fillId="26" borderId="23" xfId="0" applyFont="1" applyFill="1" applyBorder="1" applyAlignment="1" applyProtection="1">
      <alignment vertical="center"/>
    </xf>
    <xf numFmtId="0" fontId="25" fillId="30" borderId="23" xfId="0" applyFont="1" applyFill="1" applyBorder="1" applyAlignment="1" applyProtection="1">
      <alignment horizontal="distributed" vertical="center" wrapText="1"/>
    </xf>
    <xf numFmtId="49" fontId="24" fillId="26" borderId="0" xfId="0" applyNumberFormat="1" applyFont="1" applyFill="1" applyAlignment="1" applyProtection="1">
      <alignment horizontal="left" vertical="center"/>
    </xf>
    <xf numFmtId="0" fontId="25" fillId="26" borderId="0" xfId="0" applyFont="1" applyFill="1" applyBorder="1" applyAlignment="1" applyProtection="1">
      <alignment horizontal="left" vertical="top"/>
    </xf>
    <xf numFmtId="0" fontId="32" fillId="27" borderId="23" xfId="0" applyFont="1" applyFill="1" applyBorder="1" applyAlignment="1" applyProtection="1">
      <alignment horizontal="center" vertical="center" wrapText="1"/>
    </xf>
    <xf numFmtId="179" fontId="25" fillId="26" borderId="23" xfId="0" applyNumberFormat="1" applyFont="1" applyFill="1" applyBorder="1" applyAlignment="1" applyProtection="1">
      <alignment horizontal="right" vertical="center"/>
    </xf>
    <xf numFmtId="0" fontId="24" fillId="26" borderId="0" xfId="0" applyFont="1" applyFill="1" applyAlignment="1" applyProtection="1">
      <alignment vertical="center" wrapText="1"/>
    </xf>
    <xf numFmtId="0" fontId="41" fillId="26" borderId="0" xfId="0" applyFont="1" applyFill="1" applyAlignment="1" applyProtection="1">
      <alignment vertical="center" wrapText="1"/>
    </xf>
    <xf numFmtId="0" fontId="25" fillId="26" borderId="0" xfId="0" applyFont="1" applyFill="1" applyBorder="1" applyAlignment="1" applyProtection="1">
      <alignment vertical="center" wrapText="1"/>
    </xf>
    <xf numFmtId="0" fontId="25" fillId="29" borderId="72" xfId="46" applyNumberFormat="1" applyFont="1" applyFill="1" applyBorder="1" applyAlignment="1">
      <alignment horizontal="distributed" vertical="center" justifyLastLine="1"/>
    </xf>
    <xf numFmtId="0" fontId="24" fillId="29" borderId="114" xfId="46" applyFont="1" applyFill="1" applyBorder="1" applyAlignment="1">
      <alignment horizontal="distributed" vertical="center" justifyLastLine="1"/>
    </xf>
    <xf numFmtId="0" fontId="34" fillId="27" borderId="17" xfId="46" applyNumberFormat="1" applyFont="1" applyFill="1" applyBorder="1" applyAlignment="1">
      <alignment horizontal="distributed" vertical="center" wrapText="1"/>
    </xf>
    <xf numFmtId="0" fontId="32" fillId="27" borderId="16" xfId="46" applyFont="1" applyFill="1" applyBorder="1" applyAlignment="1">
      <alignment horizontal="distributed" vertical="center"/>
    </xf>
    <xf numFmtId="0" fontId="32" fillId="27" borderId="19" xfId="46" applyFont="1" applyFill="1" applyBorder="1" applyAlignment="1">
      <alignment horizontal="distributed" vertical="center"/>
    </xf>
    <xf numFmtId="0" fontId="34" fillId="27" borderId="43" xfId="46" applyNumberFormat="1" applyFont="1" applyFill="1" applyBorder="1" applyAlignment="1">
      <alignment horizontal="distributed" vertical="center" wrapText="1"/>
    </xf>
    <xf numFmtId="0" fontId="32" fillId="27" borderId="42" xfId="46" applyFont="1" applyFill="1" applyBorder="1" applyAlignment="1">
      <alignment horizontal="distributed" vertical="center" wrapText="1"/>
    </xf>
    <xf numFmtId="0" fontId="34" fillId="27" borderId="43" xfId="46" applyNumberFormat="1" applyFont="1" applyFill="1" applyBorder="1" applyAlignment="1">
      <alignment horizontal="center" vertical="center" wrapText="1"/>
    </xf>
    <xf numFmtId="0" fontId="34" fillId="27" borderId="104" xfId="46" applyNumberFormat="1" applyFont="1" applyFill="1" applyBorder="1" applyAlignment="1">
      <alignment horizontal="center" vertical="center"/>
    </xf>
    <xf numFmtId="0" fontId="34" fillId="27" borderId="42" xfId="46" applyNumberFormat="1" applyFont="1" applyFill="1" applyBorder="1" applyAlignment="1">
      <alignment horizontal="center" vertical="center"/>
    </xf>
    <xf numFmtId="0" fontId="34" fillId="27" borderId="108" xfId="46" applyNumberFormat="1" applyFont="1" applyFill="1" applyBorder="1" applyAlignment="1">
      <alignment horizontal="center" vertical="center" wrapText="1"/>
    </xf>
    <xf numFmtId="0" fontId="34" fillId="27" borderId="109" xfId="46" applyNumberFormat="1" applyFont="1" applyFill="1" applyBorder="1" applyAlignment="1">
      <alignment horizontal="center" vertical="center"/>
    </xf>
    <xf numFmtId="0" fontId="34" fillId="27" borderId="110" xfId="46" applyNumberFormat="1" applyFont="1" applyFill="1" applyBorder="1" applyAlignment="1">
      <alignment horizontal="center" vertical="center"/>
    </xf>
    <xf numFmtId="0" fontId="34" fillId="27" borderId="111" xfId="46" applyNumberFormat="1" applyFont="1" applyFill="1" applyBorder="1" applyAlignment="1">
      <alignment horizontal="distributed" vertical="center"/>
    </xf>
    <xf numFmtId="0" fontId="32" fillId="27" borderId="112" xfId="46" applyFont="1" applyFill="1" applyBorder="1" applyAlignment="1">
      <alignment horizontal="distributed" vertical="center"/>
    </xf>
    <xf numFmtId="0" fontId="32" fillId="27" borderId="113" xfId="46" applyFont="1" applyFill="1" applyBorder="1" applyAlignment="1">
      <alignment horizontal="distributed" vertical="center"/>
    </xf>
    <xf numFmtId="0" fontId="34" fillId="27" borderId="115" xfId="46" applyNumberFormat="1" applyFont="1" applyFill="1" applyBorder="1" applyAlignment="1">
      <alignment horizontal="distributed" vertical="center" justifyLastLine="1"/>
    </xf>
    <xf numFmtId="0" fontId="34" fillId="27" borderId="20" xfId="46" applyNumberFormat="1" applyFont="1" applyFill="1" applyBorder="1" applyAlignment="1">
      <alignment horizontal="distributed" vertical="center" justifyLastLine="1"/>
    </xf>
    <xf numFmtId="0" fontId="34" fillId="27" borderId="21" xfId="46" applyNumberFormat="1" applyFont="1" applyFill="1" applyBorder="1" applyAlignment="1">
      <alignment horizontal="distributed" vertical="center" justifyLastLine="1"/>
    </xf>
    <xf numFmtId="0" fontId="34" fillId="27" borderId="112" xfId="46" applyFont="1" applyFill="1" applyBorder="1" applyAlignment="1">
      <alignment horizontal="distributed" vertical="center"/>
    </xf>
    <xf numFmtId="0" fontId="34" fillId="27" borderId="113" xfId="46" applyFont="1" applyFill="1" applyBorder="1" applyAlignment="1">
      <alignment horizontal="distributed" vertical="center"/>
    </xf>
    <xf numFmtId="0" fontId="34" fillId="27" borderId="115" xfId="46" applyNumberFormat="1" applyFont="1" applyFill="1" applyBorder="1" applyAlignment="1">
      <alignment horizontal="distributed" vertical="center" wrapText="1" indent="1"/>
    </xf>
    <xf numFmtId="0" fontId="34" fillId="27" borderId="20" xfId="46" applyNumberFormat="1" applyFont="1" applyFill="1" applyBorder="1" applyAlignment="1">
      <alignment horizontal="distributed" vertical="center" wrapText="1" indent="1"/>
    </xf>
    <xf numFmtId="0" fontId="34" fillId="27" borderId="114" xfId="46" applyNumberFormat="1" applyFont="1" applyFill="1" applyBorder="1" applyAlignment="1">
      <alignment horizontal="distributed" vertical="center" wrapText="1" indent="1"/>
    </xf>
    <xf numFmtId="0" fontId="35" fillId="28" borderId="17" xfId="48" applyNumberFormat="1" applyFont="1" applyFill="1" applyBorder="1" applyAlignment="1">
      <alignment horizontal="center" vertical="center"/>
    </xf>
    <xf numFmtId="0" fontId="35" fillId="28" borderId="117" xfId="46" applyFont="1" applyFill="1" applyBorder="1" applyAlignment="1">
      <alignment horizontal="center" vertical="center"/>
    </xf>
    <xf numFmtId="0" fontId="35" fillId="28" borderId="16" xfId="46" applyFont="1" applyFill="1" applyBorder="1" applyAlignment="1">
      <alignment horizontal="center" vertical="center"/>
    </xf>
    <xf numFmtId="0" fontId="35" fillId="28" borderId="118" xfId="46" applyFont="1" applyFill="1" applyBorder="1" applyAlignment="1">
      <alignment horizontal="center" vertical="center"/>
    </xf>
    <xf numFmtId="0" fontId="35" fillId="28" borderId="19" xfId="46" applyFont="1" applyFill="1" applyBorder="1" applyAlignment="1">
      <alignment horizontal="center" vertical="center"/>
    </xf>
    <xf numFmtId="0" fontId="35" fillId="28" borderId="119" xfId="46" applyFont="1" applyFill="1" applyBorder="1" applyAlignment="1">
      <alignment horizontal="center" vertical="center"/>
    </xf>
    <xf numFmtId="0" fontId="34" fillId="27" borderId="42" xfId="46" applyFont="1" applyFill="1" applyBorder="1" applyAlignment="1">
      <alignment horizontal="distributed" vertical="center" wrapText="1"/>
    </xf>
    <xf numFmtId="0" fontId="34" fillId="27" borderId="16" xfId="46" applyFont="1" applyFill="1" applyBorder="1" applyAlignment="1">
      <alignment horizontal="distributed" vertical="center"/>
    </xf>
    <xf numFmtId="0" fontId="34" fillId="27" borderId="19" xfId="46" applyFont="1" applyFill="1" applyBorder="1" applyAlignment="1">
      <alignment horizontal="distributed" vertical="center"/>
    </xf>
    <xf numFmtId="0" fontId="34" fillId="27" borderId="18" xfId="46" applyNumberFormat="1" applyFont="1" applyFill="1" applyBorder="1" applyAlignment="1">
      <alignment horizontal="distributed" vertical="center"/>
    </xf>
    <xf numFmtId="0" fontId="34" fillId="27" borderId="0" xfId="46" applyFont="1" applyFill="1" applyBorder="1" applyAlignment="1">
      <alignment horizontal="distributed" vertical="center"/>
    </xf>
    <xf numFmtId="0" fontId="34" fillId="27" borderId="14" xfId="46" applyFont="1" applyFill="1" applyBorder="1" applyAlignment="1">
      <alignment horizontal="distributed" vertical="center"/>
    </xf>
    <xf numFmtId="0" fontId="34" fillId="27" borderId="115" xfId="46" applyNumberFormat="1" applyFont="1" applyFill="1" applyBorder="1" applyAlignment="1">
      <alignment horizontal="distributed" vertical="center" indent="2"/>
    </xf>
    <xf numFmtId="0" fontId="34" fillId="27" borderId="20" xfId="46" applyNumberFormat="1" applyFont="1" applyFill="1" applyBorder="1" applyAlignment="1">
      <alignment horizontal="distributed" vertical="center" indent="2"/>
    </xf>
    <xf numFmtId="0" fontId="34" fillId="27" borderId="114" xfId="46" applyNumberFormat="1" applyFont="1" applyFill="1" applyBorder="1" applyAlignment="1">
      <alignment horizontal="distributed" vertical="center" indent="2"/>
    </xf>
    <xf numFmtId="0" fontId="46" fillId="33" borderId="0" xfId="46" applyFont="1" applyFill="1" applyAlignment="1">
      <alignment horizontal="center" vertical="center"/>
    </xf>
    <xf numFmtId="0" fontId="25" fillId="30" borderId="25" xfId="0" applyFont="1" applyFill="1" applyBorder="1" applyAlignment="1">
      <alignment horizontal="center" vertical="center" wrapText="1"/>
    </xf>
    <xf numFmtId="0" fontId="24" fillId="30" borderId="27" xfId="0" applyFont="1" applyFill="1" applyBorder="1" applyAlignment="1">
      <alignment horizontal="center" vertical="center" wrapText="1"/>
    </xf>
    <xf numFmtId="0" fontId="25" fillId="30" borderId="28" xfId="0" applyFont="1" applyFill="1" applyBorder="1" applyAlignment="1">
      <alignment horizontal="center" vertical="center" wrapText="1"/>
    </xf>
    <xf numFmtId="0" fontId="24" fillId="30" borderId="29" xfId="0" applyFont="1" applyFill="1" applyBorder="1" applyAlignment="1">
      <alignment horizontal="center" vertical="center" wrapText="1"/>
    </xf>
    <xf numFmtId="0" fontId="25" fillId="30" borderId="120" xfId="0" applyFont="1" applyFill="1" applyBorder="1" applyAlignment="1">
      <alignment horizontal="center" vertical="center" wrapText="1"/>
    </xf>
    <xf numFmtId="0" fontId="24" fillId="30" borderId="121" xfId="0" applyFont="1" applyFill="1" applyBorder="1" applyAlignment="1">
      <alignment horizontal="center" vertical="center" wrapText="1"/>
    </xf>
    <xf numFmtId="38" fontId="25" fillId="26" borderId="122" xfId="0" applyNumberFormat="1" applyFont="1" applyFill="1" applyBorder="1" applyAlignment="1">
      <alignment horizontal="center" vertical="center" shrinkToFit="1"/>
    </xf>
    <xf numFmtId="38" fontId="25" fillId="26" borderId="123" xfId="0" applyNumberFormat="1" applyFont="1" applyFill="1" applyBorder="1" applyAlignment="1">
      <alignment horizontal="center" vertical="center" shrinkToFit="1"/>
    </xf>
    <xf numFmtId="38" fontId="25" fillId="26" borderId="124" xfId="0" applyNumberFormat="1" applyFont="1" applyFill="1" applyBorder="1" applyAlignment="1">
      <alignment horizontal="center" vertical="center" shrinkToFit="1"/>
    </xf>
    <xf numFmtId="38" fontId="25" fillId="26" borderId="122" xfId="33" applyFont="1" applyFill="1" applyBorder="1" applyAlignment="1">
      <alignment horizontal="center" vertical="center" shrinkToFit="1"/>
    </xf>
    <xf numFmtId="38" fontId="25" fillId="26" borderId="124" xfId="33" applyFont="1" applyFill="1" applyBorder="1" applyAlignment="1">
      <alignment horizontal="center" vertical="center" shrinkToFit="1"/>
    </xf>
    <xf numFmtId="0" fontId="25" fillId="30" borderId="25" xfId="0" applyFont="1" applyFill="1" applyBorder="1" applyAlignment="1">
      <alignment horizontal="distributed" vertical="center" justifyLastLine="1"/>
    </xf>
    <xf numFmtId="0" fontId="24" fillId="30" borderId="26" xfId="0" applyFont="1" applyFill="1" applyBorder="1" applyAlignment="1">
      <alignment horizontal="distributed" vertical="center" justifyLastLine="1"/>
    </xf>
    <xf numFmtId="0" fontId="24" fillId="30" borderId="27" xfId="0" applyFont="1" applyFill="1" applyBorder="1" applyAlignment="1">
      <alignment horizontal="distributed" vertical="center" justifyLastLine="1"/>
    </xf>
    <xf numFmtId="38" fontId="25" fillId="26" borderId="125" xfId="0" applyNumberFormat="1" applyFont="1" applyFill="1" applyBorder="1" applyAlignment="1">
      <alignment horizontal="center" vertical="center" shrinkToFit="1"/>
    </xf>
    <xf numFmtId="38" fontId="25" fillId="26" borderId="126" xfId="0" applyNumberFormat="1" applyFont="1" applyFill="1" applyBorder="1" applyAlignment="1">
      <alignment horizontal="center" vertical="center" shrinkToFit="1"/>
    </xf>
    <xf numFmtId="185" fontId="25" fillId="26" borderId="122" xfId="0" applyNumberFormat="1" applyFont="1" applyFill="1" applyBorder="1" applyAlignment="1">
      <alignment horizontal="center" vertical="center" shrinkToFit="1"/>
    </xf>
    <xf numFmtId="185" fontId="25" fillId="26" borderId="124" xfId="0" applyNumberFormat="1" applyFont="1" applyFill="1" applyBorder="1" applyAlignment="1">
      <alignment horizontal="center" vertical="center" shrinkToFit="1"/>
    </xf>
    <xf numFmtId="0" fontId="24" fillId="30" borderId="28" xfId="0" applyFont="1" applyFill="1" applyBorder="1" applyAlignment="1">
      <alignment horizontal="distributed" vertical="center" justifyLastLine="1"/>
    </xf>
    <xf numFmtId="0" fontId="24" fillId="30" borderId="0" xfId="0" applyFont="1" applyFill="1" applyBorder="1" applyAlignment="1">
      <alignment horizontal="distributed" vertical="center" justifyLastLine="1"/>
    </xf>
    <xf numFmtId="0" fontId="24" fillId="30" borderId="29" xfId="0" applyFont="1" applyFill="1" applyBorder="1" applyAlignment="1">
      <alignment horizontal="distributed" vertical="center" justifyLastLine="1"/>
    </xf>
    <xf numFmtId="0" fontId="25" fillId="30" borderId="26" xfId="0" applyFont="1" applyFill="1" applyBorder="1" applyAlignment="1">
      <alignment horizontal="distributed" vertical="center" justifyLastLine="1"/>
    </xf>
    <xf numFmtId="0" fontId="25" fillId="30" borderId="27" xfId="0" applyFont="1" applyFill="1" applyBorder="1" applyAlignment="1">
      <alignment horizontal="distributed" vertical="center" justifyLastLine="1"/>
    </xf>
    <xf numFmtId="0" fontId="25" fillId="30" borderId="72" xfId="0" applyFont="1" applyFill="1" applyBorder="1" applyAlignment="1">
      <alignment horizontal="distributed" vertical="center" justifyLastLine="1"/>
    </xf>
    <xf numFmtId="0" fontId="25" fillId="30" borderId="116" xfId="0" applyFont="1" applyFill="1" applyBorder="1" applyAlignment="1">
      <alignment horizontal="distributed" vertical="center" justifyLastLine="1"/>
    </xf>
    <xf numFmtId="0" fontId="25" fillId="30" borderId="127" xfId="0" applyFont="1" applyFill="1" applyBorder="1" applyAlignment="1">
      <alignment horizontal="distributed" vertical="center" justifyLastLine="1"/>
    </xf>
    <xf numFmtId="0" fontId="24" fillId="30" borderId="128" xfId="0" applyFont="1" applyFill="1" applyBorder="1" applyAlignment="1">
      <alignment horizontal="distributed" vertical="center" justifyLastLine="1"/>
    </xf>
    <xf numFmtId="0" fontId="24" fillId="30" borderId="129" xfId="0" applyFont="1" applyFill="1" applyBorder="1" applyAlignment="1">
      <alignment horizontal="distributed" vertical="center" justifyLastLine="1"/>
    </xf>
    <xf numFmtId="0" fontId="24" fillId="30" borderId="116" xfId="0" applyFont="1" applyFill="1" applyBorder="1" applyAlignment="1">
      <alignment horizontal="distributed" vertical="center" justifyLastLine="1"/>
    </xf>
    <xf numFmtId="38" fontId="25" fillId="26" borderId="33" xfId="0" applyNumberFormat="1" applyFont="1" applyFill="1" applyBorder="1" applyAlignment="1">
      <alignment horizontal="center" vertical="center" shrinkToFit="1"/>
    </xf>
    <xf numFmtId="38" fontId="25" fillId="26" borderId="38" xfId="0" applyNumberFormat="1" applyFont="1" applyFill="1" applyBorder="1" applyAlignment="1">
      <alignment horizontal="center" vertical="center" shrinkToFit="1"/>
    </xf>
    <xf numFmtId="38" fontId="25" fillId="26" borderId="39" xfId="0" applyNumberFormat="1" applyFont="1" applyFill="1" applyBorder="1" applyAlignment="1">
      <alignment horizontal="center" vertical="center" shrinkToFit="1"/>
    </xf>
    <xf numFmtId="0" fontId="25" fillId="30" borderId="130" xfId="0" applyFont="1" applyFill="1" applyBorder="1" applyAlignment="1">
      <alignment horizontal="distributed" vertical="center" justifyLastLine="1"/>
    </xf>
    <xf numFmtId="0" fontId="25" fillId="30" borderId="131" xfId="0" applyFont="1" applyFill="1" applyBorder="1" applyAlignment="1">
      <alignment horizontal="distributed" vertical="center" justifyLastLine="1"/>
    </xf>
    <xf numFmtId="38" fontId="25" fillId="26" borderId="38" xfId="0" applyNumberFormat="1" applyFont="1" applyFill="1" applyBorder="1" applyAlignment="1">
      <alignment horizontal="distributed" vertical="center" shrinkToFit="1"/>
    </xf>
    <xf numFmtId="38" fontId="25" fillId="26" borderId="39" xfId="0" applyNumberFormat="1" applyFont="1" applyFill="1" applyBorder="1" applyAlignment="1">
      <alignment horizontal="distributed" vertical="center" shrinkToFit="1"/>
    </xf>
    <xf numFmtId="38" fontId="24" fillId="26" borderId="123" xfId="0" applyNumberFormat="1" applyFont="1" applyFill="1" applyBorder="1" applyAlignment="1">
      <alignment horizontal="center" vertical="center" shrinkToFit="1"/>
    </xf>
    <xf numFmtId="38" fontId="24" fillId="26" borderId="124" xfId="0" applyNumberFormat="1" applyFont="1" applyFill="1" applyBorder="1" applyAlignment="1">
      <alignment horizontal="center" vertical="center" shrinkToFit="1"/>
    </xf>
    <xf numFmtId="0" fontId="24" fillId="30" borderId="132" xfId="0" applyFont="1" applyFill="1" applyBorder="1" applyAlignment="1">
      <alignment horizontal="distributed" vertical="center" justifyLastLine="1"/>
    </xf>
    <xf numFmtId="38" fontId="24" fillId="26" borderId="125" xfId="0" applyNumberFormat="1" applyFont="1" applyFill="1" applyBorder="1" applyAlignment="1">
      <alignment horizontal="center" vertical="center" shrinkToFit="1"/>
    </xf>
    <xf numFmtId="0" fontId="25" fillId="30" borderId="23" xfId="0" applyFont="1" applyFill="1" applyBorder="1" applyAlignment="1">
      <alignment horizontal="distributed" vertical="center" justifyLastLine="1"/>
    </xf>
    <xf numFmtId="0" fontId="24" fillId="30" borderId="23" xfId="0" applyFont="1" applyFill="1" applyBorder="1" applyAlignment="1">
      <alignment horizontal="distributed" vertical="center" justifyLastLine="1"/>
    </xf>
    <xf numFmtId="0" fontId="24" fillId="30" borderId="41" xfId="0" applyFont="1" applyFill="1" applyBorder="1" applyAlignment="1">
      <alignment horizontal="distributed" vertical="center"/>
    </xf>
    <xf numFmtId="38" fontId="24" fillId="26" borderId="39" xfId="0" applyNumberFormat="1" applyFont="1" applyFill="1" applyBorder="1" applyAlignment="1">
      <alignment horizontal="center" vertical="center" shrinkToFit="1"/>
    </xf>
    <xf numFmtId="0" fontId="24" fillId="26" borderId="125" xfId="0" applyFont="1" applyFill="1" applyBorder="1" applyAlignment="1">
      <alignment horizontal="center" vertical="center" shrinkToFit="1"/>
    </xf>
    <xf numFmtId="0" fontId="24" fillId="30" borderId="26" xfId="0" applyFont="1" applyFill="1" applyBorder="1" applyAlignment="1">
      <alignment horizontal="distributed" vertical="center"/>
    </xf>
    <xf numFmtId="0" fontId="24" fillId="30" borderId="27" xfId="0" applyFont="1" applyFill="1" applyBorder="1" applyAlignment="1">
      <alignment horizontal="distributed" vertical="center"/>
    </xf>
    <xf numFmtId="0" fontId="24" fillId="30" borderId="120" xfId="0" applyFont="1" applyFill="1" applyBorder="1" applyAlignment="1">
      <alignment horizontal="distributed" vertical="center" justifyLastLine="1"/>
    </xf>
    <xf numFmtId="0" fontId="24" fillId="30" borderId="14" xfId="0" applyFont="1" applyFill="1" applyBorder="1" applyAlignment="1">
      <alignment horizontal="distributed" vertical="center" justifyLastLine="1"/>
    </xf>
    <xf numFmtId="0" fontId="24" fillId="30" borderId="121" xfId="0" applyFont="1" applyFill="1" applyBorder="1" applyAlignment="1">
      <alignment horizontal="distributed" vertical="center" justifyLastLine="1"/>
    </xf>
    <xf numFmtId="0" fontId="25" fillId="30" borderId="133" xfId="0" applyFont="1" applyFill="1" applyBorder="1" applyAlignment="1">
      <alignment horizontal="distributed" vertical="center" justifyLastLine="1"/>
    </xf>
    <xf numFmtId="0" fontId="24" fillId="30" borderId="130" xfId="0" applyFont="1" applyFill="1" applyBorder="1" applyAlignment="1">
      <alignment horizontal="distributed" vertical="center"/>
    </xf>
    <xf numFmtId="0" fontId="24" fillId="30" borderId="131" xfId="0" applyFont="1" applyFill="1" applyBorder="1" applyAlignment="1">
      <alignment horizontal="distributed" vertical="center"/>
    </xf>
    <xf numFmtId="0" fontId="24" fillId="30" borderId="40" xfId="0" applyFont="1" applyFill="1" applyBorder="1" applyAlignment="1">
      <alignment horizontal="distributed" vertical="center" justifyLastLine="1"/>
    </xf>
    <xf numFmtId="0" fontId="24" fillId="30" borderId="23" xfId="0" applyFont="1" applyFill="1" applyBorder="1" applyAlignment="1">
      <alignment horizontal="distributed" vertical="center"/>
    </xf>
    <xf numFmtId="38" fontId="24" fillId="26" borderId="38" xfId="0" applyNumberFormat="1" applyFont="1" applyFill="1" applyBorder="1" applyAlignment="1">
      <alignment horizontal="center" vertical="center" shrinkToFit="1"/>
    </xf>
    <xf numFmtId="0" fontId="34" fillId="27" borderId="134" xfId="44" applyFont="1" applyFill="1" applyBorder="1" applyAlignment="1">
      <alignment horizontal="distributed" vertical="center" wrapText="1"/>
    </xf>
    <xf numFmtId="0" fontId="32" fillId="27" borderId="135" xfId="0" applyFont="1" applyFill="1" applyBorder="1" applyAlignment="1">
      <alignment horizontal="distributed" vertical="center" wrapText="1"/>
    </xf>
    <xf numFmtId="0" fontId="32" fillId="27" borderId="136" xfId="0" applyFont="1" applyFill="1" applyBorder="1" applyAlignment="1">
      <alignment horizontal="distributed" vertical="center" wrapText="1"/>
    </xf>
    <xf numFmtId="0" fontId="34" fillId="27" borderId="43" xfId="44" applyFont="1" applyFill="1" applyBorder="1" applyAlignment="1">
      <alignment horizontal="distributed" vertical="center" wrapText="1"/>
    </xf>
    <xf numFmtId="0" fontId="34" fillId="27" borderId="104" xfId="0" applyFont="1" applyFill="1" applyBorder="1" applyAlignment="1">
      <alignment horizontal="distributed" vertical="center" wrapText="1"/>
    </xf>
    <xf numFmtId="0" fontId="34" fillId="27" borderId="137" xfId="0" applyFont="1" applyFill="1" applyBorder="1" applyAlignment="1">
      <alignment horizontal="distributed" vertical="center" wrapText="1"/>
    </xf>
    <xf numFmtId="0" fontId="34" fillId="27" borderId="138" xfId="44" applyFont="1" applyFill="1" applyBorder="1" applyAlignment="1">
      <alignment horizontal="distributed" vertical="center" wrapText="1"/>
    </xf>
    <xf numFmtId="0" fontId="34" fillId="27" borderId="139" xfId="0" applyFont="1" applyFill="1" applyBorder="1" applyAlignment="1">
      <alignment horizontal="distributed" vertical="center" wrapText="1"/>
    </xf>
    <xf numFmtId="0" fontId="34" fillId="27" borderId="140" xfId="0" applyFont="1" applyFill="1" applyBorder="1" applyAlignment="1">
      <alignment horizontal="distributed" vertical="center" wrapText="1"/>
    </xf>
    <xf numFmtId="0" fontId="32" fillId="27" borderId="25" xfId="44" applyFont="1" applyFill="1" applyBorder="1" applyAlignment="1">
      <alignment horizontal="distributed" vertical="center" wrapText="1" justifyLastLine="1"/>
    </xf>
    <xf numFmtId="0" fontId="32" fillId="27" borderId="26" xfId="44" applyFont="1" applyFill="1" applyBorder="1" applyAlignment="1">
      <alignment horizontal="distributed" vertical="center" wrapText="1" justifyLastLine="1"/>
    </xf>
    <xf numFmtId="0" fontId="32" fillId="27" borderId="27" xfId="44" applyFont="1" applyFill="1" applyBorder="1" applyAlignment="1">
      <alignment horizontal="distributed" vertical="center" wrapText="1" justifyLastLine="1"/>
    </xf>
    <xf numFmtId="0" fontId="32" fillId="27" borderId="28" xfId="0" applyFont="1" applyFill="1" applyBorder="1" applyAlignment="1">
      <alignment horizontal="distributed" vertical="center" wrapText="1" justifyLastLine="1"/>
    </xf>
    <xf numFmtId="0" fontId="32" fillId="27" borderId="0" xfId="0" applyFont="1" applyFill="1" applyBorder="1" applyAlignment="1">
      <alignment horizontal="distributed" vertical="center" wrapText="1" justifyLastLine="1"/>
    </xf>
    <xf numFmtId="0" fontId="32" fillId="27" borderId="29" xfId="0" applyFont="1" applyFill="1" applyBorder="1" applyAlignment="1">
      <alignment horizontal="distributed" vertical="center" wrapText="1" justifyLastLine="1"/>
    </xf>
    <xf numFmtId="0" fontId="32" fillId="27" borderId="120" xfId="0" applyFont="1" applyFill="1" applyBorder="1" applyAlignment="1">
      <alignment horizontal="distributed" vertical="center" wrapText="1" justifyLastLine="1"/>
    </xf>
    <xf numFmtId="0" fontId="32" fillId="27" borderId="14" xfId="0" applyFont="1" applyFill="1" applyBorder="1" applyAlignment="1">
      <alignment horizontal="distributed" vertical="center" wrapText="1" justifyLastLine="1"/>
    </xf>
    <xf numFmtId="0" fontId="32" fillId="27" borderId="121" xfId="0" applyFont="1" applyFill="1" applyBorder="1" applyAlignment="1">
      <alignment horizontal="distributed" vertical="center" wrapText="1" justifyLastLine="1"/>
    </xf>
    <xf numFmtId="0" fontId="33" fillId="27" borderId="141" xfId="44" applyFont="1" applyFill="1" applyBorder="1" applyAlignment="1">
      <alignment horizontal="distributed" vertical="center" wrapText="1"/>
    </xf>
    <xf numFmtId="0" fontId="33" fillId="27" borderId="142" xfId="0" applyFont="1" applyFill="1" applyBorder="1" applyAlignment="1">
      <alignment horizontal="distributed" vertical="center"/>
    </xf>
    <xf numFmtId="0" fontId="33" fillId="27" borderId="143" xfId="0" applyFont="1" applyFill="1" applyBorder="1" applyAlignment="1">
      <alignment horizontal="distributed" vertical="center"/>
    </xf>
    <xf numFmtId="0" fontId="34" fillId="27" borderId="104" xfId="0" applyFont="1" applyFill="1" applyBorder="1" applyAlignment="1">
      <alignment horizontal="distributed" vertical="center"/>
    </xf>
    <xf numFmtId="0" fontId="34" fillId="27" borderId="137" xfId="0" applyFont="1" applyFill="1" applyBorder="1" applyAlignment="1">
      <alignment horizontal="distributed" vertical="center"/>
    </xf>
    <xf numFmtId="0" fontId="32" fillId="27" borderId="25" xfId="44" applyFont="1" applyFill="1" applyBorder="1" applyAlignment="1">
      <alignment horizontal="distributed" vertical="center" justifyLastLine="1"/>
    </xf>
    <xf numFmtId="0" fontId="32" fillId="27" borderId="26" xfId="0" applyFont="1" applyFill="1" applyBorder="1" applyAlignment="1">
      <alignment horizontal="distributed" vertical="center" justifyLastLine="1"/>
    </xf>
    <xf numFmtId="0" fontId="32" fillId="27" borderId="27" xfId="0" applyFont="1" applyFill="1" applyBorder="1" applyAlignment="1">
      <alignment horizontal="distributed" vertical="center" justifyLastLine="1"/>
    </xf>
    <xf numFmtId="0" fontId="32" fillId="27" borderId="28" xfId="0" applyFont="1" applyFill="1" applyBorder="1" applyAlignment="1">
      <alignment horizontal="distributed" vertical="center" justifyLastLine="1"/>
    </xf>
    <xf numFmtId="0" fontId="32" fillId="27" borderId="0" xfId="0" applyFont="1" applyFill="1" applyBorder="1" applyAlignment="1">
      <alignment horizontal="distributed" vertical="center" justifyLastLine="1"/>
    </xf>
    <xf numFmtId="0" fontId="32" fillId="27" borderId="29" xfId="0" applyFont="1" applyFill="1" applyBorder="1" applyAlignment="1">
      <alignment horizontal="distributed" vertical="center" justifyLastLine="1"/>
    </xf>
    <xf numFmtId="0" fontId="32" fillId="27" borderId="120" xfId="0" applyFont="1" applyFill="1" applyBorder="1" applyAlignment="1">
      <alignment horizontal="distributed" vertical="center" justifyLastLine="1"/>
    </xf>
    <xf numFmtId="0" fontId="32" fillId="27" borderId="14" xfId="0" applyFont="1" applyFill="1" applyBorder="1" applyAlignment="1">
      <alignment horizontal="distributed" vertical="center" justifyLastLine="1"/>
    </xf>
    <xf numFmtId="0" fontId="32" fillId="27" borderId="121" xfId="0" applyFont="1" applyFill="1" applyBorder="1" applyAlignment="1">
      <alignment horizontal="distributed" vertical="center" justifyLastLine="1"/>
    </xf>
    <xf numFmtId="0" fontId="34" fillId="27" borderId="135" xfId="44" applyFont="1" applyFill="1" applyBorder="1" applyAlignment="1">
      <alignment horizontal="distributed" vertical="center" wrapText="1"/>
    </xf>
    <xf numFmtId="0" fontId="32" fillId="27" borderId="136" xfId="44" applyFont="1" applyFill="1" applyBorder="1" applyAlignment="1">
      <alignment horizontal="distributed" vertical="center" wrapText="1"/>
    </xf>
    <xf numFmtId="0" fontId="34" fillId="27" borderId="139" xfId="0" applyFont="1" applyFill="1" applyBorder="1" applyAlignment="1">
      <alignment horizontal="distributed" vertical="center"/>
    </xf>
    <xf numFmtId="0" fontId="34" fillId="27" borderId="140" xfId="0" applyFont="1" applyFill="1" applyBorder="1" applyAlignment="1">
      <alignment horizontal="distributed" vertical="center"/>
    </xf>
    <xf numFmtId="0" fontId="32" fillId="27" borderId="144" xfId="44" applyFont="1" applyFill="1" applyBorder="1" applyAlignment="1">
      <alignment horizontal="distributed" vertical="center"/>
    </xf>
    <xf numFmtId="0" fontId="32" fillId="27" borderId="142" xfId="0" applyFont="1" applyFill="1" applyBorder="1" applyAlignment="1">
      <alignment horizontal="distributed" vertical="center"/>
    </xf>
    <xf numFmtId="0" fontId="32" fillId="27" borderId="145" xfId="0" applyFont="1" applyFill="1" applyBorder="1" applyAlignment="1">
      <alignment horizontal="distributed" vertical="center"/>
    </xf>
    <xf numFmtId="0" fontId="32" fillId="27" borderId="104" xfId="0" applyFont="1" applyFill="1" applyBorder="1" applyAlignment="1">
      <alignment horizontal="distributed" vertical="center" wrapText="1"/>
    </xf>
    <xf numFmtId="0" fontId="32" fillId="27" borderId="137" xfId="0" applyFont="1" applyFill="1" applyBorder="1" applyAlignment="1">
      <alignment horizontal="distributed" vertical="center" wrapText="1"/>
    </xf>
    <xf numFmtId="0" fontId="33" fillId="27" borderId="146" xfId="44" applyFont="1" applyFill="1" applyBorder="1" applyAlignment="1">
      <alignment horizontal="distributed" vertical="center" wrapText="1"/>
    </xf>
    <xf numFmtId="0" fontId="33" fillId="27" borderId="147" xfId="44" applyFont="1" applyFill="1" applyBorder="1" applyAlignment="1">
      <alignment horizontal="distributed" vertical="center" wrapText="1"/>
    </xf>
    <xf numFmtId="0" fontId="34" fillId="27" borderId="147" xfId="44" applyFont="1" applyFill="1" applyBorder="1" applyAlignment="1">
      <alignment horizontal="distributed" vertical="center" wrapText="1"/>
    </xf>
    <xf numFmtId="0" fontId="34" fillId="27" borderId="147" xfId="0" applyFont="1" applyFill="1" applyBorder="1" applyAlignment="1">
      <alignment horizontal="distributed" vertical="center"/>
    </xf>
    <xf numFmtId="0" fontId="34" fillId="27" borderId="148" xfId="0" applyFont="1" applyFill="1" applyBorder="1" applyAlignment="1">
      <alignment horizontal="distributed" vertical="center"/>
    </xf>
    <xf numFmtId="0" fontId="34" fillId="27" borderId="104" xfId="44" applyFont="1" applyFill="1" applyBorder="1" applyAlignment="1">
      <alignment horizontal="distributed" vertical="center" wrapText="1"/>
    </xf>
    <xf numFmtId="0" fontId="32" fillId="27" borderId="137" xfId="44" applyFont="1" applyFill="1" applyBorder="1" applyAlignment="1">
      <alignment horizontal="distributed" vertical="center" wrapText="1"/>
    </xf>
    <xf numFmtId="0" fontId="25" fillId="29" borderId="149" xfId="49" applyNumberFormat="1" applyFont="1" applyFill="1" applyBorder="1" applyAlignment="1">
      <alignment horizontal="distributed" vertical="center" justifyLastLine="1"/>
    </xf>
    <xf numFmtId="0" fontId="24" fillId="29" borderId="150" xfId="0" applyNumberFormat="1" applyFont="1" applyFill="1" applyBorder="1" applyAlignment="1">
      <alignment horizontal="distributed" vertical="center" justifyLastLine="1"/>
    </xf>
    <xf numFmtId="0" fontId="24" fillId="28" borderId="25" xfId="48" applyNumberFormat="1" applyFont="1" applyFill="1" applyBorder="1" applyAlignment="1">
      <alignment horizontal="center" vertical="center"/>
    </xf>
    <xf numFmtId="0" fontId="24" fillId="28" borderId="27" xfId="0" applyFont="1" applyFill="1" applyBorder="1" applyAlignment="1">
      <alignment horizontal="center" vertical="center"/>
    </xf>
    <xf numFmtId="0" fontId="24" fillId="28" borderId="28" xfId="0" applyFont="1" applyFill="1" applyBorder="1" applyAlignment="1">
      <alignment horizontal="center" vertical="center"/>
    </xf>
    <xf numFmtId="0" fontId="24" fillId="28" borderId="29" xfId="0" applyFont="1" applyFill="1" applyBorder="1" applyAlignment="1">
      <alignment horizontal="center" vertical="center"/>
    </xf>
    <xf numFmtId="0" fontId="24" fillId="28" borderId="30" xfId="0" applyFont="1" applyFill="1" applyBorder="1" applyAlignment="1">
      <alignment horizontal="center" vertical="center"/>
    </xf>
    <xf numFmtId="0" fontId="24" fillId="28" borderId="32" xfId="0" applyFont="1" applyFill="1" applyBorder="1" applyAlignment="1">
      <alignment horizontal="center" vertical="center"/>
    </xf>
    <xf numFmtId="0" fontId="34" fillId="27" borderId="127" xfId="0" applyFont="1" applyFill="1" applyBorder="1" applyAlignment="1">
      <alignment horizontal="distributed" vertical="center"/>
    </xf>
    <xf numFmtId="0" fontId="34" fillId="27" borderId="128" xfId="0" applyFont="1" applyFill="1" applyBorder="1" applyAlignment="1">
      <alignment horizontal="distributed" vertical="center"/>
    </xf>
    <xf numFmtId="0" fontId="34" fillId="27" borderId="129" xfId="0" applyFont="1" applyFill="1" applyBorder="1" applyAlignment="1">
      <alignment horizontal="distributed" vertical="center"/>
    </xf>
    <xf numFmtId="0" fontId="34" fillId="27" borderId="17" xfId="0" applyFont="1" applyFill="1" applyBorder="1" applyAlignment="1">
      <alignment horizontal="distributed" vertical="center" wrapText="1"/>
    </xf>
    <xf numFmtId="0" fontId="34" fillId="27" borderId="16" xfId="0" applyFont="1" applyFill="1" applyBorder="1" applyAlignment="1">
      <alignment horizontal="distributed" vertical="center" wrapText="1"/>
    </xf>
    <xf numFmtId="0" fontId="34" fillId="27" borderId="19" xfId="0" applyFont="1" applyFill="1" applyBorder="1" applyAlignment="1">
      <alignment horizontal="distributed" vertical="center" wrapText="1"/>
    </xf>
    <xf numFmtId="0" fontId="34" fillId="27" borderId="134" xfId="0" applyFont="1" applyFill="1" applyBorder="1" applyAlignment="1">
      <alignment horizontal="distributed" vertical="center" wrapText="1"/>
    </xf>
    <xf numFmtId="0" fontId="34" fillId="27" borderId="151" xfId="0" applyFont="1" applyFill="1" applyBorder="1" applyAlignment="1">
      <alignment horizontal="distributed" vertical="center" wrapText="1"/>
    </xf>
    <xf numFmtId="0" fontId="34" fillId="27" borderId="160" xfId="0" applyFont="1" applyFill="1" applyBorder="1" applyAlignment="1">
      <alignment horizontal="distributed" vertical="center" wrapText="1"/>
    </xf>
    <xf numFmtId="0" fontId="34" fillId="27" borderId="28" xfId="0" applyFont="1" applyFill="1" applyBorder="1" applyAlignment="1">
      <alignment horizontal="distributed" vertical="center" wrapText="1"/>
    </xf>
    <xf numFmtId="0" fontId="34" fillId="27" borderId="120" xfId="0" applyFont="1" applyFill="1" applyBorder="1" applyAlignment="1">
      <alignment horizontal="distributed" vertical="center" wrapText="1"/>
    </xf>
    <xf numFmtId="0" fontId="25" fillId="29" borderId="122" xfId="49" applyFont="1" applyFill="1" applyBorder="1" applyAlignment="1">
      <alignment horizontal="center" vertical="center"/>
    </xf>
    <xf numFmtId="0" fontId="25" fillId="29" borderId="124" xfId="49" applyFont="1" applyFill="1" applyBorder="1" applyAlignment="1">
      <alignment horizontal="center" vertical="center"/>
    </xf>
    <xf numFmtId="0" fontId="34" fillId="27" borderId="127" xfId="0" applyFont="1" applyFill="1" applyBorder="1" applyAlignment="1">
      <alignment horizontal="distributed" vertical="center" indent="1"/>
    </xf>
    <xf numFmtId="0" fontId="32" fillId="27" borderId="129" xfId="0" applyFont="1" applyFill="1" applyBorder="1" applyAlignment="1">
      <alignment horizontal="distributed" vertical="center" indent="1"/>
    </xf>
    <xf numFmtId="0" fontId="34" fillId="27" borderId="138" xfId="0" applyFont="1" applyFill="1" applyBorder="1" applyAlignment="1">
      <alignment horizontal="center" vertical="center" wrapText="1"/>
    </xf>
    <xf numFmtId="0" fontId="32" fillId="27" borderId="139" xfId="0" applyFont="1" applyFill="1" applyBorder="1" applyAlignment="1">
      <alignment horizontal="center" vertical="center" wrapText="1"/>
    </xf>
    <xf numFmtId="0" fontId="32" fillId="27" borderId="152" xfId="0" applyFont="1" applyFill="1" applyBorder="1" applyAlignment="1">
      <alignment horizontal="center" vertical="center" wrapText="1"/>
    </xf>
    <xf numFmtId="0" fontId="34" fillId="27" borderId="134" xfId="0" applyFont="1" applyFill="1" applyBorder="1" applyAlignment="1">
      <alignment horizontal="center" vertical="center" wrapText="1"/>
    </xf>
    <xf numFmtId="0" fontId="32" fillId="27" borderId="135" xfId="0" applyFont="1" applyFill="1" applyBorder="1" applyAlignment="1">
      <alignment horizontal="center" vertical="center" wrapText="1"/>
    </xf>
    <xf numFmtId="0" fontId="32" fillId="27" borderId="151" xfId="0" applyFont="1" applyFill="1" applyBorder="1" applyAlignment="1">
      <alignment horizontal="center" vertical="center" wrapText="1"/>
    </xf>
    <xf numFmtId="0" fontId="25" fillId="28" borderId="25" xfId="48" applyNumberFormat="1" applyFont="1" applyFill="1" applyBorder="1" applyAlignment="1">
      <alignment horizontal="center" vertical="center"/>
    </xf>
    <xf numFmtId="0" fontId="25" fillId="28" borderId="27" xfId="0" applyFont="1" applyFill="1" applyBorder="1" applyAlignment="1">
      <alignment horizontal="center" vertical="center"/>
    </xf>
    <xf numFmtId="0" fontId="25" fillId="28" borderId="28" xfId="0" applyFont="1" applyFill="1" applyBorder="1" applyAlignment="1">
      <alignment horizontal="center" vertical="center"/>
    </xf>
    <xf numFmtId="0" fontId="25" fillId="28" borderId="29" xfId="0" applyFont="1" applyFill="1" applyBorder="1" applyAlignment="1">
      <alignment horizontal="center" vertical="center"/>
    </xf>
    <xf numFmtId="0" fontId="25" fillId="28" borderId="120" xfId="0" applyFont="1" applyFill="1" applyBorder="1" applyAlignment="1">
      <alignment horizontal="center" vertical="center"/>
    </xf>
    <xf numFmtId="0" fontId="25" fillId="28" borderId="121" xfId="0" applyFont="1" applyFill="1" applyBorder="1" applyAlignment="1">
      <alignment horizontal="center" vertical="center"/>
    </xf>
    <xf numFmtId="0" fontId="34" fillId="27" borderId="129" xfId="0" applyFont="1" applyFill="1" applyBorder="1" applyAlignment="1">
      <alignment horizontal="distributed" vertical="center" indent="1"/>
    </xf>
    <xf numFmtId="0" fontId="34" fillId="27" borderId="43" xfId="0" applyFont="1" applyFill="1" applyBorder="1" applyAlignment="1">
      <alignment horizontal="distributed" vertical="center" wrapText="1"/>
    </xf>
    <xf numFmtId="0" fontId="34" fillId="27" borderId="42" xfId="0" applyFont="1" applyFill="1" applyBorder="1" applyAlignment="1">
      <alignment horizontal="distributed" vertical="center" wrapText="1"/>
    </xf>
    <xf numFmtId="0" fontId="34" fillId="27" borderId="135" xfId="0" applyFont="1" applyFill="1" applyBorder="1" applyAlignment="1">
      <alignment horizontal="distributed" vertical="center" wrapText="1"/>
    </xf>
    <xf numFmtId="0" fontId="34" fillId="27" borderId="138" xfId="0" applyFont="1" applyFill="1" applyBorder="1" applyAlignment="1">
      <alignment horizontal="distributed" vertical="center" wrapText="1"/>
    </xf>
    <xf numFmtId="0" fontId="34" fillId="27" borderId="152" xfId="0" applyFont="1" applyFill="1" applyBorder="1" applyAlignment="1">
      <alignment horizontal="distributed" vertical="center" wrapText="1"/>
    </xf>
    <xf numFmtId="0" fontId="25" fillId="28" borderId="28" xfId="48" applyNumberFormat="1" applyFont="1" applyFill="1" applyBorder="1" applyAlignment="1">
      <alignment horizontal="center" vertical="center"/>
    </xf>
    <xf numFmtId="0" fontId="25" fillId="29" borderId="72" xfId="49" applyFont="1" applyFill="1" applyBorder="1" applyAlignment="1">
      <alignment horizontal="center" vertical="center"/>
    </xf>
    <xf numFmtId="0" fontId="25" fillId="29" borderId="20" xfId="49" applyFont="1" applyFill="1" applyBorder="1" applyAlignment="1">
      <alignment horizontal="center" vertical="center"/>
    </xf>
    <xf numFmtId="0" fontId="34" fillId="27" borderId="23" xfId="0" applyFont="1" applyFill="1" applyBorder="1" applyAlignment="1">
      <alignment horizontal="distributed" vertical="center" wrapText="1"/>
    </xf>
    <xf numFmtId="0" fontId="34" fillId="27" borderId="43" xfId="33" applyNumberFormat="1" applyFont="1" applyFill="1" applyBorder="1" applyAlignment="1">
      <alignment horizontal="distributed" vertical="center" wrapText="1"/>
    </xf>
    <xf numFmtId="0" fontId="34" fillId="27" borderId="104" xfId="43" applyNumberFormat="1" applyFont="1" applyFill="1" applyBorder="1" applyAlignment="1">
      <alignment horizontal="distributed" vertical="center" wrapText="1"/>
    </xf>
    <xf numFmtId="0" fontId="34" fillId="27" borderId="42" xfId="43" applyNumberFormat="1" applyFont="1" applyFill="1" applyBorder="1" applyAlignment="1">
      <alignment horizontal="distributed" vertical="center" wrapText="1"/>
    </xf>
    <xf numFmtId="0" fontId="25" fillId="28" borderId="23" xfId="48" applyNumberFormat="1" applyFont="1" applyFill="1" applyBorder="1" applyAlignment="1">
      <alignment horizontal="center" vertical="center"/>
    </xf>
    <xf numFmtId="0" fontId="24" fillId="28" borderId="72" xfId="0" applyFont="1" applyFill="1" applyBorder="1" applyAlignment="1">
      <alignment horizontal="center" vertical="center"/>
    </xf>
    <xf numFmtId="0" fontId="24" fillId="28" borderId="23" xfId="0" applyFont="1" applyFill="1" applyBorder="1" applyAlignment="1">
      <alignment horizontal="center" vertical="center"/>
    </xf>
    <xf numFmtId="0" fontId="24" fillId="28" borderId="17" xfId="48" applyNumberFormat="1" applyFont="1" applyFill="1" applyBorder="1" applyAlignment="1">
      <alignment horizontal="center" vertical="center"/>
    </xf>
    <xf numFmtId="0" fontId="24" fillId="28" borderId="75" xfId="47" applyFont="1" applyFill="1" applyBorder="1" applyAlignment="1">
      <alignment horizontal="center" vertical="center"/>
    </xf>
    <xf numFmtId="0" fontId="24" fillId="28" borderId="19" xfId="47" applyFont="1" applyFill="1" applyBorder="1" applyAlignment="1">
      <alignment horizontal="center" vertical="center"/>
    </xf>
    <xf numFmtId="0" fontId="24" fillId="28" borderId="15" xfId="47" applyFont="1" applyFill="1" applyBorder="1" applyAlignment="1">
      <alignment horizontal="center" vertical="center"/>
    </xf>
    <xf numFmtId="0" fontId="34" fillId="27" borderId="43" xfId="48" applyNumberFormat="1" applyFont="1" applyFill="1" applyBorder="1" applyAlignment="1">
      <alignment horizontal="distributed" vertical="center" wrapText="1"/>
    </xf>
    <xf numFmtId="0" fontId="32" fillId="27" borderId="42" xfId="45" applyNumberFormat="1" applyFont="1" applyFill="1" applyBorder="1" applyAlignment="1">
      <alignment horizontal="distributed" vertical="center" wrapText="1"/>
    </xf>
    <xf numFmtId="0" fontId="24" fillId="28" borderId="75" xfId="45" applyFont="1" applyFill="1" applyBorder="1" applyAlignment="1">
      <alignment horizontal="center" vertical="center"/>
    </xf>
    <xf numFmtId="0" fontId="24" fillId="28" borderId="19" xfId="45" applyFont="1" applyFill="1" applyBorder="1" applyAlignment="1">
      <alignment horizontal="center" vertical="center"/>
    </xf>
    <xf numFmtId="0" fontId="24" fillId="28" borderId="15" xfId="45" applyFont="1" applyFill="1" applyBorder="1" applyAlignment="1">
      <alignment horizontal="center" vertical="center"/>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A000000}"/>
    <cellStyle name="標準_■原稿　雇用表(36)" xfId="43" xr:uid="{00000000-0005-0000-0000-00002B000000}"/>
    <cellStyle name="標準_群馬県１（需要）" xfId="44" xr:uid="{00000000-0005-0000-0000-00002C000000}"/>
    <cellStyle name="標準_長崎県１（需要）逆行列係数表" xfId="45" xr:uid="{00000000-0005-0000-0000-00002D000000}"/>
    <cellStyle name="標準_長崎県１（需要）出力シート②" xfId="46" xr:uid="{00000000-0005-0000-0000-00002E000000}"/>
    <cellStyle name="標準_長崎県１（需要）投入係数表" xfId="47" xr:uid="{00000000-0005-0000-0000-00002F000000}"/>
    <cellStyle name="標準_内生１" xfId="48" xr:uid="{00000000-0005-0000-0000-000030000000}"/>
    <cellStyle name="標準_内生２" xfId="49" xr:uid="{00000000-0005-0000-0000-000031000000}"/>
    <cellStyle name="良い" xfId="50" builtinId="26" customBuiltin="1"/>
  </cellStyles>
  <dxfs count="0"/>
  <tableStyles count="0" defaultTableStyle="TableStyleMedium9" defaultPivotStyle="PivotStyleLight16"/>
  <colors>
    <mruColors>
      <color rgb="FFCCFFCC"/>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r>
              <a:rPr lang="ja-JP"/>
              <a:t>部門別生産誘発額</a:t>
            </a:r>
          </a:p>
        </c:rich>
      </c:tx>
      <c:layout>
        <c:manualLayout>
          <c:xMode val="edge"/>
          <c:yMode val="edge"/>
          <c:x val="0.43846146504414218"/>
          <c:y val="1.07238590806106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manualLayout>
          <c:layoutTarget val="inner"/>
          <c:xMode val="edge"/>
          <c:yMode val="edge"/>
          <c:x val="0.25155597398151319"/>
          <c:y val="0.10608303166029404"/>
          <c:w val="0.68611909924302938"/>
          <c:h val="0.8660116821475301"/>
        </c:manualLayout>
      </c:layout>
      <c:barChart>
        <c:barDir val="bar"/>
        <c:grouping val="clustered"/>
        <c:varyColors val="0"/>
        <c:ser>
          <c:idx val="0"/>
          <c:order val="0"/>
          <c:tx>
            <c:v>生産誘発額</c:v>
          </c:tx>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⑤出力Ⅱ!$C$56:$C$95</c:f>
              <c:strCache>
                <c:ptCount val="40"/>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電気・ガス・熱供給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対個人サービス</c:v>
                </c:pt>
                <c:pt idx="38">
                  <c:v>事務用品</c:v>
                </c:pt>
                <c:pt idx="39">
                  <c:v>分類不明</c:v>
                </c:pt>
              </c:strCache>
            </c:strRef>
          </c:cat>
          <c:val>
            <c:numRef>
              <c:f>⑤出力Ⅱ!$I$56:$I$95</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D6CE-4621-B8A9-B51DD3C3CAEB}"/>
            </c:ext>
          </c:extLst>
        </c:ser>
        <c:dLbls>
          <c:showLegendKey val="0"/>
          <c:showVal val="0"/>
          <c:showCatName val="0"/>
          <c:showSerName val="0"/>
          <c:showPercent val="0"/>
          <c:showBubbleSize val="0"/>
        </c:dLbls>
        <c:gapWidth val="50"/>
        <c:axId val="476781232"/>
        <c:axId val="476781560"/>
      </c:barChart>
      <c:catAx>
        <c:axId val="47678123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crossAx val="476781560"/>
        <c:crosses val="autoZero"/>
        <c:auto val="1"/>
        <c:lblAlgn val="ctr"/>
        <c:lblOffset val="100"/>
        <c:noMultiLvlLbl val="0"/>
      </c:catAx>
      <c:valAx>
        <c:axId val="47678156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crossAx val="4767812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r>
              <a:rPr lang="ja-JP"/>
              <a:t>生産誘発額の内訳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pieChart>
        <c:varyColors val="1"/>
        <c:ser>
          <c:idx val="0"/>
          <c:order val="0"/>
          <c:spPr>
            <a:effectLst>
              <a:outerShdw sx="1000" sy="1000" algn="ctr" rotWithShape="0">
                <a:schemeClr val="bg1"/>
              </a:outerShdw>
            </a:effectLst>
            <a:scene3d>
              <a:camera prst="orthographicFront"/>
              <a:lightRig rig="threePt" dir="t"/>
            </a:scene3d>
            <a:sp3d prstMaterial="matte">
              <a:bevelT w="114300" prst="artDeco"/>
            </a:sp3d>
          </c:spPr>
          <c:dPt>
            <c:idx val="0"/>
            <c:bubble3D val="0"/>
            <c:spPr>
              <a:solidFill>
                <a:schemeClr val="accent1"/>
              </a:solidFill>
              <a:ln w="19050">
                <a:solidFill>
                  <a:schemeClr val="lt1"/>
                </a:solidFill>
              </a:ln>
              <a:effectLst>
                <a:outerShdw sx="1000" sy="1000" algn="ctr" rotWithShape="0">
                  <a:schemeClr val="bg1"/>
                </a:outerShdw>
              </a:effectLst>
              <a:scene3d>
                <a:camera prst="orthographicFront"/>
                <a:lightRig rig="threePt" dir="t"/>
              </a:scene3d>
              <a:sp3d prstMaterial="matte">
                <a:bevelT w="114300" prst="artDeco"/>
              </a:sp3d>
            </c:spPr>
            <c:extLst>
              <c:ext xmlns:c16="http://schemas.microsoft.com/office/drawing/2014/chart" uri="{C3380CC4-5D6E-409C-BE32-E72D297353CC}">
                <c16:uniqueId val="{00000001-F7C9-4B87-B000-06D457AD1867}"/>
              </c:ext>
            </c:extLst>
          </c:dPt>
          <c:dPt>
            <c:idx val="1"/>
            <c:bubble3D val="0"/>
            <c:spPr>
              <a:solidFill>
                <a:schemeClr val="accent2"/>
              </a:solidFill>
              <a:ln w="19050">
                <a:solidFill>
                  <a:schemeClr val="lt1"/>
                </a:solidFill>
              </a:ln>
              <a:effectLst>
                <a:outerShdw sx="1000" sy="1000" algn="ctr" rotWithShape="0">
                  <a:schemeClr val="bg1"/>
                </a:outerShdw>
              </a:effectLst>
              <a:scene3d>
                <a:camera prst="orthographicFront"/>
                <a:lightRig rig="threePt" dir="t"/>
              </a:scene3d>
              <a:sp3d prstMaterial="matte">
                <a:bevelT w="114300" prst="artDeco"/>
              </a:sp3d>
            </c:spPr>
            <c:extLst>
              <c:ext xmlns:c16="http://schemas.microsoft.com/office/drawing/2014/chart" uri="{C3380CC4-5D6E-409C-BE32-E72D297353CC}">
                <c16:uniqueId val="{00000003-F7C9-4B87-B000-06D457AD1867}"/>
              </c:ext>
            </c:extLst>
          </c:dPt>
          <c:dPt>
            <c:idx val="2"/>
            <c:bubble3D val="0"/>
            <c:spPr>
              <a:solidFill>
                <a:schemeClr val="accent3"/>
              </a:solidFill>
              <a:ln w="19050">
                <a:solidFill>
                  <a:schemeClr val="lt1"/>
                </a:solidFill>
              </a:ln>
              <a:effectLst>
                <a:outerShdw sx="1000" sy="1000" algn="ctr" rotWithShape="0">
                  <a:schemeClr val="bg1"/>
                </a:outerShdw>
              </a:effectLst>
              <a:scene3d>
                <a:camera prst="orthographicFront"/>
                <a:lightRig rig="threePt" dir="t"/>
              </a:scene3d>
              <a:sp3d prstMaterial="matte">
                <a:bevelT w="114300" prst="artDeco"/>
              </a:sp3d>
            </c:spPr>
            <c:extLst>
              <c:ext xmlns:c16="http://schemas.microsoft.com/office/drawing/2014/chart" uri="{C3380CC4-5D6E-409C-BE32-E72D297353CC}">
                <c16:uniqueId val="{00000005-F7C9-4B87-B000-06D457AD1867}"/>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④出力Ⅰ!$G$8:$I$8</c:f>
              <c:numCache>
                <c:formatCode>#,##0_);[Red]\(#,##0\)</c:formatCode>
                <c:ptCount val="3"/>
                <c:pt idx="0">
                  <c:v>0</c:v>
                </c:pt>
                <c:pt idx="1">
                  <c:v>0</c:v>
                </c:pt>
                <c:pt idx="2">
                  <c:v>0</c:v>
                </c:pt>
              </c:numCache>
            </c:numRef>
          </c:val>
          <c:extLst>
            <c:ext xmlns:c16="http://schemas.microsoft.com/office/drawing/2014/chart" uri="{C3380CC4-5D6E-409C-BE32-E72D297353CC}">
              <c16:uniqueId val="{00000006-F7C9-4B87-B000-06D457AD1867}"/>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8-F7C9-4B87-B000-06D457AD186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A-F7C9-4B87-B000-06D457AD186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C-F7C9-4B87-B000-06D457AD1867}"/>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HGPｺﾞｼｯｸM" panose="020B0600000000000000" pitchFamily="50" charset="-128"/>
                    <a:ea typeface="HGPｺﾞｼｯｸM" panose="020B0600000000000000" pitchFamily="50" charset="-128"/>
                    <a:cs typeface="+mn-cs"/>
                  </a:defRPr>
                </a:pPr>
                <a:endParaRPr lang="ja-JP"/>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④出力Ⅰ!$G$9:$I$9</c:f>
              <c:numCache>
                <c:formatCode>#,##0_);[Red]\(#,##0\)</c:formatCode>
                <c:ptCount val="3"/>
              </c:numCache>
            </c:numRef>
          </c:val>
          <c:extLst>
            <c:ext xmlns:c16="http://schemas.microsoft.com/office/drawing/2014/chart" uri="{C3380CC4-5D6E-409C-BE32-E72D297353CC}">
              <c16:uniqueId val="{0000000D-F7C9-4B87-B000-06D457AD186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r>
              <a:rPr lang="ja-JP"/>
              <a:t>部門別就業者誘発数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manualLayout>
          <c:layoutTarget val="inner"/>
          <c:xMode val="edge"/>
          <c:yMode val="edge"/>
          <c:x val="0.25127660111164396"/>
          <c:y val="9.2116003431971905E-2"/>
          <c:w val="0.72007897987303737"/>
          <c:h val="0.87949123550491171"/>
        </c:manualLayout>
      </c:layout>
      <c:barChart>
        <c:barDir val="bar"/>
        <c:grouping val="clustered"/>
        <c:varyColors val="0"/>
        <c:ser>
          <c:idx val="0"/>
          <c:order val="0"/>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⑤出力Ⅱ!$C$56:$C$95</c:f>
              <c:strCache>
                <c:ptCount val="40"/>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電気・ガス・熱供給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対個人サービス</c:v>
                </c:pt>
                <c:pt idx="38">
                  <c:v>事務用品</c:v>
                </c:pt>
                <c:pt idx="39">
                  <c:v>分類不明</c:v>
                </c:pt>
              </c:strCache>
            </c:strRef>
          </c:cat>
          <c:val>
            <c:numRef>
              <c:f>⑤出力Ⅱ!$L$56:$L$95</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61CB-447B-949F-9FB6BE5D4374}"/>
            </c:ext>
          </c:extLst>
        </c:ser>
        <c:dLbls>
          <c:dLblPos val="outEnd"/>
          <c:showLegendKey val="0"/>
          <c:showVal val="1"/>
          <c:showCatName val="0"/>
          <c:showSerName val="0"/>
          <c:showPercent val="0"/>
          <c:showBubbleSize val="0"/>
        </c:dLbls>
        <c:gapWidth val="50"/>
        <c:axId val="484747208"/>
        <c:axId val="484742944"/>
      </c:barChart>
      <c:catAx>
        <c:axId val="4847472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crossAx val="484742944"/>
        <c:crosses val="autoZero"/>
        <c:auto val="1"/>
        <c:lblAlgn val="ctr"/>
        <c:lblOffset val="100"/>
        <c:noMultiLvlLbl val="0"/>
      </c:catAx>
      <c:valAx>
        <c:axId val="484742944"/>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crossAx val="4847472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r>
              <a:rPr lang="ja-JP" altLang="en-US"/>
              <a:t>各誘発額</a:t>
            </a:r>
            <a:endParaRPr lang="ja-JP"/>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manualLayout>
          <c:layoutTarget val="inner"/>
          <c:xMode val="edge"/>
          <c:yMode val="edge"/>
          <c:x val="0.1234838145231846"/>
          <c:y val="0.17685185185185184"/>
          <c:w val="0.57097025371828536"/>
          <c:h val="0.77222222222222225"/>
        </c:manualLayout>
      </c:layout>
      <c:barChart>
        <c:barDir val="col"/>
        <c:grouping val="clustered"/>
        <c:varyColors val="0"/>
        <c:ser>
          <c:idx val="0"/>
          <c:order val="0"/>
          <c:tx>
            <c:v>①　生産誘発額</c:v>
          </c:tx>
          <c:spPr>
            <a:solidFill>
              <a:schemeClr val="accent1"/>
            </a:solidFill>
            <a:ln>
              <a:noFill/>
            </a:ln>
            <a:effectLst/>
          </c:spPr>
          <c:invertIfNegative val="0"/>
          <c:dPt>
            <c:idx val="0"/>
            <c:invertIfNegative val="0"/>
            <c:bubble3D val="0"/>
            <c:spPr>
              <a:solidFill>
                <a:schemeClr val="accent1"/>
              </a:solidFill>
              <a:ln>
                <a:noFill/>
              </a:ln>
              <a:effectLst/>
              <a:scene3d>
                <a:camera prst="orthographicFront"/>
                <a:lightRig rig="threePt" dir="t"/>
              </a:scene3d>
              <a:sp3d>
                <a:bevelT w="114300" prst="artDeco"/>
              </a:sp3d>
            </c:spPr>
            <c:extLst>
              <c:ext xmlns:c16="http://schemas.microsoft.com/office/drawing/2014/chart" uri="{C3380CC4-5D6E-409C-BE32-E72D297353CC}">
                <c16:uniqueId val="{00000003-E107-447E-9E29-E85F7593B64F}"/>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④出力Ⅰ!$E$8:$E$9</c15:sqref>
                  </c15:fullRef>
                </c:ext>
              </c:extLst>
              <c:f>④出力Ⅰ!$E$8</c:f>
              <c:strCache>
                <c:ptCount val="1"/>
                <c:pt idx="0">
                  <c:v>生産
誘発額</c:v>
                </c:pt>
              </c:strCache>
            </c:strRef>
          </c:cat>
          <c:val>
            <c:numRef>
              <c:extLst>
                <c:ext xmlns:c15="http://schemas.microsoft.com/office/drawing/2012/chart" uri="{02D57815-91ED-43cb-92C2-25804820EDAC}">
                  <c15:fullRef>
                    <c15:sqref>④出力Ⅰ!$J$8:$J$9</c15:sqref>
                  </c15:fullRef>
                </c:ext>
              </c:extLst>
              <c:f>④出力Ⅰ!$J$8</c:f>
              <c:numCache>
                <c:formatCode>#,##0_);[Red]\(#,##0\)</c:formatCode>
                <c:ptCount val="1"/>
                <c:pt idx="0">
                  <c:v>0</c:v>
                </c:pt>
              </c:numCache>
            </c:numRef>
          </c:val>
          <c:extLst>
            <c:ext xmlns:c16="http://schemas.microsoft.com/office/drawing/2014/chart" uri="{C3380CC4-5D6E-409C-BE32-E72D297353CC}">
              <c16:uniqueId val="{00000000-E107-447E-9E29-E85F7593B64F}"/>
            </c:ext>
          </c:extLst>
        </c:ser>
        <c:ser>
          <c:idx val="1"/>
          <c:order val="1"/>
          <c:tx>
            <c:v>②　①のうち粗付加価値誘発額</c:v>
          </c:tx>
          <c:spPr>
            <a:solidFill>
              <a:schemeClr val="accent2"/>
            </a:solidFill>
            <a:ln>
              <a:noFill/>
            </a:ln>
            <a:effectLst/>
            <a:scene3d>
              <a:camera prst="orthographicFront"/>
              <a:lightRig rig="threePt" dir="t"/>
            </a:scene3d>
            <a:sp3d>
              <a:bevelT w="114300" prst="artDeco"/>
            </a:sp3d>
          </c:spPr>
          <c:invertIfNegative val="0"/>
          <c:dLbls>
            <c:dLbl>
              <c:idx val="0"/>
              <c:layout>
                <c:manualLayout>
                  <c:x val="3.2497011511703776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B80-4E8C-BF2C-F3596132393C}"/>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④出力Ⅰ!$J$10</c15:sqref>
                  </c15:fullRef>
                </c:ext>
              </c:extLst>
              <c:f>④出力Ⅰ!$J$10</c:f>
              <c:numCache>
                <c:formatCode>#,##0_);[Red]\(#,##0\)</c:formatCode>
                <c:ptCount val="1"/>
                <c:pt idx="0">
                  <c:v>0</c:v>
                </c:pt>
              </c:numCache>
            </c:numRef>
          </c:val>
          <c:extLst>
            <c:ext xmlns:c16="http://schemas.microsoft.com/office/drawing/2014/chart" uri="{C3380CC4-5D6E-409C-BE32-E72D297353CC}">
              <c16:uniqueId val="{00000001-E107-447E-9E29-E85F7593B64F}"/>
            </c:ext>
          </c:extLst>
        </c:ser>
        <c:ser>
          <c:idx val="2"/>
          <c:order val="2"/>
          <c:tx>
            <c:v>③　②のうち雇用者所得誘発額</c:v>
          </c:tx>
          <c:spPr>
            <a:solidFill>
              <a:schemeClr val="accent3"/>
            </a:solidFill>
            <a:ln>
              <a:noFill/>
            </a:ln>
            <a:effectLst/>
            <a:scene3d>
              <a:camera prst="orthographicFront"/>
              <a:lightRig rig="threePt" dir="t"/>
            </a:scene3d>
            <a:sp3d>
              <a:bevelT w="114300" prst="artDeco"/>
            </a:sp3d>
          </c:spPr>
          <c:invertIfNegative val="0"/>
          <c:dLbls>
            <c:dLbl>
              <c:idx val="0"/>
              <c:layout>
                <c:manualLayout>
                  <c:x val="3.2497011511703831E-2"/>
                  <c:y val="-3.957169097313643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B80-4E8C-BF2C-F3596132393C}"/>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④出力Ⅰ!$J$12</c15:sqref>
                  </c15:fullRef>
                </c:ext>
              </c:extLst>
              <c:f>④出力Ⅰ!$J$12</c:f>
              <c:numCache>
                <c:formatCode>#,##0_);[Red]\(#,##0\)</c:formatCode>
                <c:ptCount val="1"/>
                <c:pt idx="0">
                  <c:v>0</c:v>
                </c:pt>
              </c:numCache>
            </c:numRef>
          </c:val>
          <c:extLst>
            <c:ext xmlns:c16="http://schemas.microsoft.com/office/drawing/2014/chart" uri="{C3380CC4-5D6E-409C-BE32-E72D297353CC}">
              <c16:uniqueId val="{00000002-E107-447E-9E29-E85F7593B64F}"/>
            </c:ext>
          </c:extLst>
        </c:ser>
        <c:dLbls>
          <c:dLblPos val="outEnd"/>
          <c:showLegendKey val="0"/>
          <c:showVal val="1"/>
          <c:showCatName val="0"/>
          <c:showSerName val="0"/>
          <c:showPercent val="0"/>
          <c:showBubbleSize val="0"/>
        </c:dLbls>
        <c:gapWidth val="219"/>
        <c:overlap val="36"/>
        <c:axId val="679461464"/>
        <c:axId val="679461792"/>
      </c:barChart>
      <c:catAx>
        <c:axId val="679461464"/>
        <c:scaling>
          <c:orientation val="minMax"/>
        </c:scaling>
        <c:delete val="1"/>
        <c:axPos val="b"/>
        <c:numFmt formatCode="General" sourceLinked="1"/>
        <c:majorTickMark val="none"/>
        <c:minorTickMark val="none"/>
        <c:tickLblPos val="nextTo"/>
        <c:crossAx val="679461792"/>
        <c:crosses val="autoZero"/>
        <c:auto val="1"/>
        <c:lblAlgn val="ctr"/>
        <c:lblOffset val="100"/>
        <c:noMultiLvlLbl val="0"/>
      </c:catAx>
      <c:valAx>
        <c:axId val="679461792"/>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crossAx val="679461464"/>
        <c:crosses val="autoZero"/>
        <c:crossBetween val="between"/>
      </c:valAx>
      <c:spPr>
        <a:noFill/>
        <a:ln>
          <a:noFill/>
        </a:ln>
        <a:effectLst/>
      </c:spPr>
    </c:plotArea>
    <c:legend>
      <c:legendPos val="r"/>
      <c:layout>
        <c:manualLayout>
          <c:xMode val="edge"/>
          <c:yMode val="edge"/>
          <c:x val="0.72500962379702527"/>
          <c:y val="0.30080854476523766"/>
          <c:w val="0.25554593175853013"/>
          <c:h val="0.4178273549139691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r>
              <a:rPr lang="ja-JP"/>
              <a:t>就業者誘発数、雇用者誘発数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manualLayout>
          <c:layoutTarget val="inner"/>
          <c:xMode val="edge"/>
          <c:yMode val="edge"/>
          <c:x val="6.6580927384076991E-2"/>
          <c:y val="0.17685185185185184"/>
          <c:w val="0.56120647419072611"/>
          <c:h val="0.73697579469233021"/>
        </c:manualLayout>
      </c:layout>
      <c:barChart>
        <c:barDir val="col"/>
        <c:grouping val="clustered"/>
        <c:varyColors val="0"/>
        <c:ser>
          <c:idx val="0"/>
          <c:order val="0"/>
          <c:tx>
            <c:v>①就業者誘発数</c:v>
          </c:tx>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④出力Ⅰ!$E$14:$E$15</c15:sqref>
                  </c15:fullRef>
                </c:ext>
              </c:extLst>
              <c:f>④出力Ⅰ!$E$14</c:f>
              <c:strCache>
                <c:ptCount val="1"/>
                <c:pt idx="0">
                  <c:v>就業者
誘発数</c:v>
                </c:pt>
              </c:strCache>
            </c:strRef>
          </c:cat>
          <c:val>
            <c:numRef>
              <c:extLst>
                <c:ext xmlns:c15="http://schemas.microsoft.com/office/drawing/2012/chart" uri="{02D57815-91ED-43cb-92C2-25804820EDAC}">
                  <c15:fullRef>
                    <c15:sqref>④出力Ⅰ!$J$14:$J$15</c15:sqref>
                  </c15:fullRef>
                </c:ext>
              </c:extLst>
              <c:f>④出力Ⅰ!$J$14</c:f>
              <c:numCache>
                <c:formatCode>#,##0_);[Red]\(#,##0\)</c:formatCode>
                <c:ptCount val="1"/>
                <c:pt idx="0">
                  <c:v>0</c:v>
                </c:pt>
              </c:numCache>
            </c:numRef>
          </c:val>
          <c:extLst>
            <c:ext xmlns:c16="http://schemas.microsoft.com/office/drawing/2014/chart" uri="{C3380CC4-5D6E-409C-BE32-E72D297353CC}">
              <c16:uniqueId val="{00000000-6BBE-4469-8DE9-31FAFA379A38}"/>
            </c:ext>
          </c:extLst>
        </c:ser>
        <c:ser>
          <c:idx val="1"/>
          <c:order val="1"/>
          <c:tx>
            <c:v>②　①のうち雇用者誘発数</c:v>
          </c:tx>
          <c:spPr>
            <a:solidFill>
              <a:schemeClr val="accent2"/>
            </a:solidFill>
            <a:ln>
              <a:noFill/>
            </a:ln>
            <a:effectLst/>
            <a:scene3d>
              <a:camera prst="orthographicFront"/>
              <a:lightRig rig="threePt" dir="t"/>
            </a:scene3d>
            <a:sp3d>
              <a:bevelT w="114300" prst="artDeco"/>
            </a:sp3d>
          </c:spPr>
          <c:invertIfNegative val="0"/>
          <c:dLbls>
            <c:dLbl>
              <c:idx val="0"/>
              <c:layout>
                <c:manualLayout>
                  <c:x val="1.1143887106281261E-2"/>
                  <c:y val="-7.29657957219935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6C2-45A5-951C-C3C760B69847}"/>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就業者
誘発数</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④出力Ⅰ!$J$16</c15:sqref>
                  </c15:fullRef>
                </c:ext>
              </c:extLst>
              <c:f>④出力Ⅰ!$J$16</c:f>
              <c:numCache>
                <c:formatCode>#,##0_);[Red]\(#,##0\)</c:formatCode>
                <c:ptCount val="1"/>
                <c:pt idx="0">
                  <c:v>0</c:v>
                </c:pt>
              </c:numCache>
            </c:numRef>
          </c:val>
          <c:extLst>
            <c:ext xmlns:c16="http://schemas.microsoft.com/office/drawing/2014/chart" uri="{C3380CC4-5D6E-409C-BE32-E72D297353CC}">
              <c16:uniqueId val="{00000001-6BBE-4469-8DE9-31FAFA379A38}"/>
            </c:ext>
          </c:extLst>
        </c:ser>
        <c:dLbls>
          <c:dLblPos val="outEnd"/>
          <c:showLegendKey val="0"/>
          <c:showVal val="1"/>
          <c:showCatName val="0"/>
          <c:showSerName val="0"/>
          <c:showPercent val="0"/>
          <c:showBubbleSize val="0"/>
        </c:dLbls>
        <c:gapWidth val="251"/>
        <c:overlap val="34"/>
        <c:axId val="721068648"/>
        <c:axId val="721069304"/>
      </c:barChart>
      <c:catAx>
        <c:axId val="721068648"/>
        <c:scaling>
          <c:orientation val="minMax"/>
        </c:scaling>
        <c:delete val="1"/>
        <c:axPos val="b"/>
        <c:numFmt formatCode="General" sourceLinked="1"/>
        <c:majorTickMark val="none"/>
        <c:minorTickMark val="none"/>
        <c:tickLblPos val="nextTo"/>
        <c:crossAx val="721069304"/>
        <c:crosses val="autoZero"/>
        <c:auto val="1"/>
        <c:lblAlgn val="ctr"/>
        <c:lblOffset val="100"/>
        <c:noMultiLvlLbl val="0"/>
      </c:catAx>
      <c:valAx>
        <c:axId val="72106930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crossAx val="7210686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219075</xdr:colOff>
      <xdr:row>71</xdr:row>
      <xdr:rowOff>9525</xdr:rowOff>
    </xdr:from>
    <xdr:to>
      <xdr:col>10</xdr:col>
      <xdr:colOff>8694</xdr:colOff>
      <xdr:row>82</xdr:row>
      <xdr:rowOff>161670</xdr:rowOff>
    </xdr:to>
    <xdr:pic>
      <xdr:nvPicPr>
        <xdr:cNvPr id="2" name="図 1">
          <a:extLst>
            <a:ext uri="{FF2B5EF4-FFF2-40B4-BE49-F238E27FC236}">
              <a16:creationId xmlns:a16="http://schemas.microsoft.com/office/drawing/2014/main" id="{E25E6253-CABA-43E8-AE71-5B0386971685}"/>
            </a:ext>
          </a:extLst>
        </xdr:cNvPr>
        <xdr:cNvPicPr>
          <a:picLocks noChangeAspect="1"/>
        </xdr:cNvPicPr>
      </xdr:nvPicPr>
      <xdr:blipFill>
        <a:blip xmlns:r="http://schemas.openxmlformats.org/officeDocument/2006/relationships" r:embed="rId1"/>
        <a:stretch>
          <a:fillRect/>
        </a:stretch>
      </xdr:blipFill>
      <xdr:spPr>
        <a:xfrm>
          <a:off x="219075" y="12563475"/>
          <a:ext cx="6647619" cy="2038095"/>
        </a:xfrm>
        <a:prstGeom prst="rect">
          <a:avLst/>
        </a:prstGeom>
      </xdr:spPr>
    </xdr:pic>
    <xdr:clientData/>
  </xdr:twoCellAnchor>
  <xdr:twoCellAnchor editAs="oneCell">
    <xdr:from>
      <xdr:col>0</xdr:col>
      <xdr:colOff>28575</xdr:colOff>
      <xdr:row>10</xdr:row>
      <xdr:rowOff>95250</xdr:rowOff>
    </xdr:from>
    <xdr:to>
      <xdr:col>9</xdr:col>
      <xdr:colOff>64150</xdr:colOff>
      <xdr:row>18</xdr:row>
      <xdr:rowOff>133350</xdr:rowOff>
    </xdr:to>
    <xdr:pic>
      <xdr:nvPicPr>
        <xdr:cNvPr id="3" name="図 2">
          <a:extLst>
            <a:ext uri="{FF2B5EF4-FFF2-40B4-BE49-F238E27FC236}">
              <a16:creationId xmlns:a16="http://schemas.microsoft.com/office/drawing/2014/main" id="{41F5ABAF-67A3-4272-9312-0985657BFE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 y="2095500"/>
          <a:ext cx="6207775"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438150</xdr:colOff>
      <xdr:row>11</xdr:row>
      <xdr:rowOff>85725</xdr:rowOff>
    </xdr:from>
    <xdr:to>
      <xdr:col>9</xdr:col>
      <xdr:colOff>95250</xdr:colOff>
      <xdr:row>14</xdr:row>
      <xdr:rowOff>76200</xdr:rowOff>
    </xdr:to>
    <xdr:sp macro="" textlink="">
      <xdr:nvSpPr>
        <xdr:cNvPr id="4" name="四角形: 角を丸くする 3">
          <a:extLst>
            <a:ext uri="{FF2B5EF4-FFF2-40B4-BE49-F238E27FC236}">
              <a16:creationId xmlns:a16="http://schemas.microsoft.com/office/drawing/2014/main" id="{F98461E1-06C8-4947-9CE9-D3BFB86DA6E5}"/>
            </a:ext>
          </a:extLst>
        </xdr:cNvPr>
        <xdr:cNvSpPr/>
      </xdr:nvSpPr>
      <xdr:spPr>
        <a:xfrm>
          <a:off x="1809750" y="2257425"/>
          <a:ext cx="4457700" cy="504825"/>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179613</xdr:colOff>
      <xdr:row>8</xdr:row>
      <xdr:rowOff>455</xdr:rowOff>
    </xdr:from>
    <xdr:to>
      <xdr:col>12</xdr:col>
      <xdr:colOff>408214</xdr:colOff>
      <xdr:row>11</xdr:row>
      <xdr:rowOff>53523</xdr:rowOff>
    </xdr:to>
    <xdr:sp macro="" textlink="">
      <xdr:nvSpPr>
        <xdr:cNvPr id="5" name="吹き出し: 角を丸めた四角形 4">
          <a:extLst>
            <a:ext uri="{FF2B5EF4-FFF2-40B4-BE49-F238E27FC236}">
              <a16:creationId xmlns:a16="http://schemas.microsoft.com/office/drawing/2014/main" id="{52E95CAD-9586-4A53-83F8-89A461AE7B96}"/>
            </a:ext>
          </a:extLst>
        </xdr:cNvPr>
        <xdr:cNvSpPr/>
      </xdr:nvSpPr>
      <xdr:spPr>
        <a:xfrm>
          <a:off x="6351813" y="1657805"/>
          <a:ext cx="2381251" cy="567418"/>
        </a:xfrm>
        <a:prstGeom prst="wedgeRoundRectCallout">
          <a:avLst>
            <a:gd name="adj1" fmla="val -40270"/>
            <a:gd name="adj2" fmla="val 78653"/>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分析テーマを入力</a:t>
          </a:r>
        </a:p>
      </xdr:txBody>
    </xdr:sp>
    <xdr:clientData/>
  </xdr:twoCellAnchor>
  <xdr:twoCellAnchor editAs="oneCell">
    <xdr:from>
      <xdr:col>0</xdr:col>
      <xdr:colOff>66261</xdr:colOff>
      <xdr:row>35</xdr:row>
      <xdr:rowOff>91109</xdr:rowOff>
    </xdr:from>
    <xdr:to>
      <xdr:col>9</xdr:col>
      <xdr:colOff>565676</xdr:colOff>
      <xdr:row>57</xdr:row>
      <xdr:rowOff>140802</xdr:rowOff>
    </xdr:to>
    <xdr:pic>
      <xdr:nvPicPr>
        <xdr:cNvPr id="6" name="図 5">
          <a:extLst>
            <a:ext uri="{FF2B5EF4-FFF2-40B4-BE49-F238E27FC236}">
              <a16:creationId xmlns:a16="http://schemas.microsoft.com/office/drawing/2014/main" id="{4264066D-B12F-46C3-8587-3BCEE550FFB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6261" y="6425234"/>
          <a:ext cx="6671615" cy="38215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207066</xdr:colOff>
      <xdr:row>37</xdr:row>
      <xdr:rowOff>1</xdr:rowOff>
    </xdr:from>
    <xdr:to>
      <xdr:col>6</xdr:col>
      <xdr:colOff>554935</xdr:colOff>
      <xdr:row>40</xdr:row>
      <xdr:rowOff>41414</xdr:rowOff>
    </xdr:to>
    <xdr:sp macro="" textlink="">
      <xdr:nvSpPr>
        <xdr:cNvPr id="7" name="四角形: 角を丸くする 6">
          <a:extLst>
            <a:ext uri="{FF2B5EF4-FFF2-40B4-BE49-F238E27FC236}">
              <a16:creationId xmlns:a16="http://schemas.microsoft.com/office/drawing/2014/main" id="{D4CAD609-3FF0-4931-A7C4-74D6616FE684}"/>
            </a:ext>
          </a:extLst>
        </xdr:cNvPr>
        <xdr:cNvSpPr/>
      </xdr:nvSpPr>
      <xdr:spPr>
        <a:xfrm>
          <a:off x="1578666" y="6677026"/>
          <a:ext cx="3091069" cy="555763"/>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173933</xdr:colOff>
      <xdr:row>31</xdr:row>
      <xdr:rowOff>57979</xdr:rowOff>
    </xdr:from>
    <xdr:to>
      <xdr:col>10</xdr:col>
      <xdr:colOff>380999</xdr:colOff>
      <xdr:row>36</xdr:row>
      <xdr:rowOff>115957</xdr:rowOff>
    </xdr:to>
    <xdr:sp macro="" textlink="">
      <xdr:nvSpPr>
        <xdr:cNvPr id="8" name="吹き出し: 角を丸めた四角形 7">
          <a:extLst>
            <a:ext uri="{FF2B5EF4-FFF2-40B4-BE49-F238E27FC236}">
              <a16:creationId xmlns:a16="http://schemas.microsoft.com/office/drawing/2014/main" id="{64631830-FF2B-4BD8-B0DA-5284C96E2593}"/>
            </a:ext>
          </a:extLst>
        </xdr:cNvPr>
        <xdr:cNvSpPr/>
      </xdr:nvSpPr>
      <xdr:spPr>
        <a:xfrm>
          <a:off x="4974533" y="5706304"/>
          <a:ext cx="2264466" cy="915228"/>
        </a:xfrm>
        <a:prstGeom prst="wedgeRoundRectCallout">
          <a:avLst>
            <a:gd name="adj1" fmla="val -75284"/>
            <a:gd name="adj2" fmla="val 44111"/>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何れか一つの列を選び、入力する</a:t>
          </a:r>
        </a:p>
      </xdr:txBody>
    </xdr:sp>
    <xdr:clientData/>
  </xdr:twoCellAnchor>
  <xdr:twoCellAnchor>
    <xdr:from>
      <xdr:col>3</xdr:col>
      <xdr:colOff>57978</xdr:colOff>
      <xdr:row>71</xdr:row>
      <xdr:rowOff>49695</xdr:rowOff>
    </xdr:from>
    <xdr:to>
      <xdr:col>6</xdr:col>
      <xdr:colOff>157370</xdr:colOff>
      <xdr:row>74</xdr:row>
      <xdr:rowOff>91107</xdr:rowOff>
    </xdr:to>
    <xdr:sp macro="" textlink="">
      <xdr:nvSpPr>
        <xdr:cNvPr id="9" name="四角形: 角を丸くする 8">
          <a:extLst>
            <a:ext uri="{FF2B5EF4-FFF2-40B4-BE49-F238E27FC236}">
              <a16:creationId xmlns:a16="http://schemas.microsoft.com/office/drawing/2014/main" id="{2A22D468-E0D4-4466-B6BA-9BB07A95093C}"/>
            </a:ext>
          </a:extLst>
        </xdr:cNvPr>
        <xdr:cNvSpPr/>
      </xdr:nvSpPr>
      <xdr:spPr>
        <a:xfrm>
          <a:off x="2115378" y="12603645"/>
          <a:ext cx="2156792" cy="555762"/>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57385</xdr:colOff>
      <xdr:row>70</xdr:row>
      <xdr:rowOff>152636</xdr:rowOff>
    </xdr:from>
    <xdr:to>
      <xdr:col>10</xdr:col>
      <xdr:colOff>276677</xdr:colOff>
      <xdr:row>74</xdr:row>
      <xdr:rowOff>8873</xdr:rowOff>
    </xdr:to>
    <xdr:sp macro="" textlink="">
      <xdr:nvSpPr>
        <xdr:cNvPr id="10" name="吹き出し: 角を丸めた四角形 9">
          <a:extLst>
            <a:ext uri="{FF2B5EF4-FFF2-40B4-BE49-F238E27FC236}">
              <a16:creationId xmlns:a16="http://schemas.microsoft.com/office/drawing/2014/main" id="{7C2B8BCE-60A0-4407-AF3B-74E834B68B46}"/>
            </a:ext>
          </a:extLst>
        </xdr:cNvPr>
        <xdr:cNvSpPr/>
      </xdr:nvSpPr>
      <xdr:spPr>
        <a:xfrm>
          <a:off x="4857985" y="12535136"/>
          <a:ext cx="2276692" cy="542037"/>
        </a:xfrm>
        <a:prstGeom prst="wedgeRoundRectCallout">
          <a:avLst>
            <a:gd name="adj1" fmla="val -66566"/>
            <a:gd name="adj2" fmla="val 36969"/>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twoCellAnchor editAs="oneCell">
    <xdr:from>
      <xdr:col>0</xdr:col>
      <xdr:colOff>128381</xdr:colOff>
      <xdr:row>90</xdr:row>
      <xdr:rowOff>132521</xdr:rowOff>
    </xdr:from>
    <xdr:to>
      <xdr:col>8</xdr:col>
      <xdr:colOff>95044</xdr:colOff>
      <xdr:row>99</xdr:row>
      <xdr:rowOff>110987</xdr:rowOff>
    </xdr:to>
    <xdr:pic>
      <xdr:nvPicPr>
        <xdr:cNvPr id="11" name="図 10">
          <a:extLst>
            <a:ext uri="{FF2B5EF4-FFF2-40B4-BE49-F238E27FC236}">
              <a16:creationId xmlns:a16="http://schemas.microsoft.com/office/drawing/2014/main" id="{99685AF9-F392-4906-B175-CA7CFB20A05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8381" y="15991646"/>
          <a:ext cx="5453063" cy="15215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124239</xdr:colOff>
      <xdr:row>91</xdr:row>
      <xdr:rowOff>82826</xdr:rowOff>
    </xdr:from>
    <xdr:to>
      <xdr:col>6</xdr:col>
      <xdr:colOff>91109</xdr:colOff>
      <xdr:row>94</xdr:row>
      <xdr:rowOff>124238</xdr:rowOff>
    </xdr:to>
    <xdr:sp macro="" textlink="">
      <xdr:nvSpPr>
        <xdr:cNvPr id="12" name="四角形: 角を丸くする 11">
          <a:extLst>
            <a:ext uri="{FF2B5EF4-FFF2-40B4-BE49-F238E27FC236}">
              <a16:creationId xmlns:a16="http://schemas.microsoft.com/office/drawing/2014/main" id="{4973E302-55DF-4AA8-80F3-33E19000BD4D}"/>
            </a:ext>
          </a:extLst>
        </xdr:cNvPr>
        <xdr:cNvSpPr/>
      </xdr:nvSpPr>
      <xdr:spPr>
        <a:xfrm>
          <a:off x="2181639" y="16113401"/>
          <a:ext cx="2024270" cy="555762"/>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579783</xdr:colOff>
      <xdr:row>90</xdr:row>
      <xdr:rowOff>104716</xdr:rowOff>
    </xdr:from>
    <xdr:to>
      <xdr:col>10</xdr:col>
      <xdr:colOff>142875</xdr:colOff>
      <xdr:row>93</xdr:row>
      <xdr:rowOff>137847</xdr:rowOff>
    </xdr:to>
    <xdr:sp macro="" textlink="">
      <xdr:nvSpPr>
        <xdr:cNvPr id="13" name="吹き出し: 角を丸めた四角形 12">
          <a:extLst>
            <a:ext uri="{FF2B5EF4-FFF2-40B4-BE49-F238E27FC236}">
              <a16:creationId xmlns:a16="http://schemas.microsoft.com/office/drawing/2014/main" id="{5AF0D278-DA7F-4707-99BC-5144F365E78A}"/>
            </a:ext>
          </a:extLst>
        </xdr:cNvPr>
        <xdr:cNvSpPr/>
      </xdr:nvSpPr>
      <xdr:spPr>
        <a:xfrm>
          <a:off x="4694583" y="15963841"/>
          <a:ext cx="2306292" cy="547481"/>
        </a:xfrm>
        <a:prstGeom prst="wedgeRoundRectCallout">
          <a:avLst>
            <a:gd name="adj1" fmla="val -66566"/>
            <a:gd name="adj2" fmla="val 36969"/>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495300</xdr:colOff>
      <xdr:row>53</xdr:row>
      <xdr:rowOff>76200</xdr:rowOff>
    </xdr:from>
    <xdr:to>
      <xdr:col>3</xdr:col>
      <xdr:colOff>819150</xdr:colOff>
      <xdr:row>54</xdr:row>
      <xdr:rowOff>114300</xdr:rowOff>
    </xdr:to>
    <xdr:sp macro="" textlink="">
      <xdr:nvSpPr>
        <xdr:cNvPr id="1307" name="AutoShape 4">
          <a:extLst>
            <a:ext uri="{FF2B5EF4-FFF2-40B4-BE49-F238E27FC236}">
              <a16:creationId xmlns:a16="http://schemas.microsoft.com/office/drawing/2014/main" id="{4D12092A-6D46-4215-AF21-4589DD100A0F}"/>
            </a:ext>
          </a:extLst>
        </xdr:cNvPr>
        <xdr:cNvSpPr>
          <a:spLocks noChangeArrowheads="1"/>
        </xdr:cNvSpPr>
      </xdr:nvSpPr>
      <xdr:spPr bwMode="auto">
        <a:xfrm>
          <a:off x="2886075" y="9486900"/>
          <a:ext cx="323850" cy="219075"/>
        </a:xfrm>
        <a:prstGeom prst="upArrow">
          <a:avLst>
            <a:gd name="adj1" fmla="val 50000"/>
            <a:gd name="adj2" fmla="val 25000"/>
          </a:avLst>
        </a:prstGeom>
        <a:solidFill>
          <a:srgbClr val="FF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202639</xdr:colOff>
      <xdr:row>55</xdr:row>
      <xdr:rowOff>105254</xdr:rowOff>
    </xdr:from>
    <xdr:to>
      <xdr:col>21</xdr:col>
      <xdr:colOff>297889</xdr:colOff>
      <xdr:row>111</xdr:row>
      <xdr:rowOff>46691</xdr:rowOff>
    </xdr:to>
    <xdr:sp macro="" textlink="">
      <xdr:nvSpPr>
        <xdr:cNvPr id="15" name="四角形: 角を丸くする 14">
          <a:extLst>
            <a:ext uri="{FF2B5EF4-FFF2-40B4-BE49-F238E27FC236}">
              <a16:creationId xmlns:a16="http://schemas.microsoft.com/office/drawing/2014/main" id="{215D2A2B-E5F7-4FFA-A365-6FE7B406D9E3}"/>
            </a:ext>
          </a:extLst>
        </xdr:cNvPr>
        <xdr:cNvSpPr/>
      </xdr:nvSpPr>
      <xdr:spPr>
        <a:xfrm>
          <a:off x="202639" y="10170004"/>
          <a:ext cx="13811250" cy="9958562"/>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276679</xdr:colOff>
      <xdr:row>3</xdr:row>
      <xdr:rowOff>92982</xdr:rowOff>
    </xdr:from>
    <xdr:to>
      <xdr:col>21</xdr:col>
      <xdr:colOff>412750</xdr:colOff>
      <xdr:row>54</xdr:row>
      <xdr:rowOff>206375</xdr:rowOff>
    </xdr:to>
    <xdr:sp macro="" textlink="">
      <xdr:nvSpPr>
        <xdr:cNvPr id="14" name="四角形: 角を丸くする 13">
          <a:extLst>
            <a:ext uri="{FF2B5EF4-FFF2-40B4-BE49-F238E27FC236}">
              <a16:creationId xmlns:a16="http://schemas.microsoft.com/office/drawing/2014/main" id="{25FC9AF7-8F7F-4793-9167-42B3757C3D60}"/>
            </a:ext>
          </a:extLst>
        </xdr:cNvPr>
        <xdr:cNvSpPr/>
      </xdr:nvSpPr>
      <xdr:spPr>
        <a:xfrm>
          <a:off x="276679" y="627847"/>
          <a:ext cx="13947321" cy="8986297"/>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95250</xdr:colOff>
      <xdr:row>7</xdr:row>
      <xdr:rowOff>66673</xdr:rowOff>
    </xdr:from>
    <xdr:to>
      <xdr:col>20</xdr:col>
      <xdr:colOff>47625</xdr:colOff>
      <xdr:row>52</xdr:row>
      <xdr:rowOff>134471</xdr:rowOff>
    </xdr:to>
    <xdr:graphicFrame macro="">
      <xdr:nvGraphicFramePr>
        <xdr:cNvPr id="3" name="グラフ 2">
          <a:extLst>
            <a:ext uri="{FF2B5EF4-FFF2-40B4-BE49-F238E27FC236}">
              <a16:creationId xmlns:a16="http://schemas.microsoft.com/office/drawing/2014/main" id="{25D7AA54-9C69-443D-97A1-42AC182EE5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457199</xdr:colOff>
      <xdr:row>30</xdr:row>
      <xdr:rowOff>123824</xdr:rowOff>
    </xdr:from>
    <xdr:to>
      <xdr:col>8</xdr:col>
      <xdr:colOff>266700</xdr:colOff>
      <xdr:row>51</xdr:row>
      <xdr:rowOff>19049</xdr:rowOff>
    </xdr:to>
    <xdr:graphicFrame macro="">
      <xdr:nvGraphicFramePr>
        <xdr:cNvPr id="6" name="グラフ 5">
          <a:extLst>
            <a:ext uri="{FF2B5EF4-FFF2-40B4-BE49-F238E27FC236}">
              <a16:creationId xmlns:a16="http://schemas.microsoft.com/office/drawing/2014/main" id="{0D5D3C15-F334-4103-AB2D-08781F408D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77106</xdr:colOff>
      <xdr:row>4</xdr:row>
      <xdr:rowOff>43091</xdr:rowOff>
    </xdr:from>
    <xdr:to>
      <xdr:col>13</xdr:col>
      <xdr:colOff>104320</xdr:colOff>
      <xdr:row>6</xdr:row>
      <xdr:rowOff>56698</xdr:rowOff>
    </xdr:to>
    <xdr:sp macro="" textlink="">
      <xdr:nvSpPr>
        <xdr:cNvPr id="2" name="四角形: メモ 1">
          <a:extLst>
            <a:ext uri="{FF2B5EF4-FFF2-40B4-BE49-F238E27FC236}">
              <a16:creationId xmlns:a16="http://schemas.microsoft.com/office/drawing/2014/main" id="{C5387580-968F-407C-A498-1F2B56949030}"/>
            </a:ext>
          </a:extLst>
        </xdr:cNvPr>
        <xdr:cNvSpPr/>
      </xdr:nvSpPr>
      <xdr:spPr>
        <a:xfrm>
          <a:off x="5839731" y="217716"/>
          <a:ext cx="2487839" cy="585107"/>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生産誘発等</a:t>
          </a:r>
        </a:p>
      </xdr:txBody>
    </xdr:sp>
    <xdr:clientData/>
  </xdr:twoCellAnchor>
  <xdr:twoCellAnchor>
    <xdr:from>
      <xdr:col>8</xdr:col>
      <xdr:colOff>365124</xdr:colOff>
      <xdr:row>55</xdr:row>
      <xdr:rowOff>244793</xdr:rowOff>
    </xdr:from>
    <xdr:to>
      <xdr:col>13</xdr:col>
      <xdr:colOff>625928</xdr:colOff>
      <xdr:row>58</xdr:row>
      <xdr:rowOff>99197</xdr:rowOff>
    </xdr:to>
    <xdr:sp macro="" textlink="">
      <xdr:nvSpPr>
        <xdr:cNvPr id="8" name="四角形: メモ 7">
          <a:extLst>
            <a:ext uri="{FF2B5EF4-FFF2-40B4-BE49-F238E27FC236}">
              <a16:creationId xmlns:a16="http://schemas.microsoft.com/office/drawing/2014/main" id="{76DAD4AB-A6D8-47E9-B0BA-4EFC3117428F}"/>
            </a:ext>
          </a:extLst>
        </xdr:cNvPr>
        <xdr:cNvSpPr/>
      </xdr:nvSpPr>
      <xdr:spPr>
        <a:xfrm>
          <a:off x="5441389" y="9982705"/>
          <a:ext cx="3409657" cy="549168"/>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就業者誘発数等</a:t>
          </a:r>
        </a:p>
      </xdr:txBody>
    </xdr:sp>
    <xdr:clientData/>
  </xdr:twoCellAnchor>
  <xdr:twoCellAnchor>
    <xdr:from>
      <xdr:col>9</xdr:col>
      <xdr:colOff>293843</xdr:colOff>
      <xdr:row>61</xdr:row>
      <xdr:rowOff>79377</xdr:rowOff>
    </xdr:from>
    <xdr:to>
      <xdr:col>20</xdr:col>
      <xdr:colOff>18676</xdr:colOff>
      <xdr:row>107</xdr:row>
      <xdr:rowOff>140608</xdr:rowOff>
    </xdr:to>
    <xdr:graphicFrame macro="">
      <xdr:nvGraphicFramePr>
        <xdr:cNvPr id="10" name="グラフ 9">
          <a:extLst>
            <a:ext uri="{FF2B5EF4-FFF2-40B4-BE49-F238E27FC236}">
              <a16:creationId xmlns:a16="http://schemas.microsoft.com/office/drawing/2014/main" id="{93961319-61AE-4E23-AC07-B7108A85C0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348503</xdr:colOff>
      <xdr:row>7</xdr:row>
      <xdr:rowOff>161925</xdr:rowOff>
    </xdr:from>
    <xdr:to>
      <xdr:col>8</xdr:col>
      <xdr:colOff>253253</xdr:colOff>
      <xdr:row>27</xdr:row>
      <xdr:rowOff>9525</xdr:rowOff>
    </xdr:to>
    <xdr:graphicFrame macro="">
      <xdr:nvGraphicFramePr>
        <xdr:cNvPr id="17" name="グラフ 16">
          <a:extLst>
            <a:ext uri="{FF2B5EF4-FFF2-40B4-BE49-F238E27FC236}">
              <a16:creationId xmlns:a16="http://schemas.microsoft.com/office/drawing/2014/main" id="{FD6E0E55-FB9A-4F17-8527-DCA7C23D4A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178549</xdr:colOff>
      <xdr:row>61</xdr:row>
      <xdr:rowOff>75559</xdr:rowOff>
    </xdr:from>
    <xdr:to>
      <xdr:col>8</xdr:col>
      <xdr:colOff>635749</xdr:colOff>
      <xdr:row>80</xdr:row>
      <xdr:rowOff>72838</xdr:rowOff>
    </xdr:to>
    <xdr:graphicFrame macro="">
      <xdr:nvGraphicFramePr>
        <xdr:cNvPr id="18" name="グラフ 17">
          <a:extLst>
            <a:ext uri="{FF2B5EF4-FFF2-40B4-BE49-F238E27FC236}">
              <a16:creationId xmlns:a16="http://schemas.microsoft.com/office/drawing/2014/main" id="{D1934948-0466-44AC-8A5D-DF0FF45975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161925</xdr:colOff>
      <xdr:row>12</xdr:row>
      <xdr:rowOff>9525</xdr:rowOff>
    </xdr:from>
    <xdr:to>
      <xdr:col>2</xdr:col>
      <xdr:colOff>647700</xdr:colOff>
      <xdr:row>13</xdr:row>
      <xdr:rowOff>161925</xdr:rowOff>
    </xdr:to>
    <xdr:sp macro="" textlink="">
      <xdr:nvSpPr>
        <xdr:cNvPr id="13965" name="AutoShape 1">
          <a:extLst>
            <a:ext uri="{FF2B5EF4-FFF2-40B4-BE49-F238E27FC236}">
              <a16:creationId xmlns:a16="http://schemas.microsoft.com/office/drawing/2014/main" id="{E31757C9-DEEE-4B05-B63C-2609A1A48EA8}"/>
            </a:ext>
          </a:extLst>
        </xdr:cNvPr>
        <xdr:cNvSpPr>
          <a:spLocks noChangeArrowheads="1"/>
        </xdr:cNvSpPr>
      </xdr:nvSpPr>
      <xdr:spPr bwMode="auto">
        <a:xfrm>
          <a:off x="561975" y="1752600"/>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2</xdr:col>
      <xdr:colOff>190500</xdr:colOff>
      <xdr:row>22</xdr:row>
      <xdr:rowOff>28575</xdr:rowOff>
    </xdr:from>
    <xdr:to>
      <xdr:col>3</xdr:col>
      <xdr:colOff>19050</xdr:colOff>
      <xdr:row>30</xdr:row>
      <xdr:rowOff>0</xdr:rowOff>
    </xdr:to>
    <xdr:sp macro="" textlink="">
      <xdr:nvSpPr>
        <xdr:cNvPr id="13966" name="AutoShape 6">
          <a:extLst>
            <a:ext uri="{FF2B5EF4-FFF2-40B4-BE49-F238E27FC236}">
              <a16:creationId xmlns:a16="http://schemas.microsoft.com/office/drawing/2014/main" id="{5BB02E24-49E0-4EEC-9B0E-342F145A7B6D}"/>
            </a:ext>
          </a:extLst>
        </xdr:cNvPr>
        <xdr:cNvSpPr>
          <a:spLocks noChangeArrowheads="1"/>
        </xdr:cNvSpPr>
      </xdr:nvSpPr>
      <xdr:spPr bwMode="auto">
        <a:xfrm>
          <a:off x="590550" y="3114675"/>
          <a:ext cx="514350" cy="1162050"/>
        </a:xfrm>
        <a:prstGeom prst="downArrow">
          <a:avLst>
            <a:gd name="adj1" fmla="val 50000"/>
            <a:gd name="adj2" fmla="val 55561"/>
          </a:avLst>
        </a:prstGeom>
        <a:solidFill>
          <a:srgbClr val="FFFF00"/>
        </a:solidFill>
        <a:ln w="9525">
          <a:solidFill>
            <a:srgbClr val="7F7F7F"/>
          </a:solidFill>
          <a:miter lim="800000"/>
          <a:headEnd/>
          <a:tailEnd/>
        </a:ln>
      </xdr:spPr>
    </xdr:sp>
    <xdr:clientData/>
  </xdr:twoCellAnchor>
  <xdr:twoCellAnchor>
    <xdr:from>
      <xdr:col>7</xdr:col>
      <xdr:colOff>95250</xdr:colOff>
      <xdr:row>46</xdr:row>
      <xdr:rowOff>47625</xdr:rowOff>
    </xdr:from>
    <xdr:to>
      <xdr:col>8</xdr:col>
      <xdr:colOff>485775</xdr:colOff>
      <xdr:row>48</xdr:row>
      <xdr:rowOff>114300</xdr:rowOff>
    </xdr:to>
    <xdr:sp macro="" textlink="">
      <xdr:nvSpPr>
        <xdr:cNvPr id="13967" name="AutoShape 11">
          <a:extLst>
            <a:ext uri="{FF2B5EF4-FFF2-40B4-BE49-F238E27FC236}">
              <a16:creationId xmlns:a16="http://schemas.microsoft.com/office/drawing/2014/main" id="{209E451E-DAA0-4913-B6E1-ED53B33EC914}"/>
            </a:ext>
          </a:extLst>
        </xdr:cNvPr>
        <xdr:cNvSpPr>
          <a:spLocks noChangeArrowheads="1"/>
        </xdr:cNvSpPr>
      </xdr:nvSpPr>
      <xdr:spPr bwMode="auto">
        <a:xfrm>
          <a:off x="3714750" y="6286500"/>
          <a:ext cx="1076325" cy="409575"/>
        </a:xfrm>
        <a:prstGeom prst="rightArrow">
          <a:avLst>
            <a:gd name="adj1" fmla="val 50000"/>
            <a:gd name="adj2" fmla="val 65515"/>
          </a:avLst>
        </a:prstGeom>
        <a:solidFill>
          <a:srgbClr val="FF0000"/>
        </a:solidFill>
        <a:ln w="9525">
          <a:solidFill>
            <a:srgbClr val="7F7F7F"/>
          </a:solidFill>
          <a:miter lim="800000"/>
          <a:headEnd/>
          <a:tailEnd/>
        </a:ln>
      </xdr:spPr>
    </xdr:sp>
    <xdr:clientData/>
  </xdr:twoCellAnchor>
  <xdr:twoCellAnchor>
    <xdr:from>
      <xdr:col>7</xdr:col>
      <xdr:colOff>190500</xdr:colOff>
      <xdr:row>29</xdr:row>
      <xdr:rowOff>57150</xdr:rowOff>
    </xdr:from>
    <xdr:to>
      <xdr:col>7</xdr:col>
      <xdr:colOff>676275</xdr:colOff>
      <xdr:row>59</xdr:row>
      <xdr:rowOff>114300</xdr:rowOff>
    </xdr:to>
    <xdr:sp macro="" textlink="">
      <xdr:nvSpPr>
        <xdr:cNvPr id="13968" name="AutoShape 12">
          <a:extLst>
            <a:ext uri="{FF2B5EF4-FFF2-40B4-BE49-F238E27FC236}">
              <a16:creationId xmlns:a16="http://schemas.microsoft.com/office/drawing/2014/main" id="{963B3F2C-BEB0-4238-86BF-83B2B56B7A48}"/>
            </a:ext>
          </a:extLst>
        </xdr:cNvPr>
        <xdr:cNvSpPr>
          <a:spLocks noChangeArrowheads="1"/>
        </xdr:cNvSpPr>
      </xdr:nvSpPr>
      <xdr:spPr bwMode="auto">
        <a:xfrm>
          <a:off x="3810000" y="4162425"/>
          <a:ext cx="485775" cy="4019550"/>
        </a:xfrm>
        <a:prstGeom prst="downArrow">
          <a:avLst>
            <a:gd name="adj1" fmla="val 50000"/>
            <a:gd name="adj2" fmla="val 122241"/>
          </a:avLst>
        </a:prstGeom>
        <a:solidFill>
          <a:srgbClr val="FFFF00"/>
        </a:solidFill>
        <a:ln w="9525">
          <a:solidFill>
            <a:srgbClr val="7F7F7F"/>
          </a:solidFill>
          <a:miter lim="800000"/>
          <a:headEnd/>
          <a:tailEnd/>
        </a:ln>
      </xdr:spPr>
    </xdr:sp>
    <xdr:clientData/>
  </xdr:twoCellAnchor>
  <xdr:twoCellAnchor>
    <xdr:from>
      <xdr:col>5</xdr:col>
      <xdr:colOff>114300</xdr:colOff>
      <xdr:row>57</xdr:row>
      <xdr:rowOff>47625</xdr:rowOff>
    </xdr:from>
    <xdr:to>
      <xdr:col>6</xdr:col>
      <xdr:colOff>66675</xdr:colOff>
      <xdr:row>59</xdr:row>
      <xdr:rowOff>152400</xdr:rowOff>
    </xdr:to>
    <xdr:sp macro="" textlink="">
      <xdr:nvSpPr>
        <xdr:cNvPr id="13969" name="AutoShape 13">
          <a:extLst>
            <a:ext uri="{FF2B5EF4-FFF2-40B4-BE49-F238E27FC236}">
              <a16:creationId xmlns:a16="http://schemas.microsoft.com/office/drawing/2014/main" id="{0408C084-5A5F-4FCB-B2E4-4FAB490B35B5}"/>
            </a:ext>
          </a:extLst>
        </xdr:cNvPr>
        <xdr:cNvSpPr>
          <a:spLocks noChangeArrowheads="1"/>
        </xdr:cNvSpPr>
      </xdr:nvSpPr>
      <xdr:spPr bwMode="auto">
        <a:xfrm>
          <a:off x="2466975" y="7886700"/>
          <a:ext cx="533400" cy="333375"/>
        </a:xfrm>
        <a:prstGeom prst="downArrow">
          <a:avLst>
            <a:gd name="adj1" fmla="val 50000"/>
            <a:gd name="adj2" fmla="val 42144"/>
          </a:avLst>
        </a:prstGeom>
        <a:solidFill>
          <a:srgbClr val="FFFF00"/>
        </a:solidFill>
        <a:ln w="9525">
          <a:solidFill>
            <a:srgbClr val="7F7F7F"/>
          </a:solidFill>
          <a:miter lim="800000"/>
          <a:headEnd/>
          <a:tailEnd/>
        </a:ln>
      </xdr:spPr>
    </xdr:sp>
    <xdr:clientData/>
  </xdr:twoCellAnchor>
  <xdr:twoCellAnchor>
    <xdr:from>
      <xdr:col>6</xdr:col>
      <xdr:colOff>295275</xdr:colOff>
      <xdr:row>12</xdr:row>
      <xdr:rowOff>0</xdr:rowOff>
    </xdr:from>
    <xdr:to>
      <xdr:col>7</xdr:col>
      <xdr:colOff>95250</xdr:colOff>
      <xdr:row>13</xdr:row>
      <xdr:rowOff>152400</xdr:rowOff>
    </xdr:to>
    <xdr:sp macro="" textlink="">
      <xdr:nvSpPr>
        <xdr:cNvPr id="13970" name="AutoShape 1">
          <a:extLst>
            <a:ext uri="{FF2B5EF4-FFF2-40B4-BE49-F238E27FC236}">
              <a16:creationId xmlns:a16="http://schemas.microsoft.com/office/drawing/2014/main" id="{BF67BFAE-2C24-42EB-A051-8ABF8E461E78}"/>
            </a:ext>
          </a:extLst>
        </xdr:cNvPr>
        <xdr:cNvSpPr>
          <a:spLocks noChangeArrowheads="1"/>
        </xdr:cNvSpPr>
      </xdr:nvSpPr>
      <xdr:spPr bwMode="auto">
        <a:xfrm>
          <a:off x="3228975" y="174307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10</xdr:col>
      <xdr:colOff>428625</xdr:colOff>
      <xdr:row>12</xdr:row>
      <xdr:rowOff>19050</xdr:rowOff>
    </xdr:from>
    <xdr:to>
      <xdr:col>11</xdr:col>
      <xdr:colOff>228600</xdr:colOff>
      <xdr:row>14</xdr:row>
      <xdr:rowOff>0</xdr:rowOff>
    </xdr:to>
    <xdr:sp macro="" textlink="">
      <xdr:nvSpPr>
        <xdr:cNvPr id="13971" name="AutoShape 1">
          <a:extLst>
            <a:ext uri="{FF2B5EF4-FFF2-40B4-BE49-F238E27FC236}">
              <a16:creationId xmlns:a16="http://schemas.microsoft.com/office/drawing/2014/main" id="{2F95350F-9F85-48A0-9168-4102AC4080C5}"/>
            </a:ext>
          </a:extLst>
        </xdr:cNvPr>
        <xdr:cNvSpPr>
          <a:spLocks noChangeArrowheads="1"/>
        </xdr:cNvSpPr>
      </xdr:nvSpPr>
      <xdr:spPr bwMode="auto">
        <a:xfrm>
          <a:off x="5895975" y="176212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4</xdr:col>
      <xdr:colOff>85725</xdr:colOff>
      <xdr:row>21</xdr:row>
      <xdr:rowOff>47625</xdr:rowOff>
    </xdr:from>
    <xdr:to>
      <xdr:col>4</xdr:col>
      <xdr:colOff>571500</xdr:colOff>
      <xdr:row>23</xdr:row>
      <xdr:rowOff>161925</xdr:rowOff>
    </xdr:to>
    <xdr:sp macro="" textlink="">
      <xdr:nvSpPr>
        <xdr:cNvPr id="13972" name="AutoShape 1">
          <a:extLst>
            <a:ext uri="{FF2B5EF4-FFF2-40B4-BE49-F238E27FC236}">
              <a16:creationId xmlns:a16="http://schemas.microsoft.com/office/drawing/2014/main" id="{15190A7B-758E-464A-A777-89F012B319A8}"/>
            </a:ext>
          </a:extLst>
        </xdr:cNvPr>
        <xdr:cNvSpPr>
          <a:spLocks noChangeArrowheads="1"/>
        </xdr:cNvSpPr>
      </xdr:nvSpPr>
      <xdr:spPr bwMode="auto">
        <a:xfrm>
          <a:off x="1857375" y="3076575"/>
          <a:ext cx="485775" cy="34290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47625</xdr:colOff>
      <xdr:row>22</xdr:row>
      <xdr:rowOff>9525</xdr:rowOff>
    </xdr:from>
    <xdr:to>
      <xdr:col>9</xdr:col>
      <xdr:colOff>533400</xdr:colOff>
      <xdr:row>24</xdr:row>
      <xdr:rowOff>0</xdr:rowOff>
    </xdr:to>
    <xdr:sp macro="" textlink="">
      <xdr:nvSpPr>
        <xdr:cNvPr id="13973" name="AutoShape 1">
          <a:extLst>
            <a:ext uri="{FF2B5EF4-FFF2-40B4-BE49-F238E27FC236}">
              <a16:creationId xmlns:a16="http://schemas.microsoft.com/office/drawing/2014/main" id="{294B11D4-926E-4D44-A23B-532188A4B197}"/>
            </a:ext>
          </a:extLst>
        </xdr:cNvPr>
        <xdr:cNvSpPr>
          <a:spLocks noChangeArrowheads="1"/>
        </xdr:cNvSpPr>
      </xdr:nvSpPr>
      <xdr:spPr bwMode="auto">
        <a:xfrm>
          <a:off x="4933950" y="309562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152400</xdr:colOff>
      <xdr:row>33</xdr:row>
      <xdr:rowOff>47625</xdr:rowOff>
    </xdr:from>
    <xdr:to>
      <xdr:col>3</xdr:col>
      <xdr:colOff>638175</xdr:colOff>
      <xdr:row>35</xdr:row>
      <xdr:rowOff>161925</xdr:rowOff>
    </xdr:to>
    <xdr:sp macro="" textlink="">
      <xdr:nvSpPr>
        <xdr:cNvPr id="13974" name="AutoShape 1">
          <a:extLst>
            <a:ext uri="{FF2B5EF4-FFF2-40B4-BE49-F238E27FC236}">
              <a16:creationId xmlns:a16="http://schemas.microsoft.com/office/drawing/2014/main" id="{F442B378-A9A3-4AB4-8EB9-06A288466562}"/>
            </a:ext>
          </a:extLst>
        </xdr:cNvPr>
        <xdr:cNvSpPr>
          <a:spLocks noChangeArrowheads="1"/>
        </xdr:cNvSpPr>
      </xdr:nvSpPr>
      <xdr:spPr bwMode="auto">
        <a:xfrm>
          <a:off x="1238250" y="4733925"/>
          <a:ext cx="485775" cy="34290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133350</xdr:colOff>
      <xdr:row>40</xdr:row>
      <xdr:rowOff>9525</xdr:rowOff>
    </xdr:from>
    <xdr:to>
      <xdr:col>3</xdr:col>
      <xdr:colOff>619125</xdr:colOff>
      <xdr:row>42</xdr:row>
      <xdr:rowOff>9525</xdr:rowOff>
    </xdr:to>
    <xdr:sp macro="" textlink="">
      <xdr:nvSpPr>
        <xdr:cNvPr id="13975" name="AutoShape 1">
          <a:extLst>
            <a:ext uri="{FF2B5EF4-FFF2-40B4-BE49-F238E27FC236}">
              <a16:creationId xmlns:a16="http://schemas.microsoft.com/office/drawing/2014/main" id="{2F4CAE61-9573-4C9E-B492-42408E6F492D}"/>
            </a:ext>
          </a:extLst>
        </xdr:cNvPr>
        <xdr:cNvSpPr>
          <a:spLocks noChangeArrowheads="1"/>
        </xdr:cNvSpPr>
      </xdr:nvSpPr>
      <xdr:spPr bwMode="auto">
        <a:xfrm>
          <a:off x="1219200" y="5562600"/>
          <a:ext cx="485775" cy="34290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2</xdr:col>
      <xdr:colOff>171450</xdr:colOff>
      <xdr:row>50</xdr:row>
      <xdr:rowOff>0</xdr:rowOff>
    </xdr:from>
    <xdr:to>
      <xdr:col>2</xdr:col>
      <xdr:colOff>657225</xdr:colOff>
      <xdr:row>51</xdr:row>
      <xdr:rowOff>161925</xdr:rowOff>
    </xdr:to>
    <xdr:sp macro="" textlink="">
      <xdr:nvSpPr>
        <xdr:cNvPr id="13976" name="AutoShape 1">
          <a:extLst>
            <a:ext uri="{FF2B5EF4-FFF2-40B4-BE49-F238E27FC236}">
              <a16:creationId xmlns:a16="http://schemas.microsoft.com/office/drawing/2014/main" id="{9BBE246C-43BD-40C2-9A8D-2C3902D3E1A0}"/>
            </a:ext>
          </a:extLst>
        </xdr:cNvPr>
        <xdr:cNvSpPr>
          <a:spLocks noChangeArrowheads="1"/>
        </xdr:cNvSpPr>
      </xdr:nvSpPr>
      <xdr:spPr bwMode="auto">
        <a:xfrm>
          <a:off x="571500" y="68199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200025</xdr:colOff>
      <xdr:row>64</xdr:row>
      <xdr:rowOff>9525</xdr:rowOff>
    </xdr:from>
    <xdr:to>
      <xdr:col>4</xdr:col>
      <xdr:colOff>0</xdr:colOff>
      <xdr:row>66</xdr:row>
      <xdr:rowOff>0</xdr:rowOff>
    </xdr:to>
    <xdr:sp macro="" textlink="">
      <xdr:nvSpPr>
        <xdr:cNvPr id="13977" name="AutoShape 1">
          <a:extLst>
            <a:ext uri="{FF2B5EF4-FFF2-40B4-BE49-F238E27FC236}">
              <a16:creationId xmlns:a16="http://schemas.microsoft.com/office/drawing/2014/main" id="{D511210C-734A-4C50-96B5-6F7288C94C96}"/>
            </a:ext>
          </a:extLst>
        </xdr:cNvPr>
        <xdr:cNvSpPr>
          <a:spLocks noChangeArrowheads="1"/>
        </xdr:cNvSpPr>
      </xdr:nvSpPr>
      <xdr:spPr bwMode="auto">
        <a:xfrm>
          <a:off x="1285875" y="871537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200025</xdr:colOff>
      <xdr:row>70</xdr:row>
      <xdr:rowOff>0</xdr:rowOff>
    </xdr:from>
    <xdr:to>
      <xdr:col>4</xdr:col>
      <xdr:colOff>0</xdr:colOff>
      <xdr:row>71</xdr:row>
      <xdr:rowOff>161925</xdr:rowOff>
    </xdr:to>
    <xdr:sp macro="" textlink="">
      <xdr:nvSpPr>
        <xdr:cNvPr id="13978" name="AutoShape 1">
          <a:extLst>
            <a:ext uri="{FF2B5EF4-FFF2-40B4-BE49-F238E27FC236}">
              <a16:creationId xmlns:a16="http://schemas.microsoft.com/office/drawing/2014/main" id="{B44EFE4D-E91C-4FE1-8375-5F2470E90EAC}"/>
            </a:ext>
          </a:extLst>
        </xdr:cNvPr>
        <xdr:cNvSpPr>
          <a:spLocks noChangeArrowheads="1"/>
        </xdr:cNvSpPr>
      </xdr:nvSpPr>
      <xdr:spPr bwMode="auto">
        <a:xfrm>
          <a:off x="1285875" y="951547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200025</xdr:colOff>
      <xdr:row>76</xdr:row>
      <xdr:rowOff>0</xdr:rowOff>
    </xdr:from>
    <xdr:to>
      <xdr:col>4</xdr:col>
      <xdr:colOff>0</xdr:colOff>
      <xdr:row>77</xdr:row>
      <xdr:rowOff>161925</xdr:rowOff>
    </xdr:to>
    <xdr:sp macro="" textlink="">
      <xdr:nvSpPr>
        <xdr:cNvPr id="13979" name="AutoShape 1">
          <a:extLst>
            <a:ext uri="{FF2B5EF4-FFF2-40B4-BE49-F238E27FC236}">
              <a16:creationId xmlns:a16="http://schemas.microsoft.com/office/drawing/2014/main" id="{AF44CE3B-F0EE-4FBD-B819-FD9B8E97687C}"/>
            </a:ext>
          </a:extLst>
        </xdr:cNvPr>
        <xdr:cNvSpPr>
          <a:spLocks noChangeArrowheads="1"/>
        </xdr:cNvSpPr>
      </xdr:nvSpPr>
      <xdr:spPr bwMode="auto">
        <a:xfrm>
          <a:off x="1285875" y="103251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180975</xdr:colOff>
      <xdr:row>86</xdr:row>
      <xdr:rowOff>0</xdr:rowOff>
    </xdr:from>
    <xdr:to>
      <xdr:col>3</xdr:col>
      <xdr:colOff>666750</xdr:colOff>
      <xdr:row>87</xdr:row>
      <xdr:rowOff>171450</xdr:rowOff>
    </xdr:to>
    <xdr:sp macro="" textlink="">
      <xdr:nvSpPr>
        <xdr:cNvPr id="13980" name="AutoShape 1">
          <a:extLst>
            <a:ext uri="{FF2B5EF4-FFF2-40B4-BE49-F238E27FC236}">
              <a16:creationId xmlns:a16="http://schemas.microsoft.com/office/drawing/2014/main" id="{7D877DB5-8DD9-43E0-AB19-974C83192771}"/>
            </a:ext>
          </a:extLst>
        </xdr:cNvPr>
        <xdr:cNvSpPr>
          <a:spLocks noChangeArrowheads="1"/>
        </xdr:cNvSpPr>
      </xdr:nvSpPr>
      <xdr:spPr bwMode="auto">
        <a:xfrm>
          <a:off x="1266825" y="11591925"/>
          <a:ext cx="485775" cy="34290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47625</xdr:colOff>
      <xdr:row>86</xdr:row>
      <xdr:rowOff>0</xdr:rowOff>
    </xdr:from>
    <xdr:to>
      <xdr:col>9</xdr:col>
      <xdr:colOff>533400</xdr:colOff>
      <xdr:row>87</xdr:row>
      <xdr:rowOff>161925</xdr:rowOff>
    </xdr:to>
    <xdr:sp macro="" textlink="">
      <xdr:nvSpPr>
        <xdr:cNvPr id="13981" name="AutoShape 1">
          <a:extLst>
            <a:ext uri="{FF2B5EF4-FFF2-40B4-BE49-F238E27FC236}">
              <a16:creationId xmlns:a16="http://schemas.microsoft.com/office/drawing/2014/main" id="{CE90BFF9-C209-4581-B93E-18F04B3C05F5}"/>
            </a:ext>
          </a:extLst>
        </xdr:cNvPr>
        <xdr:cNvSpPr>
          <a:spLocks noChangeArrowheads="1"/>
        </xdr:cNvSpPr>
      </xdr:nvSpPr>
      <xdr:spPr bwMode="auto">
        <a:xfrm>
          <a:off x="4933950" y="1159192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925830</xdr:colOff>
      <xdr:row>0</xdr:row>
      <xdr:rowOff>0</xdr:rowOff>
    </xdr:from>
    <xdr:to>
      <xdr:col>2</xdr:col>
      <xdr:colOff>923925</xdr:colOff>
      <xdr:row>0</xdr:row>
      <xdr:rowOff>0</xdr:rowOff>
    </xdr:to>
    <xdr:sp macro="" textlink="">
      <xdr:nvSpPr>
        <xdr:cNvPr id="40961" name="Text Box 1">
          <a:extLst>
            <a:ext uri="{FF2B5EF4-FFF2-40B4-BE49-F238E27FC236}">
              <a16:creationId xmlns:a16="http://schemas.microsoft.com/office/drawing/2014/main" id="{1141643F-8A5D-4FD1-BB4C-8B285F9BE407}"/>
            </a:ext>
          </a:extLst>
        </xdr:cNvPr>
        <xdr:cNvSpPr txBox="1">
          <a:spLocks noChangeArrowheads="1"/>
        </xdr:cNvSpPr>
      </xdr:nvSpPr>
      <xdr:spPr bwMode="auto">
        <a:xfrm>
          <a:off x="1051560" y="0"/>
          <a:ext cx="6934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推計順序</a:t>
          </a:r>
        </a:p>
      </xdr:txBody>
    </xdr:sp>
    <xdr:clientData/>
  </xdr:twoCellAnchor>
  <xdr:twoCellAnchor>
    <xdr:from>
      <xdr:col>1</xdr:col>
      <xdr:colOff>139065</xdr:colOff>
      <xdr:row>0</xdr:row>
      <xdr:rowOff>0</xdr:rowOff>
    </xdr:from>
    <xdr:to>
      <xdr:col>2</xdr:col>
      <xdr:colOff>764251</xdr:colOff>
      <xdr:row>0</xdr:row>
      <xdr:rowOff>0</xdr:rowOff>
    </xdr:to>
    <xdr:sp macro="" textlink="">
      <xdr:nvSpPr>
        <xdr:cNvPr id="40962" name="Text Box 2">
          <a:extLst>
            <a:ext uri="{FF2B5EF4-FFF2-40B4-BE49-F238E27FC236}">
              <a16:creationId xmlns:a16="http://schemas.microsoft.com/office/drawing/2014/main" id="{FEF7DDF1-3BAE-426B-BE1A-4D96CAB2DF30}"/>
            </a:ext>
          </a:extLst>
        </xdr:cNvPr>
        <xdr:cNvSpPr txBox="1">
          <a:spLocks noChangeArrowheads="1"/>
        </xdr:cNvSpPr>
      </xdr:nvSpPr>
      <xdr:spPr bwMode="auto">
        <a:xfrm>
          <a:off x="129540" y="0"/>
          <a:ext cx="7696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部　　門</a:t>
          </a:r>
        </a:p>
      </xdr:txBody>
    </xdr:sp>
    <xdr:clientData/>
  </xdr:twoCellAnchor>
  <xdr:twoCellAnchor>
    <xdr:from>
      <xdr:col>2</xdr:col>
      <xdr:colOff>925830</xdr:colOff>
      <xdr:row>0</xdr:row>
      <xdr:rowOff>0</xdr:rowOff>
    </xdr:from>
    <xdr:to>
      <xdr:col>2</xdr:col>
      <xdr:colOff>923925</xdr:colOff>
      <xdr:row>0</xdr:row>
      <xdr:rowOff>0</xdr:rowOff>
    </xdr:to>
    <xdr:sp macro="" textlink="">
      <xdr:nvSpPr>
        <xdr:cNvPr id="40963" name="Text Box 3">
          <a:extLst>
            <a:ext uri="{FF2B5EF4-FFF2-40B4-BE49-F238E27FC236}">
              <a16:creationId xmlns:a16="http://schemas.microsoft.com/office/drawing/2014/main" id="{130D03BA-ED9F-4DE9-831B-3245B644D82A}"/>
            </a:ext>
          </a:extLst>
        </xdr:cNvPr>
        <xdr:cNvSpPr txBox="1">
          <a:spLocks noChangeArrowheads="1"/>
        </xdr:cNvSpPr>
      </xdr:nvSpPr>
      <xdr:spPr bwMode="auto">
        <a:xfrm>
          <a:off x="1051560" y="0"/>
          <a:ext cx="6934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推計順序</a:t>
          </a:r>
        </a:p>
      </xdr:txBody>
    </xdr:sp>
    <xdr:clientData/>
  </xdr:twoCellAnchor>
  <xdr:twoCellAnchor>
    <xdr:from>
      <xdr:col>1</xdr:col>
      <xdr:colOff>139065</xdr:colOff>
      <xdr:row>0</xdr:row>
      <xdr:rowOff>0</xdr:rowOff>
    </xdr:from>
    <xdr:to>
      <xdr:col>2</xdr:col>
      <xdr:colOff>764251</xdr:colOff>
      <xdr:row>0</xdr:row>
      <xdr:rowOff>0</xdr:rowOff>
    </xdr:to>
    <xdr:sp macro="" textlink="">
      <xdr:nvSpPr>
        <xdr:cNvPr id="40964" name="Text Box 4">
          <a:extLst>
            <a:ext uri="{FF2B5EF4-FFF2-40B4-BE49-F238E27FC236}">
              <a16:creationId xmlns:a16="http://schemas.microsoft.com/office/drawing/2014/main" id="{943A75DA-B7F5-4C70-9B74-4751EF2F6070}"/>
            </a:ext>
          </a:extLst>
        </xdr:cNvPr>
        <xdr:cNvSpPr txBox="1">
          <a:spLocks noChangeArrowheads="1"/>
        </xdr:cNvSpPr>
      </xdr:nvSpPr>
      <xdr:spPr bwMode="auto">
        <a:xfrm>
          <a:off x="129540" y="0"/>
          <a:ext cx="7696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部　　門</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19050</xdr:colOff>
      <xdr:row>8</xdr:row>
      <xdr:rowOff>0</xdr:rowOff>
    </xdr:from>
    <xdr:to>
      <xdr:col>12</xdr:col>
      <xdr:colOff>809624</xdr:colOff>
      <xdr:row>48</xdr:row>
      <xdr:rowOff>28575</xdr:rowOff>
    </xdr:to>
    <xdr:sp macro="" textlink="">
      <xdr:nvSpPr>
        <xdr:cNvPr id="5383" name="Line 1">
          <a:extLst>
            <a:ext uri="{FF2B5EF4-FFF2-40B4-BE49-F238E27FC236}">
              <a16:creationId xmlns:a16="http://schemas.microsoft.com/office/drawing/2014/main" id="{B388C561-EE36-4AFE-BC66-E364A7D79B4D}"/>
            </a:ext>
          </a:extLst>
        </xdr:cNvPr>
        <xdr:cNvSpPr>
          <a:spLocks noChangeShapeType="1"/>
        </xdr:cNvSpPr>
      </xdr:nvSpPr>
      <xdr:spPr bwMode="auto">
        <a:xfrm flipH="1">
          <a:off x="9886950" y="1628775"/>
          <a:ext cx="790574" cy="68865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vfs\&#25152;&#23646;&#29992;&#12501;&#12449;&#12452;&#12523;&#12469;&#12540;&#12496;\DOCUME~1\009810\LOCALS~1\Temp\B2Temp\Attach\&#24195;&#23798;&#30476;\&#38656;&#35201;&#25313;&#228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総括表"/>
      <sheetName val="フロー図"/>
      <sheetName val="１次効果"/>
      <sheetName val="２次効果"/>
      <sheetName val="総合効果"/>
      <sheetName val="分析履歴"/>
      <sheetName val="各種係数"/>
      <sheetName val="投入係数"/>
      <sheetName val="逆行列(IM)"/>
    </sheetNames>
    <sheetDataSet>
      <sheetData sheetId="0"/>
      <sheetData sheetId="1"/>
      <sheetData sheetId="2"/>
      <sheetData sheetId="3"/>
      <sheetData sheetId="4"/>
      <sheetData sheetId="5"/>
      <sheetData sheetId="6">
        <row r="7">
          <cell r="A7" t="str">
            <v>新規入力…</v>
          </cell>
        </row>
        <row r="8">
          <cell r="A8" t="str">
            <v>県内で県内産の自動車に対する需要が１００億円増加した場合の経済波及効果</v>
          </cell>
        </row>
      </sheetData>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99"/>
  </sheetPr>
  <dimension ref="B1:B168"/>
  <sheetViews>
    <sheetView tabSelected="1" zoomScale="115" zoomScaleNormal="115" zoomScaleSheetLayoutView="100" workbookViewId="0">
      <selection activeCell="C2" sqref="C2"/>
    </sheetView>
  </sheetViews>
  <sheetFormatPr defaultColWidth="10" defaultRowHeight="15" customHeight="1" x14ac:dyDescent="0.15"/>
  <cols>
    <col min="1" max="1" width="3.625" style="2" customWidth="1"/>
    <col min="2" max="2" width="77.375" style="1" customWidth="1"/>
    <col min="3" max="16384" width="10" style="2"/>
  </cols>
  <sheetData>
    <row r="1" spans="2:2" ht="15" customHeight="1" thickBot="1" x14ac:dyDescent="0.2"/>
    <row r="2" spans="2:2" ht="18" thickTop="1" x14ac:dyDescent="0.15">
      <c r="B2" s="3" t="s">
        <v>280</v>
      </c>
    </row>
    <row r="3" spans="2:2" ht="15" customHeight="1" x14ac:dyDescent="0.15">
      <c r="B3" s="4"/>
    </row>
    <row r="4" spans="2:2" ht="15" customHeight="1" x14ac:dyDescent="0.15">
      <c r="B4" s="247" t="s">
        <v>255</v>
      </c>
    </row>
    <row r="5" spans="2:2" ht="15" customHeight="1" x14ac:dyDescent="0.15">
      <c r="B5" s="247" t="s">
        <v>123</v>
      </c>
    </row>
    <row r="6" spans="2:2" ht="15" customHeight="1" x14ac:dyDescent="0.15">
      <c r="B6" s="247"/>
    </row>
    <row r="7" spans="2:2" ht="15" customHeight="1" x14ac:dyDescent="0.15">
      <c r="B7" s="247" t="s">
        <v>278</v>
      </c>
    </row>
    <row r="8" spans="2:2" ht="15" customHeight="1" x14ac:dyDescent="0.15">
      <c r="B8" s="247" t="s">
        <v>371</v>
      </c>
    </row>
    <row r="9" spans="2:2" ht="15" customHeight="1" x14ac:dyDescent="0.15">
      <c r="B9" s="247" t="s">
        <v>270</v>
      </c>
    </row>
    <row r="10" spans="2:2" ht="6.75" customHeight="1" x14ac:dyDescent="0.15">
      <c r="B10" s="247"/>
    </row>
    <row r="11" spans="2:2" ht="15" customHeight="1" x14ac:dyDescent="0.15">
      <c r="B11" s="247" t="s">
        <v>218</v>
      </c>
    </row>
    <row r="12" spans="2:2" ht="15" customHeight="1" x14ac:dyDescent="0.15">
      <c r="B12" s="4"/>
    </row>
    <row r="13" spans="2:2" ht="15" customHeight="1" x14ac:dyDescent="0.15">
      <c r="B13" s="4" t="s">
        <v>124</v>
      </c>
    </row>
    <row r="14" spans="2:2" ht="15" customHeight="1" x14ac:dyDescent="0.15">
      <c r="B14" s="4" t="s">
        <v>185</v>
      </c>
    </row>
    <row r="15" spans="2:2" ht="15" customHeight="1" x14ac:dyDescent="0.15">
      <c r="B15" s="4" t="s">
        <v>186</v>
      </c>
    </row>
    <row r="16" spans="2:2" ht="15" customHeight="1" x14ac:dyDescent="0.15">
      <c r="B16" s="4" t="s">
        <v>187</v>
      </c>
    </row>
    <row r="17" spans="2:2" ht="15" customHeight="1" x14ac:dyDescent="0.15">
      <c r="B17" s="4" t="s">
        <v>191</v>
      </c>
    </row>
    <row r="18" spans="2:2" ht="15" customHeight="1" x14ac:dyDescent="0.15">
      <c r="B18" s="4"/>
    </row>
    <row r="19" spans="2:2" ht="15" customHeight="1" x14ac:dyDescent="0.15">
      <c r="B19" s="247" t="s">
        <v>256</v>
      </c>
    </row>
    <row r="20" spans="2:2" ht="15" customHeight="1" x14ac:dyDescent="0.15">
      <c r="B20" s="247" t="s">
        <v>257</v>
      </c>
    </row>
    <row r="21" spans="2:2" ht="15" customHeight="1" x14ac:dyDescent="0.15">
      <c r="B21" s="247" t="s">
        <v>188</v>
      </c>
    </row>
    <row r="22" spans="2:2" ht="15" customHeight="1" x14ac:dyDescent="0.15">
      <c r="B22" s="247" t="s">
        <v>258</v>
      </c>
    </row>
    <row r="23" spans="2:2" ht="15" customHeight="1" x14ac:dyDescent="0.15">
      <c r="B23" s="247" t="s">
        <v>259</v>
      </c>
    </row>
    <row r="24" spans="2:2" ht="15" customHeight="1" x14ac:dyDescent="0.15">
      <c r="B24" s="4"/>
    </row>
    <row r="25" spans="2:2" ht="15" customHeight="1" x14ac:dyDescent="0.15">
      <c r="B25" s="4" t="s">
        <v>189</v>
      </c>
    </row>
    <row r="26" spans="2:2" ht="15" customHeight="1" x14ac:dyDescent="0.15">
      <c r="B26" s="247" t="s">
        <v>357</v>
      </c>
    </row>
    <row r="27" spans="2:2" ht="15" customHeight="1" x14ac:dyDescent="0.15">
      <c r="B27" s="247"/>
    </row>
    <row r="28" spans="2:2" ht="15" customHeight="1" x14ac:dyDescent="0.15">
      <c r="B28" s="247" t="s">
        <v>247</v>
      </c>
    </row>
    <row r="29" spans="2:2" ht="15" customHeight="1" x14ac:dyDescent="0.15">
      <c r="B29" s="247"/>
    </row>
    <row r="30" spans="2:2" ht="15" customHeight="1" x14ac:dyDescent="0.15">
      <c r="B30" s="247" t="s">
        <v>238</v>
      </c>
    </row>
    <row r="31" spans="2:2" ht="15" customHeight="1" x14ac:dyDescent="0.15">
      <c r="B31" s="247" t="s">
        <v>248</v>
      </c>
    </row>
    <row r="32" spans="2:2" ht="15" customHeight="1" x14ac:dyDescent="0.15">
      <c r="B32" s="251" t="s">
        <v>239</v>
      </c>
    </row>
    <row r="33" spans="2:2" ht="15" customHeight="1" x14ac:dyDescent="0.15">
      <c r="B33" s="251" t="s">
        <v>190</v>
      </c>
    </row>
    <row r="34" spans="2:2" ht="15" customHeight="1" x14ac:dyDescent="0.15">
      <c r="B34" s="247"/>
    </row>
    <row r="35" spans="2:2" ht="15" customHeight="1" x14ac:dyDescent="0.15">
      <c r="B35" s="247" t="s">
        <v>215</v>
      </c>
    </row>
    <row r="36" spans="2:2" ht="15" customHeight="1" x14ac:dyDescent="0.15">
      <c r="B36" s="247" t="s">
        <v>249</v>
      </c>
    </row>
    <row r="37" spans="2:2" ht="15" customHeight="1" x14ac:dyDescent="0.15">
      <c r="B37" s="247"/>
    </row>
    <row r="38" spans="2:2" ht="15" customHeight="1" x14ac:dyDescent="0.15">
      <c r="B38" s="247" t="s">
        <v>250</v>
      </c>
    </row>
    <row r="39" spans="2:2" ht="15" customHeight="1" x14ac:dyDescent="0.15">
      <c r="B39" s="247"/>
    </row>
    <row r="40" spans="2:2" ht="15" customHeight="1" x14ac:dyDescent="0.15">
      <c r="B40" s="247" t="s">
        <v>360</v>
      </c>
    </row>
    <row r="41" spans="2:2" ht="15" customHeight="1" x14ac:dyDescent="0.15">
      <c r="B41" s="247"/>
    </row>
    <row r="42" spans="2:2" ht="15" customHeight="1" x14ac:dyDescent="0.15">
      <c r="B42" s="247" t="s">
        <v>361</v>
      </c>
    </row>
    <row r="43" spans="2:2" ht="15" customHeight="1" x14ac:dyDescent="0.15">
      <c r="B43" s="247"/>
    </row>
    <row r="44" spans="2:2" ht="15" customHeight="1" x14ac:dyDescent="0.15">
      <c r="B44" s="247" t="s">
        <v>362</v>
      </c>
    </row>
    <row r="45" spans="2:2" ht="15" customHeight="1" x14ac:dyDescent="0.15">
      <c r="B45" s="247" t="s">
        <v>251</v>
      </c>
    </row>
    <row r="46" spans="2:2" ht="15" customHeight="1" x14ac:dyDescent="0.15">
      <c r="B46" s="247" t="s">
        <v>216</v>
      </c>
    </row>
    <row r="47" spans="2:2" ht="15" customHeight="1" x14ac:dyDescent="0.15">
      <c r="B47" s="247" t="s">
        <v>217</v>
      </c>
    </row>
    <row r="48" spans="2:2" ht="15" customHeight="1" x14ac:dyDescent="0.15">
      <c r="B48" s="247"/>
    </row>
    <row r="49" spans="2:2" ht="15" customHeight="1" x14ac:dyDescent="0.15">
      <c r="B49" s="247" t="s">
        <v>363</v>
      </c>
    </row>
    <row r="50" spans="2:2" ht="15" customHeight="1" x14ac:dyDescent="0.15">
      <c r="B50" s="247" t="s">
        <v>252</v>
      </c>
    </row>
    <row r="51" spans="2:2" ht="15" customHeight="1" x14ac:dyDescent="0.15">
      <c r="B51" s="247"/>
    </row>
    <row r="52" spans="2:2" ht="15" customHeight="1" x14ac:dyDescent="0.15">
      <c r="B52" s="247" t="s">
        <v>395</v>
      </c>
    </row>
    <row r="53" spans="2:2" ht="15" customHeight="1" x14ac:dyDescent="0.15">
      <c r="B53" s="247" t="s">
        <v>231</v>
      </c>
    </row>
    <row r="54" spans="2:2" ht="15" customHeight="1" x14ac:dyDescent="0.15">
      <c r="B54" s="347"/>
    </row>
    <row r="55" spans="2:2" ht="17.25" x14ac:dyDescent="0.15">
      <c r="B55" s="344" t="s">
        <v>132</v>
      </c>
    </row>
    <row r="56" spans="2:2" ht="15" customHeight="1" x14ac:dyDescent="0.15">
      <c r="B56" s="4"/>
    </row>
    <row r="57" spans="2:2" ht="15" customHeight="1" x14ac:dyDescent="0.15">
      <c r="B57" s="4" t="s">
        <v>221</v>
      </c>
    </row>
    <row r="58" spans="2:2" ht="15" customHeight="1" x14ac:dyDescent="0.15">
      <c r="B58" s="4"/>
    </row>
    <row r="59" spans="2:2" ht="15" customHeight="1" x14ac:dyDescent="0.15">
      <c r="B59" s="345" t="s">
        <v>201</v>
      </c>
    </row>
    <row r="60" spans="2:2" ht="6.95" customHeight="1" x14ac:dyDescent="0.15">
      <c r="B60" s="4"/>
    </row>
    <row r="61" spans="2:2" ht="15" customHeight="1" x14ac:dyDescent="0.15">
      <c r="B61" s="247" t="s">
        <v>260</v>
      </c>
    </row>
    <row r="62" spans="2:2" ht="15" hidden="1" customHeight="1" x14ac:dyDescent="0.15">
      <c r="B62" s="247" t="s">
        <v>192</v>
      </c>
    </row>
    <row r="63" spans="2:2" ht="15" customHeight="1" x14ac:dyDescent="0.15">
      <c r="B63" s="247" t="s">
        <v>222</v>
      </c>
    </row>
    <row r="64" spans="2:2" ht="15" customHeight="1" x14ac:dyDescent="0.15">
      <c r="B64" s="4"/>
    </row>
    <row r="65" spans="2:2" ht="15" customHeight="1" x14ac:dyDescent="0.15">
      <c r="B65" s="345" t="s">
        <v>240</v>
      </c>
    </row>
    <row r="66" spans="2:2" ht="6.95" customHeight="1" x14ac:dyDescent="0.15">
      <c r="B66" s="4"/>
    </row>
    <row r="67" spans="2:2" ht="15" customHeight="1" x14ac:dyDescent="0.15">
      <c r="B67" s="247" t="s">
        <v>261</v>
      </c>
    </row>
    <row r="68" spans="2:2" ht="15" customHeight="1" x14ac:dyDescent="0.15">
      <c r="B68" s="247" t="s">
        <v>279</v>
      </c>
    </row>
    <row r="69" spans="2:2" ht="15" customHeight="1" x14ac:dyDescent="0.15">
      <c r="B69" s="247" t="s">
        <v>196</v>
      </c>
    </row>
    <row r="70" spans="2:2" ht="15" customHeight="1" x14ac:dyDescent="0.15">
      <c r="B70" s="246" t="s">
        <v>223</v>
      </c>
    </row>
    <row r="71" spans="2:2" ht="15" customHeight="1" x14ac:dyDescent="0.15">
      <c r="B71" s="246" t="s">
        <v>197</v>
      </c>
    </row>
    <row r="72" spans="2:2" ht="15" customHeight="1" x14ac:dyDescent="0.15">
      <c r="B72" s="4"/>
    </row>
    <row r="73" spans="2:2" ht="15" customHeight="1" x14ac:dyDescent="0.15">
      <c r="B73" s="345" t="s">
        <v>125</v>
      </c>
    </row>
    <row r="74" spans="2:2" ht="6.95" customHeight="1" x14ac:dyDescent="0.15">
      <c r="B74" s="4"/>
    </row>
    <row r="75" spans="2:2" ht="15" customHeight="1" x14ac:dyDescent="0.15">
      <c r="B75" s="248" t="s">
        <v>396</v>
      </c>
    </row>
    <row r="76" spans="2:2" ht="15" customHeight="1" x14ac:dyDescent="0.15">
      <c r="B76" s="249" t="s">
        <v>198</v>
      </c>
    </row>
    <row r="77" spans="2:2" ht="15" customHeight="1" x14ac:dyDescent="0.15">
      <c r="B77" s="245" t="s">
        <v>199</v>
      </c>
    </row>
    <row r="78" spans="2:2" ht="6.95" customHeight="1" x14ac:dyDescent="0.15">
      <c r="B78" s="4"/>
    </row>
    <row r="79" spans="2:2" ht="15" customHeight="1" x14ac:dyDescent="0.15">
      <c r="B79" s="247" t="s">
        <v>262</v>
      </c>
    </row>
    <row r="80" spans="2:2" ht="15" customHeight="1" x14ac:dyDescent="0.15">
      <c r="B80" s="247" t="s">
        <v>232</v>
      </c>
    </row>
    <row r="81" spans="2:2" ht="15" customHeight="1" x14ac:dyDescent="0.15">
      <c r="B81" s="4"/>
    </row>
    <row r="82" spans="2:2" ht="15" customHeight="1" x14ac:dyDescent="0.15">
      <c r="B82" s="345" t="s">
        <v>126</v>
      </c>
    </row>
    <row r="83" spans="2:2" ht="6.95" customHeight="1" x14ac:dyDescent="0.15">
      <c r="B83" s="4"/>
    </row>
    <row r="84" spans="2:2" ht="15" customHeight="1" x14ac:dyDescent="0.15">
      <c r="B84" s="247" t="s">
        <v>263</v>
      </c>
    </row>
    <row r="85" spans="2:2" ht="15" customHeight="1" x14ac:dyDescent="0.15">
      <c r="B85" s="247" t="s">
        <v>219</v>
      </c>
    </row>
    <row r="86" spans="2:2" ht="15" customHeight="1" x14ac:dyDescent="0.15">
      <c r="B86" s="246" t="s">
        <v>200</v>
      </c>
    </row>
    <row r="87" spans="2:2" ht="15" customHeight="1" x14ac:dyDescent="0.15">
      <c r="B87" s="4"/>
    </row>
    <row r="88" spans="2:2" ht="17.25" x14ac:dyDescent="0.15">
      <c r="B88" s="346" t="s">
        <v>233</v>
      </c>
    </row>
    <row r="89" spans="2:2" ht="17.25" x14ac:dyDescent="0.15">
      <c r="B89" s="5"/>
    </row>
    <row r="90" spans="2:2" ht="15" customHeight="1" x14ac:dyDescent="0.15">
      <c r="B90" s="4" t="s">
        <v>264</v>
      </c>
    </row>
    <row r="91" spans="2:2" ht="15" customHeight="1" x14ac:dyDescent="0.15">
      <c r="B91" s="4" t="s">
        <v>202</v>
      </c>
    </row>
    <row r="92" spans="2:2" ht="15" customHeight="1" x14ac:dyDescent="0.15">
      <c r="B92" s="4" t="s">
        <v>203</v>
      </c>
    </row>
    <row r="93" spans="2:2" ht="15" customHeight="1" x14ac:dyDescent="0.15">
      <c r="B93" s="4"/>
    </row>
    <row r="94" spans="2:2" ht="15" customHeight="1" x14ac:dyDescent="0.15">
      <c r="B94" s="4" t="s">
        <v>204</v>
      </c>
    </row>
    <row r="95" spans="2:2" ht="9.9499999999999993" customHeight="1" x14ac:dyDescent="0.15">
      <c r="B95" s="4"/>
    </row>
    <row r="96" spans="2:2" ht="15" customHeight="1" x14ac:dyDescent="0.15">
      <c r="B96" s="4" t="s">
        <v>119</v>
      </c>
    </row>
    <row r="97" spans="2:2" ht="6.95" customHeight="1" x14ac:dyDescent="0.15">
      <c r="B97" s="4"/>
    </row>
    <row r="98" spans="2:2" ht="15" customHeight="1" x14ac:dyDescent="0.15">
      <c r="B98" s="246" t="s">
        <v>205</v>
      </c>
    </row>
    <row r="99" spans="2:2" ht="15" customHeight="1" x14ac:dyDescent="0.15">
      <c r="B99" s="246" t="s">
        <v>206</v>
      </c>
    </row>
    <row r="100" spans="2:2" ht="9.9499999999999993" customHeight="1" x14ac:dyDescent="0.15">
      <c r="B100" s="4"/>
    </row>
    <row r="101" spans="2:2" ht="15" customHeight="1" x14ac:dyDescent="0.15">
      <c r="B101" s="246" t="s">
        <v>365</v>
      </c>
    </row>
    <row r="102" spans="2:2" ht="15" customHeight="1" x14ac:dyDescent="0.15">
      <c r="B102" s="246" t="s">
        <v>207</v>
      </c>
    </row>
    <row r="103" spans="2:2" ht="8.25" customHeight="1" x14ac:dyDescent="0.15">
      <c r="B103" s="246"/>
    </row>
    <row r="104" spans="2:2" ht="15" customHeight="1" x14ac:dyDescent="0.15">
      <c r="B104" s="247" t="s">
        <v>208</v>
      </c>
    </row>
    <row r="105" spans="2:2" ht="15" customHeight="1" x14ac:dyDescent="0.15">
      <c r="B105" s="247" t="s">
        <v>209</v>
      </c>
    </row>
    <row r="106" spans="2:2" ht="15" customHeight="1" x14ac:dyDescent="0.15">
      <c r="B106" s="247" t="s">
        <v>210</v>
      </c>
    </row>
    <row r="107" spans="2:2" ht="15" customHeight="1" x14ac:dyDescent="0.15">
      <c r="B107" s="4"/>
    </row>
    <row r="108" spans="2:2" ht="15" customHeight="1" x14ac:dyDescent="0.15">
      <c r="B108" s="4" t="s">
        <v>120</v>
      </c>
    </row>
    <row r="109" spans="2:2" ht="15" customHeight="1" x14ac:dyDescent="0.15">
      <c r="B109" s="4"/>
    </row>
    <row r="110" spans="2:2" ht="15" customHeight="1" x14ac:dyDescent="0.15">
      <c r="B110" s="246" t="s">
        <v>127</v>
      </c>
    </row>
    <row r="111" spans="2:2" ht="6.95" customHeight="1" x14ac:dyDescent="0.15">
      <c r="B111" s="4"/>
    </row>
    <row r="112" spans="2:2" ht="15" customHeight="1" x14ac:dyDescent="0.15">
      <c r="B112" s="247" t="s">
        <v>265</v>
      </c>
    </row>
    <row r="113" spans="2:2" ht="15" customHeight="1" x14ac:dyDescent="0.15">
      <c r="B113" s="247" t="s">
        <v>398</v>
      </c>
    </row>
    <row r="114" spans="2:2" ht="15" customHeight="1" x14ac:dyDescent="0.15">
      <c r="B114" s="247" t="s">
        <v>234</v>
      </c>
    </row>
    <row r="115" spans="2:2" ht="15" customHeight="1" x14ac:dyDescent="0.15">
      <c r="B115" s="247" t="s">
        <v>397</v>
      </c>
    </row>
    <row r="116" spans="2:2" ht="15" customHeight="1" x14ac:dyDescent="0.15">
      <c r="B116" s="247" t="s">
        <v>235</v>
      </c>
    </row>
    <row r="117" spans="2:2" ht="15" customHeight="1" x14ac:dyDescent="0.15">
      <c r="B117" s="348"/>
    </row>
    <row r="118" spans="2:2" ht="15" customHeight="1" x14ac:dyDescent="0.15">
      <c r="B118" s="349" t="s">
        <v>128</v>
      </c>
    </row>
    <row r="119" spans="2:2" ht="6.95" customHeight="1" x14ac:dyDescent="0.15">
      <c r="B119" s="4"/>
    </row>
    <row r="120" spans="2:2" ht="15" customHeight="1" x14ac:dyDescent="0.15">
      <c r="B120" s="247" t="s">
        <v>254</v>
      </c>
    </row>
    <row r="121" spans="2:2" ht="15" customHeight="1" x14ac:dyDescent="0.15">
      <c r="B121" s="247" t="s">
        <v>129</v>
      </c>
    </row>
    <row r="122" spans="2:2" ht="15" customHeight="1" x14ac:dyDescent="0.15">
      <c r="B122" s="247" t="s">
        <v>274</v>
      </c>
    </row>
    <row r="123" spans="2:2" ht="15" customHeight="1" x14ac:dyDescent="0.15">
      <c r="B123" s="4"/>
    </row>
    <row r="124" spans="2:2" ht="15" customHeight="1" x14ac:dyDescent="0.15">
      <c r="B124" s="246" t="s">
        <v>130</v>
      </c>
    </row>
    <row r="125" spans="2:2" ht="6.95" customHeight="1" x14ac:dyDescent="0.15">
      <c r="B125" s="4"/>
    </row>
    <row r="126" spans="2:2" ht="15" customHeight="1" x14ac:dyDescent="0.15">
      <c r="B126" s="247" t="s">
        <v>266</v>
      </c>
    </row>
    <row r="127" spans="2:2" ht="15" customHeight="1" x14ac:dyDescent="0.15">
      <c r="B127" s="247" t="s">
        <v>359</v>
      </c>
    </row>
    <row r="128" spans="2:2" ht="15" customHeight="1" x14ac:dyDescent="0.15">
      <c r="B128" s="4"/>
    </row>
    <row r="129" spans="2:2" ht="15" customHeight="1" x14ac:dyDescent="0.15">
      <c r="B129" s="246" t="s">
        <v>131</v>
      </c>
    </row>
    <row r="130" spans="2:2" ht="6.95" customHeight="1" x14ac:dyDescent="0.15">
      <c r="B130" s="4"/>
    </row>
    <row r="131" spans="2:2" ht="15" customHeight="1" x14ac:dyDescent="0.15">
      <c r="B131" s="247" t="s">
        <v>273</v>
      </c>
    </row>
    <row r="132" spans="2:2" ht="15" customHeight="1" x14ac:dyDescent="0.15">
      <c r="B132" s="247" t="s">
        <v>272</v>
      </c>
    </row>
    <row r="133" spans="2:2" ht="15" customHeight="1" x14ac:dyDescent="0.15">
      <c r="B133" s="247" t="s">
        <v>267</v>
      </c>
    </row>
    <row r="134" spans="2:2" ht="15" customHeight="1" x14ac:dyDescent="0.15">
      <c r="B134" s="4"/>
    </row>
    <row r="135" spans="2:2" ht="15" customHeight="1" x14ac:dyDescent="0.15">
      <c r="B135" s="246" t="s">
        <v>236</v>
      </c>
    </row>
    <row r="136" spans="2:2" ht="6.95" customHeight="1" x14ac:dyDescent="0.15">
      <c r="B136" s="4"/>
    </row>
    <row r="137" spans="2:2" ht="15" customHeight="1" x14ac:dyDescent="0.15">
      <c r="B137" s="247" t="s">
        <v>275</v>
      </c>
    </row>
    <row r="138" spans="2:2" ht="15" customHeight="1" x14ac:dyDescent="0.15">
      <c r="B138" s="4"/>
    </row>
    <row r="139" spans="2:2" ht="15" customHeight="1" x14ac:dyDescent="0.15">
      <c r="B139" s="246" t="s">
        <v>237</v>
      </c>
    </row>
    <row r="140" spans="2:2" ht="6.95" customHeight="1" x14ac:dyDescent="0.15">
      <c r="B140" s="4"/>
    </row>
    <row r="141" spans="2:2" ht="15" customHeight="1" x14ac:dyDescent="0.15">
      <c r="B141" s="247" t="s">
        <v>212</v>
      </c>
    </row>
    <row r="142" spans="2:2" ht="15" customHeight="1" x14ac:dyDescent="0.15">
      <c r="B142" s="247" t="s">
        <v>277</v>
      </c>
    </row>
    <row r="143" spans="2:2" ht="15" customHeight="1" x14ac:dyDescent="0.15">
      <c r="B143" s="247" t="s">
        <v>276</v>
      </c>
    </row>
    <row r="144" spans="2:2" ht="15" customHeight="1" x14ac:dyDescent="0.15">
      <c r="B144" s="247" t="s">
        <v>268</v>
      </c>
    </row>
    <row r="145" spans="2:2" ht="15" customHeight="1" x14ac:dyDescent="0.15">
      <c r="B145" s="247" t="s">
        <v>213</v>
      </c>
    </row>
    <row r="146" spans="2:2" ht="15" customHeight="1" x14ac:dyDescent="0.15">
      <c r="B146" s="4"/>
    </row>
    <row r="147" spans="2:2" ht="15" customHeight="1" x14ac:dyDescent="0.15">
      <c r="B147" s="4" t="s">
        <v>211</v>
      </c>
    </row>
    <row r="148" spans="2:2" ht="9.9499999999999993" customHeight="1" x14ac:dyDescent="0.15">
      <c r="B148" s="4"/>
    </row>
    <row r="149" spans="2:2" ht="15" customHeight="1" x14ac:dyDescent="0.15">
      <c r="B149" s="4" t="s">
        <v>241</v>
      </c>
    </row>
    <row r="150" spans="2:2" ht="6.95" customHeight="1" x14ac:dyDescent="0.15">
      <c r="B150" s="4"/>
    </row>
    <row r="151" spans="2:2" ht="15" customHeight="1" x14ac:dyDescent="0.15">
      <c r="B151" s="258" t="s">
        <v>242</v>
      </c>
    </row>
    <row r="152" spans="2:2" ht="15" customHeight="1" x14ac:dyDescent="0.15">
      <c r="B152" s="258" t="s">
        <v>224</v>
      </c>
    </row>
    <row r="153" spans="2:2" ht="15" customHeight="1" x14ac:dyDescent="0.15">
      <c r="B153" s="247" t="s">
        <v>269</v>
      </c>
    </row>
    <row r="154" spans="2:2" ht="15" customHeight="1" x14ac:dyDescent="0.15">
      <c r="B154" s="247" t="s">
        <v>225</v>
      </c>
    </row>
    <row r="155" spans="2:2" ht="15" customHeight="1" x14ac:dyDescent="0.15">
      <c r="B155" s="4"/>
    </row>
    <row r="156" spans="2:2" ht="15" customHeight="1" x14ac:dyDescent="0.15">
      <c r="B156" s="4" t="s">
        <v>121</v>
      </c>
    </row>
    <row r="157" spans="2:2" ht="6.95" customHeight="1" x14ac:dyDescent="0.15">
      <c r="B157" s="4"/>
    </row>
    <row r="158" spans="2:2" ht="15" customHeight="1" x14ac:dyDescent="0.15">
      <c r="B158" s="247" t="s">
        <v>243</v>
      </c>
    </row>
    <row r="159" spans="2:2" ht="15" customHeight="1" x14ac:dyDescent="0.15">
      <c r="B159" s="250" t="s">
        <v>226</v>
      </c>
    </row>
    <row r="160" spans="2:2" ht="15" customHeight="1" x14ac:dyDescent="0.15">
      <c r="B160" s="250" t="s">
        <v>220</v>
      </c>
    </row>
    <row r="161" spans="2:2" ht="15" customHeight="1" x14ac:dyDescent="0.15">
      <c r="B161" s="247" t="s">
        <v>214</v>
      </c>
    </row>
    <row r="162" spans="2:2" ht="15" customHeight="1" x14ac:dyDescent="0.15">
      <c r="B162" s="4"/>
    </row>
    <row r="163" spans="2:2" ht="15" customHeight="1" x14ac:dyDescent="0.15">
      <c r="B163" s="4" t="s">
        <v>122</v>
      </c>
    </row>
    <row r="164" spans="2:2" ht="6.95" customHeight="1" x14ac:dyDescent="0.15">
      <c r="B164" s="4"/>
    </row>
    <row r="165" spans="2:2" ht="15" customHeight="1" x14ac:dyDescent="0.15">
      <c r="B165" s="247" t="s">
        <v>271</v>
      </c>
    </row>
    <row r="166" spans="2:2" ht="15" customHeight="1" x14ac:dyDescent="0.15">
      <c r="B166" s="247" t="s">
        <v>253</v>
      </c>
    </row>
    <row r="167" spans="2:2" ht="15" customHeight="1" thickBot="1" x14ac:dyDescent="0.2">
      <c r="B167" s="6"/>
    </row>
    <row r="168" spans="2:2" ht="15" customHeight="1" thickTop="1" x14ac:dyDescent="0.15"/>
  </sheetData>
  <sheetProtection sheet="1" objects="1" scenarios="1"/>
  <phoneticPr fontId="2"/>
  <printOptions horizontalCentered="1"/>
  <pageMargins left="0.70866141732283472" right="0.70866141732283472" top="0.74803149606299213" bottom="0.74803149606299213" header="0.31496062992125984" footer="0.31496062992125984"/>
  <pageSetup paperSize="9" scale="93" orientation="portrait" horizontalDpi="300" verticalDpi="300" r:id="rId1"/>
  <rowBreaks count="2" manualBreakCount="2">
    <brk id="54" min="1" max="1" man="1"/>
    <brk id="117" min="1" max="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FF"/>
  </sheetPr>
  <dimension ref="B1:K47"/>
  <sheetViews>
    <sheetView zoomScaleNormal="100" zoomScaleSheetLayoutView="90" workbookViewId="0">
      <selection activeCell="H9" sqref="H9"/>
    </sheetView>
  </sheetViews>
  <sheetFormatPr defaultColWidth="10" defaultRowHeight="13.5" x14ac:dyDescent="0.15"/>
  <cols>
    <col min="1" max="1" width="2.625" style="7" customWidth="1"/>
    <col min="2" max="2" width="3.625" style="7" customWidth="1"/>
    <col min="3" max="3" width="23.875" style="7" customWidth="1"/>
    <col min="4" max="7" width="9" style="7"/>
    <col min="8" max="8" width="9.875" style="7" bestFit="1" customWidth="1"/>
    <col min="9" max="10" width="9" style="7"/>
    <col min="11" max="11" width="14.125" style="7" bestFit="1" customWidth="1"/>
    <col min="12" max="16384" width="10" style="7"/>
  </cols>
  <sheetData>
    <row r="1" spans="2:11" ht="18.75" customHeight="1" x14ac:dyDescent="0.15"/>
    <row r="2" spans="2:11" ht="18.75" customHeight="1" x14ac:dyDescent="0.15">
      <c r="B2" s="47" t="s">
        <v>52</v>
      </c>
    </row>
    <row r="3" spans="2:11" ht="7.5" customHeight="1" x14ac:dyDescent="0.15">
      <c r="D3" s="242"/>
      <c r="E3" s="242"/>
      <c r="F3" s="242"/>
      <c r="G3" s="242"/>
      <c r="H3" s="242"/>
      <c r="I3" s="242"/>
      <c r="J3" s="242"/>
    </row>
    <row r="4" spans="2:11" ht="18.75" customHeight="1" x14ac:dyDescent="0.15">
      <c r="B4" s="621" t="s">
        <v>183</v>
      </c>
      <c r="C4" s="622"/>
      <c r="D4" s="617" t="s">
        <v>53</v>
      </c>
      <c r="E4" s="617" t="s">
        <v>54</v>
      </c>
      <c r="F4" s="617" t="s">
        <v>55</v>
      </c>
      <c r="G4" s="617" t="s">
        <v>56</v>
      </c>
      <c r="H4" s="617" t="s">
        <v>57</v>
      </c>
      <c r="I4" s="618" t="s">
        <v>58</v>
      </c>
      <c r="J4" s="618" t="s">
        <v>59</v>
      </c>
    </row>
    <row r="5" spans="2:11" ht="18.75" customHeight="1" x14ac:dyDescent="0.15">
      <c r="B5" s="623"/>
      <c r="C5" s="622"/>
      <c r="D5" s="617"/>
      <c r="E5" s="617"/>
      <c r="F5" s="617"/>
      <c r="G5" s="617"/>
      <c r="H5" s="617"/>
      <c r="I5" s="619"/>
      <c r="J5" s="619"/>
    </row>
    <row r="6" spans="2:11" ht="18.75" customHeight="1" x14ac:dyDescent="0.15">
      <c r="B6" s="623"/>
      <c r="C6" s="622"/>
      <c r="D6" s="617"/>
      <c r="E6" s="617"/>
      <c r="F6" s="617"/>
      <c r="G6" s="617"/>
      <c r="H6" s="617"/>
      <c r="I6" s="620"/>
      <c r="J6" s="620"/>
    </row>
    <row r="7" spans="2:11" ht="18.75" customHeight="1" x14ac:dyDescent="0.15">
      <c r="B7" s="212" t="s">
        <v>137</v>
      </c>
      <c r="C7" s="150" t="s">
        <v>281</v>
      </c>
      <c r="D7" s="213">
        <v>0.48497312748161758</v>
      </c>
      <c r="E7" s="213">
        <v>0.51502687251838242</v>
      </c>
      <c r="F7" s="213">
        <v>0.43096909285172624</v>
      </c>
      <c r="G7" s="213">
        <v>0.14360582857172569</v>
      </c>
      <c r="H7" s="213">
        <v>1.434063853926845E-2</v>
      </c>
      <c r="I7" s="214">
        <v>0.18268366036193204</v>
      </c>
      <c r="J7" s="214">
        <v>6.3389321193757148E-2</v>
      </c>
      <c r="K7" s="354"/>
    </row>
    <row r="8" spans="2:11" ht="18.75" customHeight="1" x14ac:dyDescent="0.15">
      <c r="B8" s="316" t="s">
        <v>138</v>
      </c>
      <c r="C8" s="270" t="s">
        <v>1</v>
      </c>
      <c r="D8" s="317">
        <v>0.44280248034713099</v>
      </c>
      <c r="E8" s="317">
        <v>0.55719751965286901</v>
      </c>
      <c r="F8" s="317">
        <v>0.53460412385692779</v>
      </c>
      <c r="G8" s="317">
        <v>0.18213469294067491</v>
      </c>
      <c r="H8" s="317">
        <v>1.473628391003458E-3</v>
      </c>
      <c r="I8" s="318">
        <v>0.14806840156780304</v>
      </c>
      <c r="J8" s="318">
        <v>4.4834513026776768E-2</v>
      </c>
      <c r="K8" s="354"/>
    </row>
    <row r="9" spans="2:11" ht="18.75" customHeight="1" x14ac:dyDescent="0.15">
      <c r="B9" s="215" t="s">
        <v>139</v>
      </c>
      <c r="C9" s="155" t="s">
        <v>282</v>
      </c>
      <c r="D9" s="216">
        <v>0.97867225291969506</v>
      </c>
      <c r="E9" s="216">
        <v>2.1327747080304937E-2</v>
      </c>
      <c r="F9" s="216">
        <v>0.45595121687650231</v>
      </c>
      <c r="G9" s="216">
        <v>0.22407697716635236</v>
      </c>
      <c r="H9" s="244">
        <v>-2.287879023206443E-5</v>
      </c>
      <c r="I9" s="217">
        <v>3.8647676524200578E-2</v>
      </c>
      <c r="J9" s="217">
        <v>3.8366261403878728E-2</v>
      </c>
      <c r="K9" s="354"/>
    </row>
    <row r="10" spans="2:11" ht="18.75" customHeight="1" x14ac:dyDescent="0.15">
      <c r="B10" s="316" t="s">
        <v>140</v>
      </c>
      <c r="C10" s="270" t="s">
        <v>141</v>
      </c>
      <c r="D10" s="317">
        <v>0.72008168162646358</v>
      </c>
      <c r="E10" s="317">
        <v>0.27991831837353642</v>
      </c>
      <c r="F10" s="317">
        <v>0.30689192332955362</v>
      </c>
      <c r="G10" s="317">
        <v>0.13693994959002814</v>
      </c>
      <c r="H10" s="317">
        <v>0.1187824955281853</v>
      </c>
      <c r="I10" s="318">
        <v>4.3580366663806297E-2</v>
      </c>
      <c r="J10" s="318">
        <v>3.9793271937870675E-2</v>
      </c>
      <c r="K10" s="354"/>
    </row>
    <row r="11" spans="2:11" ht="18.75" customHeight="1" x14ac:dyDescent="0.15">
      <c r="B11" s="215" t="s">
        <v>142</v>
      </c>
      <c r="C11" s="155" t="s">
        <v>283</v>
      </c>
      <c r="D11" s="216">
        <v>0.96311389500985856</v>
      </c>
      <c r="E11" s="216">
        <v>3.6886104990141444E-2</v>
      </c>
      <c r="F11" s="216">
        <v>0.43458042217437315</v>
      </c>
      <c r="G11" s="216">
        <v>0.38495399688200294</v>
      </c>
      <c r="H11" s="216">
        <v>1.3915979709374304E-2</v>
      </c>
      <c r="I11" s="217">
        <v>0.1887668646296371</v>
      </c>
      <c r="J11" s="217">
        <v>0.1623733870999382</v>
      </c>
      <c r="K11" s="354"/>
    </row>
    <row r="12" spans="2:11" ht="18.75" customHeight="1" x14ac:dyDescent="0.15">
      <c r="B12" s="316" t="s">
        <v>143</v>
      </c>
      <c r="C12" s="270" t="s">
        <v>284</v>
      </c>
      <c r="D12" s="317">
        <v>0.92151604103116691</v>
      </c>
      <c r="E12" s="317">
        <v>7.848395896883309E-2</v>
      </c>
      <c r="F12" s="317">
        <v>0.41653864090279036</v>
      </c>
      <c r="G12" s="317">
        <v>0.29392886446511468</v>
      </c>
      <c r="H12" s="317">
        <v>1.5449767247199724E-3</v>
      </c>
      <c r="I12" s="318">
        <v>0.1132908450656893</v>
      </c>
      <c r="J12" s="318">
        <v>9.7263389517320248E-2</v>
      </c>
      <c r="K12" s="354"/>
    </row>
    <row r="13" spans="2:11" ht="18.75" customHeight="1" x14ac:dyDescent="0.15">
      <c r="B13" s="215" t="s">
        <v>144</v>
      </c>
      <c r="C13" s="155" t="s">
        <v>285</v>
      </c>
      <c r="D13" s="216">
        <v>0.98157785100797257</v>
      </c>
      <c r="E13" s="216">
        <v>1.8422148992027432E-2</v>
      </c>
      <c r="F13" s="216">
        <v>0.42862965120435342</v>
      </c>
      <c r="G13" s="216">
        <v>9.8124015152063648E-2</v>
      </c>
      <c r="H13" s="216">
        <v>8.9649209165225622E-3</v>
      </c>
      <c r="I13" s="217">
        <v>2.5938092591398912E-2</v>
      </c>
      <c r="J13" s="217">
        <v>2.5446042054434705E-2</v>
      </c>
      <c r="K13" s="354"/>
    </row>
    <row r="14" spans="2:11" ht="18.75" customHeight="1" x14ac:dyDescent="0.15">
      <c r="B14" s="316" t="s">
        <v>145</v>
      </c>
      <c r="C14" s="270" t="s">
        <v>286</v>
      </c>
      <c r="D14" s="317">
        <v>0.96969753873079001</v>
      </c>
      <c r="E14" s="317">
        <v>3.030246126920999E-2</v>
      </c>
      <c r="F14" s="317">
        <v>0.46567562238205162</v>
      </c>
      <c r="G14" s="317">
        <v>0.12209150046906464</v>
      </c>
      <c r="H14" s="317">
        <v>1.4953422313630239E-2</v>
      </c>
      <c r="I14" s="318">
        <v>2.7387001232913002E-2</v>
      </c>
      <c r="J14" s="318">
        <v>2.7387001232913002E-2</v>
      </c>
      <c r="K14" s="354"/>
    </row>
    <row r="15" spans="2:11" ht="18.75" customHeight="1" x14ac:dyDescent="0.15">
      <c r="B15" s="215" t="s">
        <v>146</v>
      </c>
      <c r="C15" s="155" t="s">
        <v>287</v>
      </c>
      <c r="D15" s="216">
        <v>0.95617471106525742</v>
      </c>
      <c r="E15" s="216">
        <v>4.3825288934742579E-2</v>
      </c>
      <c r="F15" s="216">
        <v>0.418777446398586</v>
      </c>
      <c r="G15" s="216">
        <v>0.20914015501734479</v>
      </c>
      <c r="H15" s="216">
        <v>3.0829070690192519E-3</v>
      </c>
      <c r="I15" s="217">
        <v>4.9691110954033738E-2</v>
      </c>
      <c r="J15" s="217">
        <v>4.7393516521888931E-2</v>
      </c>
      <c r="K15" s="354"/>
    </row>
    <row r="16" spans="2:11" ht="18.75" customHeight="1" x14ac:dyDescent="0.15">
      <c r="B16" s="316" t="s">
        <v>147</v>
      </c>
      <c r="C16" s="270" t="s">
        <v>288</v>
      </c>
      <c r="D16" s="317">
        <v>0.58707003901214039</v>
      </c>
      <c r="E16" s="317">
        <v>0.41292996098785961</v>
      </c>
      <c r="F16" s="317">
        <v>0.47973016781780581</v>
      </c>
      <c r="G16" s="317">
        <v>0.26551631136469478</v>
      </c>
      <c r="H16" s="317">
        <v>3.3554994571740433E-4</v>
      </c>
      <c r="I16" s="318">
        <v>5.3904142546463675E-2</v>
      </c>
      <c r="J16" s="318">
        <v>5.2278628520257088E-2</v>
      </c>
      <c r="K16" s="354"/>
    </row>
    <row r="17" spans="2:11" ht="18.75" customHeight="1" x14ac:dyDescent="0.15">
      <c r="B17" s="215" t="s">
        <v>148</v>
      </c>
      <c r="C17" s="155" t="s">
        <v>149</v>
      </c>
      <c r="D17" s="216">
        <v>0.94715666755529648</v>
      </c>
      <c r="E17" s="216">
        <v>5.2843332444703517E-2</v>
      </c>
      <c r="F17" s="216">
        <v>0.49810944788381695</v>
      </c>
      <c r="G17" s="216">
        <v>0.48976715870259541</v>
      </c>
      <c r="H17" s="216">
        <v>4.6790942646863742E-5</v>
      </c>
      <c r="I17" s="217">
        <v>0.28071620719959489</v>
      </c>
      <c r="J17" s="217">
        <v>0.21441639946903729</v>
      </c>
      <c r="K17" s="354"/>
    </row>
    <row r="18" spans="2:11" ht="18.75" customHeight="1" x14ac:dyDescent="0.15">
      <c r="B18" s="316" t="s">
        <v>150</v>
      </c>
      <c r="C18" s="270" t="s">
        <v>289</v>
      </c>
      <c r="D18" s="317">
        <v>0.94049358371489189</v>
      </c>
      <c r="E18" s="317">
        <v>5.950641628510811E-2</v>
      </c>
      <c r="F18" s="317">
        <v>0.38175430501396013</v>
      </c>
      <c r="G18" s="317">
        <v>0.27224774139349101</v>
      </c>
      <c r="H18" s="319">
        <v>-5.8996113058726019E-5</v>
      </c>
      <c r="I18" s="318">
        <v>6.5468278556788453E-2</v>
      </c>
      <c r="J18" s="318">
        <v>6.3569698478641593E-2</v>
      </c>
      <c r="K18" s="354"/>
    </row>
    <row r="19" spans="2:11" ht="18.75" customHeight="1" x14ac:dyDescent="0.15">
      <c r="B19" s="215" t="s">
        <v>151</v>
      </c>
      <c r="C19" s="155" t="s">
        <v>290</v>
      </c>
      <c r="D19" s="216">
        <v>0.99884482632975236</v>
      </c>
      <c r="E19" s="216">
        <v>1.1551736702476445E-3</v>
      </c>
      <c r="F19" s="216">
        <v>0.21769064552561501</v>
      </c>
      <c r="G19" s="216">
        <v>0.11099174626818137</v>
      </c>
      <c r="H19" s="216">
        <v>8.3134277245445619E-4</v>
      </c>
      <c r="I19" s="217">
        <v>2.1436673616232096E-2</v>
      </c>
      <c r="J19" s="217">
        <v>2.1436673616232096E-2</v>
      </c>
      <c r="K19" s="354"/>
    </row>
    <row r="20" spans="2:11" ht="18.75" customHeight="1" x14ac:dyDescent="0.15">
      <c r="B20" s="316" t="s">
        <v>152</v>
      </c>
      <c r="C20" s="270" t="s">
        <v>291</v>
      </c>
      <c r="D20" s="317">
        <v>0.70333121943965027</v>
      </c>
      <c r="E20" s="317">
        <v>0.29666878056034973</v>
      </c>
      <c r="F20" s="317">
        <v>0.51962090201602962</v>
      </c>
      <c r="G20" s="317">
        <v>0.15273993827423962</v>
      </c>
      <c r="H20" s="317">
        <v>1.1584012348798396E-3</v>
      </c>
      <c r="I20" s="318">
        <v>4.3377743528068953E-2</v>
      </c>
      <c r="J20" s="318">
        <v>3.6793492253664635E-2</v>
      </c>
      <c r="K20" s="354"/>
    </row>
    <row r="21" spans="2:11" ht="18.75" customHeight="1" x14ac:dyDescent="0.15">
      <c r="B21" s="215" t="s">
        <v>153</v>
      </c>
      <c r="C21" s="155" t="s">
        <v>292</v>
      </c>
      <c r="D21" s="216">
        <v>0.74486976514693959</v>
      </c>
      <c r="E21" s="216">
        <v>0.25513023485306041</v>
      </c>
      <c r="F21" s="216">
        <v>0.49862130277289046</v>
      </c>
      <c r="G21" s="216">
        <v>0.16905512329827732</v>
      </c>
      <c r="H21" s="216">
        <v>6.1512454691284844E-5</v>
      </c>
      <c r="I21" s="217">
        <v>3.0016758385882872E-2</v>
      </c>
      <c r="J21" s="217">
        <v>2.9756635128785635E-2</v>
      </c>
      <c r="K21" s="354"/>
    </row>
    <row r="22" spans="2:11" ht="18.75" customHeight="1" x14ac:dyDescent="0.15">
      <c r="B22" s="316" t="s">
        <v>154</v>
      </c>
      <c r="C22" s="270" t="s">
        <v>293</v>
      </c>
      <c r="D22" s="317">
        <v>0.97591571384498166</v>
      </c>
      <c r="E22" s="317">
        <v>2.4084286155018342E-2</v>
      </c>
      <c r="F22" s="317">
        <v>0.494335191124402</v>
      </c>
      <c r="G22" s="317">
        <v>0.34669148832735652</v>
      </c>
      <c r="H22" s="317">
        <v>3.5183776568434075E-5</v>
      </c>
      <c r="I22" s="318">
        <v>6.3806195453795789E-2</v>
      </c>
      <c r="J22" s="318">
        <v>6.3295064382069791E-2</v>
      </c>
      <c r="K22" s="354"/>
    </row>
    <row r="23" spans="2:11" ht="18.75" customHeight="1" x14ac:dyDescent="0.15">
      <c r="B23" s="215" t="s">
        <v>155</v>
      </c>
      <c r="C23" s="155" t="s">
        <v>294</v>
      </c>
      <c r="D23" s="216">
        <v>0.90034210039033169</v>
      </c>
      <c r="E23" s="216">
        <v>9.965789960966831E-2</v>
      </c>
      <c r="F23" s="216">
        <v>0.429238991765091</v>
      </c>
      <c r="G23" s="216">
        <v>0.13297924377921472</v>
      </c>
      <c r="H23" s="216">
        <v>2.7110628945732688E-4</v>
      </c>
      <c r="I23" s="217">
        <v>1.8634379498455676E-2</v>
      </c>
      <c r="J23" s="217">
        <v>1.8436141418684868E-2</v>
      </c>
      <c r="K23" s="354"/>
    </row>
    <row r="24" spans="2:11" ht="18.75" customHeight="1" x14ac:dyDescent="0.15">
      <c r="B24" s="316" t="s">
        <v>156</v>
      </c>
      <c r="C24" s="270" t="s">
        <v>295</v>
      </c>
      <c r="D24" s="317">
        <v>0.59538834733224355</v>
      </c>
      <c r="E24" s="317">
        <v>0.40461165266775645</v>
      </c>
      <c r="F24" s="317">
        <v>0.4095040617316974</v>
      </c>
      <c r="G24" s="317">
        <v>0.13747430727947177</v>
      </c>
      <c r="H24" s="317">
        <v>1.0613373780053057E-4</v>
      </c>
      <c r="I24" s="318">
        <v>1.7677784568744793E-2</v>
      </c>
      <c r="J24" s="318">
        <v>1.7674261694179478E-2</v>
      </c>
      <c r="K24" s="354"/>
    </row>
    <row r="25" spans="2:11" ht="18.75" customHeight="1" x14ac:dyDescent="0.15">
      <c r="B25" s="215" t="s">
        <v>157</v>
      </c>
      <c r="C25" s="155" t="s">
        <v>296</v>
      </c>
      <c r="D25" s="216">
        <v>0.90780033143704586</v>
      </c>
      <c r="E25" s="216">
        <v>9.219966856295414E-2</v>
      </c>
      <c r="F25" s="216">
        <v>0.35708810292851778</v>
      </c>
      <c r="G25" s="216">
        <v>0.25873265751935293</v>
      </c>
      <c r="H25" s="216">
        <v>1.1627722365989707E-2</v>
      </c>
      <c r="I25" s="217">
        <v>5.2110703117990376E-2</v>
      </c>
      <c r="J25" s="217">
        <v>5.1186888192960876E-2</v>
      </c>
      <c r="K25" s="354"/>
    </row>
    <row r="26" spans="2:11" ht="18.75" customHeight="1" x14ac:dyDescent="0.15">
      <c r="B26" s="316" t="s">
        <v>158</v>
      </c>
      <c r="C26" s="270" t="s">
        <v>297</v>
      </c>
      <c r="D26" s="317">
        <v>0.9988585604596899</v>
      </c>
      <c r="E26" s="317">
        <v>1.1414395403100963E-3</v>
      </c>
      <c r="F26" s="317">
        <v>0.38341814766787519</v>
      </c>
      <c r="G26" s="317">
        <v>0.26433591634432824</v>
      </c>
      <c r="H26" s="317">
        <v>8.211144475153264E-3</v>
      </c>
      <c r="I26" s="318">
        <v>4.9526315941746481E-2</v>
      </c>
      <c r="J26" s="318">
        <v>4.9526315941746481E-2</v>
      </c>
      <c r="K26" s="354"/>
    </row>
    <row r="27" spans="2:11" ht="18.75" customHeight="1" x14ac:dyDescent="0.15">
      <c r="B27" s="215" t="s">
        <v>159</v>
      </c>
      <c r="C27" s="155" t="s">
        <v>298</v>
      </c>
      <c r="D27" s="216">
        <v>0.98764695971698024</v>
      </c>
      <c r="E27" s="216">
        <v>1.2353040283019756E-2</v>
      </c>
      <c r="F27" s="216">
        <v>0.28046866300448658</v>
      </c>
      <c r="G27" s="216">
        <v>0.15081518960214302</v>
      </c>
      <c r="H27" s="216">
        <v>3.8430583613528473E-3</v>
      </c>
      <c r="I27" s="217">
        <v>3.2986202332957772E-2</v>
      </c>
      <c r="J27" s="217">
        <v>3.2090960933524676E-2</v>
      </c>
      <c r="K27" s="354"/>
    </row>
    <row r="28" spans="2:11" ht="18.75" customHeight="1" x14ac:dyDescent="0.15">
      <c r="B28" s="316" t="s">
        <v>160</v>
      </c>
      <c r="C28" s="270" t="s">
        <v>299</v>
      </c>
      <c r="D28" s="317">
        <v>0.75089138238667807</v>
      </c>
      <c r="E28" s="317">
        <v>0.24910861761332193</v>
      </c>
      <c r="F28" s="317">
        <v>0.27291624554397009</v>
      </c>
      <c r="G28" s="317">
        <v>0.21831621791030761</v>
      </c>
      <c r="H28" s="317">
        <v>2.1548787598684168E-4</v>
      </c>
      <c r="I28" s="318">
        <v>3.6764866499078834E-2</v>
      </c>
      <c r="J28" s="318">
        <v>3.6186173497441569E-2</v>
      </c>
      <c r="K28" s="354"/>
    </row>
    <row r="29" spans="2:11" ht="18.75" customHeight="1" x14ac:dyDescent="0.15">
      <c r="B29" s="215" t="s">
        <v>161</v>
      </c>
      <c r="C29" s="155" t="s">
        <v>162</v>
      </c>
      <c r="D29" s="216">
        <v>0.82412986886354889</v>
      </c>
      <c r="E29" s="216">
        <v>0.17587013113645111</v>
      </c>
      <c r="F29" s="216">
        <v>0.4443097906650077</v>
      </c>
      <c r="G29" s="216">
        <v>0.37912586965748118</v>
      </c>
      <c r="H29" s="216">
        <v>8.6840905953482726E-3</v>
      </c>
      <c r="I29" s="217">
        <v>0.12044413479722725</v>
      </c>
      <c r="J29" s="217">
        <v>9.5756263911887532E-2</v>
      </c>
      <c r="K29" s="354"/>
    </row>
    <row r="30" spans="2:11" ht="18.75" customHeight="1" x14ac:dyDescent="0.15">
      <c r="B30" s="316" t="s">
        <v>163</v>
      </c>
      <c r="C30" s="270" t="s">
        <v>300</v>
      </c>
      <c r="D30" s="317">
        <v>0</v>
      </c>
      <c r="E30" s="317">
        <v>1</v>
      </c>
      <c r="F30" s="317">
        <v>0.49244149728409231</v>
      </c>
      <c r="G30" s="317">
        <v>0.29066878918730049</v>
      </c>
      <c r="H30" s="317">
        <v>0</v>
      </c>
      <c r="I30" s="318">
        <v>7.236394997814212E-2</v>
      </c>
      <c r="J30" s="318">
        <v>5.673147399611967E-2</v>
      </c>
      <c r="K30" s="354"/>
    </row>
    <row r="31" spans="2:11" ht="18.75" customHeight="1" x14ac:dyDescent="0.15">
      <c r="B31" s="215" t="s">
        <v>164</v>
      </c>
      <c r="C31" s="155" t="s">
        <v>401</v>
      </c>
      <c r="D31" s="216">
        <v>6.6712332131019028E-2</v>
      </c>
      <c r="E31" s="216">
        <v>0.93328766786898099</v>
      </c>
      <c r="F31" s="216">
        <v>0.44269575111096832</v>
      </c>
      <c r="G31" s="216">
        <v>2.8514701964921813E-2</v>
      </c>
      <c r="H31" s="216">
        <v>2.8287444436256914E-2</v>
      </c>
      <c r="I31" s="217">
        <v>3.3944819799206992E-3</v>
      </c>
      <c r="J31" s="217">
        <v>3.3944819799206992E-3</v>
      </c>
      <c r="K31" s="354"/>
    </row>
    <row r="32" spans="2:11" ht="18.75" customHeight="1" x14ac:dyDescent="0.15">
      <c r="B32" s="316" t="s">
        <v>165</v>
      </c>
      <c r="C32" s="270" t="s">
        <v>166</v>
      </c>
      <c r="D32" s="317">
        <v>8.2279449854292126E-5</v>
      </c>
      <c r="E32" s="317">
        <v>0.99991772055014572</v>
      </c>
      <c r="F32" s="317">
        <v>0.49878763561844147</v>
      </c>
      <c r="G32" s="317">
        <v>0.20138775458137487</v>
      </c>
      <c r="H32" s="317">
        <v>9.4175028056908416E-3</v>
      </c>
      <c r="I32" s="318">
        <v>3.3079550466511967E-2</v>
      </c>
      <c r="J32" s="318">
        <v>3.3079550466511967E-2</v>
      </c>
      <c r="K32" s="354"/>
    </row>
    <row r="33" spans="2:11" ht="18.75" customHeight="1" x14ac:dyDescent="0.15">
      <c r="B33" s="215" t="s">
        <v>167</v>
      </c>
      <c r="C33" s="155" t="s">
        <v>168</v>
      </c>
      <c r="D33" s="216">
        <v>0.21280887922629763</v>
      </c>
      <c r="E33" s="216">
        <v>0.78719112077370235</v>
      </c>
      <c r="F33" s="216">
        <v>0.6350229623714434</v>
      </c>
      <c r="G33" s="216">
        <v>0.37386549830260335</v>
      </c>
      <c r="H33" s="216">
        <v>1.0931799947435776E-3</v>
      </c>
      <c r="I33" s="217">
        <v>8.0897533979351066E-2</v>
      </c>
      <c r="J33" s="217">
        <v>7.6221375945862563E-2</v>
      </c>
      <c r="K33" s="354"/>
    </row>
    <row r="34" spans="2:11" ht="18.75" customHeight="1" x14ac:dyDescent="0.15">
      <c r="B34" s="316" t="s">
        <v>169</v>
      </c>
      <c r="C34" s="270" t="s">
        <v>301</v>
      </c>
      <c r="D34" s="317">
        <v>0.18330786699560467</v>
      </c>
      <c r="E34" s="317">
        <v>0.81669213300439536</v>
      </c>
      <c r="F34" s="317">
        <v>0.67816399977099717</v>
      </c>
      <c r="G34" s="317">
        <v>0.47308124427896475</v>
      </c>
      <c r="H34" s="317">
        <v>0.1116309363050768</v>
      </c>
      <c r="I34" s="318">
        <v>0.15677606869330013</v>
      </c>
      <c r="J34" s="318">
        <v>0.14266536055604026</v>
      </c>
      <c r="K34" s="354"/>
    </row>
    <row r="35" spans="2:11" ht="18.75" customHeight="1" x14ac:dyDescent="0.15">
      <c r="B35" s="215" t="s">
        <v>170</v>
      </c>
      <c r="C35" s="155" t="s">
        <v>302</v>
      </c>
      <c r="D35" s="216">
        <v>0.26767176763964989</v>
      </c>
      <c r="E35" s="216">
        <v>0.73232823236035016</v>
      </c>
      <c r="F35" s="216">
        <v>0.63110881308767197</v>
      </c>
      <c r="G35" s="216">
        <v>0.45337668203385029</v>
      </c>
      <c r="H35" s="216">
        <v>4.6032779652097788E-2</v>
      </c>
      <c r="I35" s="217">
        <v>6.9703461357718585E-2</v>
      </c>
      <c r="J35" s="217">
        <v>6.7133793522411611E-2</v>
      </c>
      <c r="K35" s="354"/>
    </row>
    <row r="36" spans="2:11" ht="18.75" customHeight="1" x14ac:dyDescent="0.15">
      <c r="B36" s="316" t="s">
        <v>171</v>
      </c>
      <c r="C36" s="270" t="s">
        <v>172</v>
      </c>
      <c r="D36" s="317">
        <v>8.5069236286079514E-2</v>
      </c>
      <c r="E36" s="317">
        <v>0.91493076371392046</v>
      </c>
      <c r="F36" s="317">
        <v>0.83958159951872502</v>
      </c>
      <c r="G36" s="317">
        <v>3.637323379965058E-2</v>
      </c>
      <c r="H36" s="317">
        <v>0.27060394531933041</v>
      </c>
      <c r="I36" s="318">
        <v>8.2761223645185997E-3</v>
      </c>
      <c r="J36" s="318">
        <v>6.790278108980482E-3</v>
      </c>
      <c r="K36" s="354"/>
    </row>
    <row r="37" spans="2:11" ht="18.75" customHeight="1" x14ac:dyDescent="0.15">
      <c r="B37" s="215" t="s">
        <v>173</v>
      </c>
      <c r="C37" s="155" t="s">
        <v>303</v>
      </c>
      <c r="D37" s="216">
        <v>0.24420275763716234</v>
      </c>
      <c r="E37" s="216">
        <v>0.75579724236283763</v>
      </c>
      <c r="F37" s="216">
        <v>0.45296007592862519</v>
      </c>
      <c r="G37" s="216">
        <v>0.31073174673905779</v>
      </c>
      <c r="H37" s="216">
        <v>3.2125192946911414E-2</v>
      </c>
      <c r="I37" s="217">
        <v>7.4972696826064195E-2</v>
      </c>
      <c r="J37" s="217">
        <v>6.7673697674556318E-2</v>
      </c>
      <c r="K37" s="354"/>
    </row>
    <row r="38" spans="2:11" ht="18.75" customHeight="1" x14ac:dyDescent="0.15">
      <c r="B38" s="316" t="s">
        <v>174</v>
      </c>
      <c r="C38" s="270" t="s">
        <v>304</v>
      </c>
      <c r="D38" s="317">
        <v>0.44210772953832833</v>
      </c>
      <c r="E38" s="317">
        <v>0.55789227046167167</v>
      </c>
      <c r="F38" s="317">
        <v>0.47523599704934583</v>
      </c>
      <c r="G38" s="317">
        <v>0.13522916987486733</v>
      </c>
      <c r="H38" s="317">
        <v>5.8834606882411822E-2</v>
      </c>
      <c r="I38" s="318">
        <v>2.6225470060141098E-2</v>
      </c>
      <c r="J38" s="318">
        <v>2.540991921779346E-2</v>
      </c>
      <c r="K38" s="354"/>
    </row>
    <row r="39" spans="2:11" ht="18.75" customHeight="1" x14ac:dyDescent="0.15">
      <c r="B39" s="215" t="s">
        <v>175</v>
      </c>
      <c r="C39" s="155" t="s">
        <v>305</v>
      </c>
      <c r="D39" s="216">
        <v>0</v>
      </c>
      <c r="E39" s="216">
        <v>1</v>
      </c>
      <c r="F39" s="216">
        <v>0.71330851716409527</v>
      </c>
      <c r="G39" s="216">
        <v>0.42489828662492912</v>
      </c>
      <c r="H39" s="216">
        <v>5.8681733001140291E-3</v>
      </c>
      <c r="I39" s="217">
        <v>6.5799183737577371E-2</v>
      </c>
      <c r="J39" s="217">
        <v>6.5799183737577371E-2</v>
      </c>
      <c r="K39" s="354"/>
    </row>
    <row r="40" spans="2:11" ht="18.75" customHeight="1" x14ac:dyDescent="0.15">
      <c r="B40" s="316" t="s">
        <v>176</v>
      </c>
      <c r="C40" s="270" t="s">
        <v>306</v>
      </c>
      <c r="D40" s="317">
        <v>7.8861655429585772E-2</v>
      </c>
      <c r="E40" s="317">
        <v>0.92113834457041421</v>
      </c>
      <c r="F40" s="317">
        <v>0.72196978628529684</v>
      </c>
      <c r="G40" s="317">
        <v>0.50621911201844116</v>
      </c>
      <c r="H40" s="317">
        <v>2.4596146384767811E-2</v>
      </c>
      <c r="I40" s="318">
        <v>9.1831356450352564E-2</v>
      </c>
      <c r="J40" s="318">
        <v>9.1691412292397134E-2</v>
      </c>
      <c r="K40" s="354"/>
    </row>
    <row r="41" spans="2:11" ht="18.75" customHeight="1" x14ac:dyDescent="0.15">
      <c r="B41" s="215" t="s">
        <v>177</v>
      </c>
      <c r="C41" s="155" t="s">
        <v>307</v>
      </c>
      <c r="D41" s="216">
        <v>9.8443052290545664E-3</v>
      </c>
      <c r="E41" s="216">
        <v>0.99015569477094545</v>
      </c>
      <c r="F41" s="216">
        <v>0.58986145042283489</v>
      </c>
      <c r="G41" s="216">
        <v>0.54303622556220787</v>
      </c>
      <c r="H41" s="216">
        <v>7.4063326863115078E-2</v>
      </c>
      <c r="I41" s="217">
        <v>0.13267579419918188</v>
      </c>
      <c r="J41" s="217">
        <v>0.128837398602176</v>
      </c>
      <c r="K41" s="354"/>
    </row>
    <row r="42" spans="2:11" ht="18.75" customHeight="1" x14ac:dyDescent="0.15">
      <c r="B42" s="316" t="s">
        <v>178</v>
      </c>
      <c r="C42" s="270" t="s">
        <v>308</v>
      </c>
      <c r="D42" s="317">
        <v>2.140086884986251E-2</v>
      </c>
      <c r="E42" s="317">
        <v>0.97859913115013752</v>
      </c>
      <c r="F42" s="317">
        <v>0.59909577601100061</v>
      </c>
      <c r="G42" s="317">
        <v>0.55706283104262966</v>
      </c>
      <c r="H42" s="317">
        <v>1.8822152083067329E-2</v>
      </c>
      <c r="I42" s="318">
        <v>0.15859829516467011</v>
      </c>
      <c r="J42" s="318">
        <v>0.15462195178026761</v>
      </c>
      <c r="K42" s="354"/>
    </row>
    <row r="43" spans="2:11" ht="18.75" customHeight="1" x14ac:dyDescent="0.15">
      <c r="B43" s="218" t="s">
        <v>179</v>
      </c>
      <c r="C43" s="219" t="s">
        <v>309</v>
      </c>
      <c r="D43" s="216">
        <v>0.34740096157819744</v>
      </c>
      <c r="E43" s="216">
        <v>0.65259903842180256</v>
      </c>
      <c r="F43" s="216">
        <v>0.60791584896092765</v>
      </c>
      <c r="G43" s="216">
        <v>0.35940369710890852</v>
      </c>
      <c r="H43" s="216">
        <v>1.1445674607140062E-2</v>
      </c>
      <c r="I43" s="217">
        <v>0.1261810016412451</v>
      </c>
      <c r="J43" s="217">
        <v>0.11228472441184889</v>
      </c>
      <c r="K43" s="354"/>
    </row>
    <row r="44" spans="2:11" ht="18.75" customHeight="1" x14ac:dyDescent="0.15">
      <c r="B44" s="320" t="s">
        <v>180</v>
      </c>
      <c r="C44" s="321" t="s">
        <v>310</v>
      </c>
      <c r="D44" s="317">
        <v>0.11963132651675765</v>
      </c>
      <c r="E44" s="317">
        <v>0.88036867348324233</v>
      </c>
      <c r="F44" s="317">
        <v>0.52303320895665206</v>
      </c>
      <c r="G44" s="317">
        <v>0.35971465341352477</v>
      </c>
      <c r="H44" s="317">
        <v>9.4766219062279777E-2</v>
      </c>
      <c r="I44" s="318">
        <v>0.21092122084834636</v>
      </c>
      <c r="J44" s="318">
        <v>0.17160285694401559</v>
      </c>
      <c r="K44" s="354"/>
    </row>
    <row r="45" spans="2:11" ht="18.75" customHeight="1" x14ac:dyDescent="0.15">
      <c r="B45" s="218" t="s">
        <v>181</v>
      </c>
      <c r="C45" s="219" t="s">
        <v>311</v>
      </c>
      <c r="D45" s="216">
        <v>0</v>
      </c>
      <c r="E45" s="216">
        <v>1</v>
      </c>
      <c r="F45" s="216">
        <v>0</v>
      </c>
      <c r="G45" s="216">
        <v>0</v>
      </c>
      <c r="H45" s="216">
        <v>0</v>
      </c>
      <c r="I45" s="217">
        <v>0</v>
      </c>
      <c r="J45" s="217">
        <v>0</v>
      </c>
      <c r="K45" s="354"/>
    </row>
    <row r="46" spans="2:11" ht="18.75" customHeight="1" x14ac:dyDescent="0.15">
      <c r="B46" s="322" t="s">
        <v>182</v>
      </c>
      <c r="C46" s="323" t="s">
        <v>312</v>
      </c>
      <c r="D46" s="324">
        <v>5.3011556677563194E-2</v>
      </c>
      <c r="E46" s="324">
        <v>0.94698844332243681</v>
      </c>
      <c r="F46" s="324">
        <v>0.64711818764951068</v>
      </c>
      <c r="G46" s="324">
        <v>2.945555783714643E-3</v>
      </c>
      <c r="H46" s="324">
        <v>8.1002405164962546E-6</v>
      </c>
      <c r="I46" s="325">
        <v>1.4950963580466063E-3</v>
      </c>
      <c r="J46" s="325">
        <v>8.6383345131581691E-4</v>
      </c>
      <c r="K46" s="354"/>
    </row>
    <row r="47" spans="2:11" ht="18.75" customHeight="1" x14ac:dyDescent="0.15">
      <c r="B47" s="615" t="s">
        <v>60</v>
      </c>
      <c r="C47" s="616"/>
      <c r="D47" s="115">
        <v>0.32025995026078258</v>
      </c>
      <c r="E47" s="115">
        <v>0.67974004973921742</v>
      </c>
      <c r="F47" s="115">
        <v>0.55549070431787528</v>
      </c>
      <c r="G47" s="115">
        <v>0.29304371184959499</v>
      </c>
      <c r="H47" s="115">
        <v>1.0000000000000002</v>
      </c>
      <c r="I47" s="116">
        <v>7.9571039648355768E-2</v>
      </c>
      <c r="J47" s="116">
        <v>6.9500743492441633E-2</v>
      </c>
      <c r="K47" s="354"/>
    </row>
  </sheetData>
  <sheetProtection sheet="1" objects="1" scenarios="1"/>
  <mergeCells count="9">
    <mergeCell ref="B47:C47"/>
    <mergeCell ref="G4:G6"/>
    <mergeCell ref="I4:I6"/>
    <mergeCell ref="J4:J6"/>
    <mergeCell ref="H4:H6"/>
    <mergeCell ref="B4:C6"/>
    <mergeCell ref="D4:D6"/>
    <mergeCell ref="E4:E6"/>
    <mergeCell ref="F4:F6"/>
  </mergeCells>
  <phoneticPr fontId="2"/>
  <pageMargins left="0.59055118110236227" right="0.39370078740157483" top="0.78740157480314965" bottom="0.19685039370078741" header="0.51181102362204722" footer="0.51181102362204722"/>
  <pageSetup paperSize="9" orientation="portrait" cellComments="asDisplayed" r:id="rId1"/>
  <headerFooter alignWithMargins="0"/>
  <ignoredErrors>
    <ignoredError sqref="B7:B4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99FF"/>
  </sheetPr>
  <dimension ref="B1:BF54"/>
  <sheetViews>
    <sheetView zoomScaleNormal="100" workbookViewId="0">
      <selection activeCell="K53" sqref="K53"/>
    </sheetView>
  </sheetViews>
  <sheetFormatPr defaultColWidth="8" defaultRowHeight="12" x14ac:dyDescent="0.15"/>
  <cols>
    <col min="1" max="1" width="2.625" style="119" customWidth="1"/>
    <col min="2" max="2" width="3.625" style="124" customWidth="1"/>
    <col min="3" max="3" width="25.125" style="118" customWidth="1"/>
    <col min="4" max="44" width="9.875" style="119" customWidth="1"/>
    <col min="45" max="45" width="8.5" style="119" bestFit="1" customWidth="1"/>
    <col min="46" max="16384" width="8" style="119"/>
  </cols>
  <sheetData>
    <row r="1" spans="2:44" ht="15" customHeight="1" x14ac:dyDescent="0.15">
      <c r="B1" s="117"/>
    </row>
    <row r="2" spans="2:44" ht="15" customHeight="1" x14ac:dyDescent="0.15">
      <c r="B2" s="120" t="s">
        <v>65</v>
      </c>
    </row>
    <row r="3" spans="2:44" ht="15" customHeight="1" x14ac:dyDescent="0.15">
      <c r="B3" s="121"/>
      <c r="C3" s="122"/>
    </row>
    <row r="4" spans="2:44" s="124" customFormat="1" ht="15" customHeight="1" x14ac:dyDescent="0.15">
      <c r="B4" s="624" t="s">
        <v>183</v>
      </c>
      <c r="C4" s="625"/>
      <c r="D4" s="123" t="s">
        <v>137</v>
      </c>
      <c r="E4" s="123" t="s">
        <v>138</v>
      </c>
      <c r="F4" s="123" t="s">
        <v>139</v>
      </c>
      <c r="G4" s="123" t="s">
        <v>140</v>
      </c>
      <c r="H4" s="123" t="s">
        <v>142</v>
      </c>
      <c r="I4" s="123" t="s">
        <v>143</v>
      </c>
      <c r="J4" s="123" t="s">
        <v>144</v>
      </c>
      <c r="K4" s="123" t="s">
        <v>145</v>
      </c>
      <c r="L4" s="123" t="s">
        <v>146</v>
      </c>
      <c r="M4" s="123" t="s">
        <v>147</v>
      </c>
      <c r="N4" s="123" t="s">
        <v>148</v>
      </c>
      <c r="O4" s="123" t="s">
        <v>150</v>
      </c>
      <c r="P4" s="123" t="s">
        <v>151</v>
      </c>
      <c r="Q4" s="123" t="s">
        <v>152</v>
      </c>
      <c r="R4" s="123" t="s">
        <v>153</v>
      </c>
      <c r="S4" s="123" t="s">
        <v>154</v>
      </c>
      <c r="T4" s="123" t="s">
        <v>155</v>
      </c>
      <c r="U4" s="123" t="s">
        <v>156</v>
      </c>
      <c r="V4" s="123" t="s">
        <v>157</v>
      </c>
      <c r="W4" s="123" t="s">
        <v>158</v>
      </c>
      <c r="X4" s="123" t="s">
        <v>159</v>
      </c>
      <c r="Y4" s="123" t="s">
        <v>160</v>
      </c>
      <c r="Z4" s="123" t="s">
        <v>161</v>
      </c>
      <c r="AA4" s="123" t="s">
        <v>163</v>
      </c>
      <c r="AB4" s="123" t="s">
        <v>164</v>
      </c>
      <c r="AC4" s="123" t="s">
        <v>165</v>
      </c>
      <c r="AD4" s="123" t="s">
        <v>167</v>
      </c>
      <c r="AE4" s="123" t="s">
        <v>169</v>
      </c>
      <c r="AF4" s="123" t="s">
        <v>170</v>
      </c>
      <c r="AG4" s="123" t="s">
        <v>171</v>
      </c>
      <c r="AH4" s="123" t="s">
        <v>173</v>
      </c>
      <c r="AI4" s="123" t="s">
        <v>174</v>
      </c>
      <c r="AJ4" s="123" t="s">
        <v>175</v>
      </c>
      <c r="AK4" s="123" t="s">
        <v>176</v>
      </c>
      <c r="AL4" s="123" t="s">
        <v>177</v>
      </c>
      <c r="AM4" s="123" t="s">
        <v>178</v>
      </c>
      <c r="AN4" s="123" t="s">
        <v>179</v>
      </c>
      <c r="AO4" s="123" t="s">
        <v>180</v>
      </c>
      <c r="AP4" s="123" t="s">
        <v>181</v>
      </c>
      <c r="AQ4" s="123" t="s">
        <v>182</v>
      </c>
      <c r="AR4" s="123" t="s">
        <v>184</v>
      </c>
    </row>
    <row r="5" spans="2:44" ht="36" x14ac:dyDescent="0.15">
      <c r="B5" s="626"/>
      <c r="C5" s="627"/>
      <c r="D5" s="125" t="s">
        <v>313</v>
      </c>
      <c r="E5" s="125" t="s">
        <v>314</v>
      </c>
      <c r="F5" s="125" t="s">
        <v>282</v>
      </c>
      <c r="G5" s="125" t="s">
        <v>141</v>
      </c>
      <c r="H5" s="125" t="s">
        <v>283</v>
      </c>
      <c r="I5" s="125" t="s">
        <v>284</v>
      </c>
      <c r="J5" s="125" t="s">
        <v>285</v>
      </c>
      <c r="K5" s="125" t="s">
        <v>286</v>
      </c>
      <c r="L5" s="125" t="s">
        <v>287</v>
      </c>
      <c r="M5" s="125" t="s">
        <v>288</v>
      </c>
      <c r="N5" s="125" t="s">
        <v>315</v>
      </c>
      <c r="O5" s="125" t="s">
        <v>289</v>
      </c>
      <c r="P5" s="125" t="s">
        <v>290</v>
      </c>
      <c r="Q5" s="125" t="s">
        <v>291</v>
      </c>
      <c r="R5" s="125" t="s">
        <v>292</v>
      </c>
      <c r="S5" s="125" t="s">
        <v>293</v>
      </c>
      <c r="T5" s="125" t="s">
        <v>294</v>
      </c>
      <c r="U5" s="125" t="s">
        <v>295</v>
      </c>
      <c r="V5" s="125" t="s">
        <v>296</v>
      </c>
      <c r="W5" s="125" t="s">
        <v>297</v>
      </c>
      <c r="X5" s="125" t="s">
        <v>298</v>
      </c>
      <c r="Y5" s="125" t="s">
        <v>316</v>
      </c>
      <c r="Z5" s="125" t="s">
        <v>162</v>
      </c>
      <c r="AA5" s="125" t="s">
        <v>300</v>
      </c>
      <c r="AB5" s="125" t="s">
        <v>401</v>
      </c>
      <c r="AC5" s="125" t="s">
        <v>166</v>
      </c>
      <c r="AD5" s="125" t="s">
        <v>168</v>
      </c>
      <c r="AE5" s="125" t="s">
        <v>301</v>
      </c>
      <c r="AF5" s="125" t="s">
        <v>302</v>
      </c>
      <c r="AG5" s="125" t="s">
        <v>172</v>
      </c>
      <c r="AH5" s="125" t="s">
        <v>303</v>
      </c>
      <c r="AI5" s="125" t="s">
        <v>304</v>
      </c>
      <c r="AJ5" s="125" t="s">
        <v>305</v>
      </c>
      <c r="AK5" s="125" t="s">
        <v>306</v>
      </c>
      <c r="AL5" s="125" t="s">
        <v>307</v>
      </c>
      <c r="AM5" s="125" t="s">
        <v>308</v>
      </c>
      <c r="AN5" s="125" t="s">
        <v>309</v>
      </c>
      <c r="AO5" s="125" t="s">
        <v>310</v>
      </c>
      <c r="AP5" s="125" t="s">
        <v>311</v>
      </c>
      <c r="AQ5" s="125" t="s">
        <v>312</v>
      </c>
      <c r="AR5" s="125" t="s">
        <v>66</v>
      </c>
    </row>
    <row r="6" spans="2:44" ht="15" customHeight="1" x14ac:dyDescent="0.15">
      <c r="B6" s="231" t="s">
        <v>137</v>
      </c>
      <c r="C6" s="150" t="s">
        <v>281</v>
      </c>
      <c r="D6" s="232">
        <v>0.12944593897192494</v>
      </c>
      <c r="E6" s="232">
        <v>2.6992094470811208E-4</v>
      </c>
      <c r="F6" s="232">
        <v>9.3805040107282952E-7</v>
      </c>
      <c r="G6" s="232">
        <v>0.19680223361695845</v>
      </c>
      <c r="H6" s="232">
        <v>7.9285203994831164E-3</v>
      </c>
      <c r="I6" s="232">
        <v>4.6087013056172098E-2</v>
      </c>
      <c r="J6" s="232">
        <v>3.1666966700339322E-4</v>
      </c>
      <c r="K6" s="232">
        <v>0</v>
      </c>
      <c r="L6" s="232">
        <v>5.489448657977345E-4</v>
      </c>
      <c r="M6" s="232">
        <v>3.0412843070961996E-6</v>
      </c>
      <c r="N6" s="232">
        <v>6.6501326902990889E-6</v>
      </c>
      <c r="O6" s="232">
        <v>2.6187311422715382E-7</v>
      </c>
      <c r="P6" s="232">
        <v>1.8374291671056083E-6</v>
      </c>
      <c r="Q6" s="232">
        <v>0</v>
      </c>
      <c r="R6" s="232">
        <v>0</v>
      </c>
      <c r="S6" s="232">
        <v>0</v>
      </c>
      <c r="T6" s="232">
        <v>0</v>
      </c>
      <c r="U6" s="232">
        <v>0</v>
      </c>
      <c r="V6" s="232">
        <v>0</v>
      </c>
      <c r="W6" s="232">
        <v>0</v>
      </c>
      <c r="X6" s="232">
        <v>0</v>
      </c>
      <c r="Y6" s="232">
        <v>1.3538558495094131E-6</v>
      </c>
      <c r="Z6" s="232">
        <v>2.4111518017244479E-3</v>
      </c>
      <c r="AA6" s="232">
        <v>1.0228584788570516E-3</v>
      </c>
      <c r="AB6" s="232">
        <v>0</v>
      </c>
      <c r="AC6" s="232">
        <v>0</v>
      </c>
      <c r="AD6" s="232">
        <v>0</v>
      </c>
      <c r="AE6" s="232">
        <v>1.64699293001298E-4</v>
      </c>
      <c r="AF6" s="232">
        <v>0</v>
      </c>
      <c r="AG6" s="232">
        <v>5.6208915549261428E-6</v>
      </c>
      <c r="AH6" s="232">
        <v>9.9116760299704682E-5</v>
      </c>
      <c r="AI6" s="232">
        <v>0</v>
      </c>
      <c r="AJ6" s="232">
        <v>1.9593245933133925E-5</v>
      </c>
      <c r="AK6" s="232">
        <v>1.3209583513336504E-3</v>
      </c>
      <c r="AL6" s="232">
        <v>1.681431435637505E-3</v>
      </c>
      <c r="AM6" s="232">
        <v>2.0631441577749995E-3</v>
      </c>
      <c r="AN6" s="232">
        <v>8.1569309972134391E-6</v>
      </c>
      <c r="AO6" s="232">
        <v>1.3837841381907414E-2</v>
      </c>
      <c r="AP6" s="232">
        <v>0</v>
      </c>
      <c r="AQ6" s="232">
        <v>0</v>
      </c>
      <c r="AR6" s="232">
        <v>1.2299944409771724E-2</v>
      </c>
    </row>
    <row r="7" spans="2:44" ht="15" customHeight="1" x14ac:dyDescent="0.15">
      <c r="B7" s="326" t="s">
        <v>138</v>
      </c>
      <c r="C7" s="270" t="s">
        <v>1</v>
      </c>
      <c r="D7" s="327">
        <v>0</v>
      </c>
      <c r="E7" s="327">
        <v>3.8589116010172286E-2</v>
      </c>
      <c r="F7" s="327">
        <v>0</v>
      </c>
      <c r="G7" s="327">
        <v>7.7806416546537444E-2</v>
      </c>
      <c r="H7" s="327">
        <v>4.4583576908275178E-8</v>
      </c>
      <c r="I7" s="327">
        <v>0</v>
      </c>
      <c r="J7" s="327">
        <v>1.9049385073900016E-5</v>
      </c>
      <c r="K7" s="327">
        <v>0</v>
      </c>
      <c r="L7" s="327">
        <v>0</v>
      </c>
      <c r="M7" s="327">
        <v>0</v>
      </c>
      <c r="N7" s="327">
        <v>0</v>
      </c>
      <c r="O7" s="327">
        <v>0</v>
      </c>
      <c r="P7" s="327">
        <v>0</v>
      </c>
      <c r="Q7" s="327">
        <v>0</v>
      </c>
      <c r="R7" s="327">
        <v>0</v>
      </c>
      <c r="S7" s="327">
        <v>0</v>
      </c>
      <c r="T7" s="327">
        <v>0</v>
      </c>
      <c r="U7" s="327">
        <v>0</v>
      </c>
      <c r="V7" s="327">
        <v>0</v>
      </c>
      <c r="W7" s="327">
        <v>0</v>
      </c>
      <c r="X7" s="327">
        <v>0</v>
      </c>
      <c r="Y7" s="327">
        <v>0</v>
      </c>
      <c r="Z7" s="327">
        <v>6.28633065264202E-4</v>
      </c>
      <c r="AA7" s="327">
        <v>0</v>
      </c>
      <c r="AB7" s="327">
        <v>0</v>
      </c>
      <c r="AC7" s="327">
        <v>0</v>
      </c>
      <c r="AD7" s="327">
        <v>0</v>
      </c>
      <c r="AE7" s="327">
        <v>0</v>
      </c>
      <c r="AF7" s="327">
        <v>0</v>
      </c>
      <c r="AG7" s="327">
        <v>0</v>
      </c>
      <c r="AH7" s="327">
        <v>9.3715871032580237E-6</v>
      </c>
      <c r="AI7" s="327">
        <v>0</v>
      </c>
      <c r="AJ7" s="327">
        <v>5.0010146337673882E-6</v>
      </c>
      <c r="AK7" s="327">
        <v>6.8786370293946712E-5</v>
      </c>
      <c r="AL7" s="327">
        <v>3.0617083360828313E-4</v>
      </c>
      <c r="AM7" s="327">
        <v>0</v>
      </c>
      <c r="AN7" s="327">
        <v>0</v>
      </c>
      <c r="AO7" s="327">
        <v>3.9492996586285752E-3</v>
      </c>
      <c r="AP7" s="327">
        <v>0</v>
      </c>
      <c r="AQ7" s="327">
        <v>0</v>
      </c>
      <c r="AR7" s="327">
        <v>4.0213151218241837E-3</v>
      </c>
    </row>
    <row r="8" spans="2:44" ht="15" customHeight="1" x14ac:dyDescent="0.15">
      <c r="B8" s="233" t="s">
        <v>139</v>
      </c>
      <c r="C8" s="155" t="s">
        <v>282</v>
      </c>
      <c r="D8" s="234">
        <v>2.4986058439948445E-5</v>
      </c>
      <c r="E8" s="234">
        <v>0</v>
      </c>
      <c r="F8" s="234">
        <v>6.9321924639282101E-5</v>
      </c>
      <c r="G8" s="234">
        <v>2.0947295759542552E-4</v>
      </c>
      <c r="H8" s="234">
        <v>7.1913309553047855E-5</v>
      </c>
      <c r="I8" s="234">
        <v>2.662625679809697E-5</v>
      </c>
      <c r="J8" s="234">
        <v>5.3517595481176572E-2</v>
      </c>
      <c r="K8" s="234">
        <v>7.0565098403985158E-2</v>
      </c>
      <c r="L8" s="234">
        <v>3.1355406368093818E-5</v>
      </c>
      <c r="M8" s="234">
        <v>3.7603802507281972E-2</v>
      </c>
      <c r="N8" s="234">
        <v>4.9440310726442359E-2</v>
      </c>
      <c r="O8" s="234">
        <v>3.590935078839847E-4</v>
      </c>
      <c r="P8" s="234">
        <v>5.5927056511971468E-2</v>
      </c>
      <c r="Q8" s="234">
        <v>8.1868058246723237E-5</v>
      </c>
      <c r="R8" s="234">
        <v>1.3955063187089939E-5</v>
      </c>
      <c r="S8" s="234">
        <v>1.6668552172397921E-5</v>
      </c>
      <c r="T8" s="234">
        <v>1.17951657463629E-5</v>
      </c>
      <c r="U8" s="234">
        <v>5.4153627818004176E-5</v>
      </c>
      <c r="V8" s="234">
        <v>2.0927236056790635E-5</v>
      </c>
      <c r="W8" s="234">
        <v>2.488759595062637E-7</v>
      </c>
      <c r="X8" s="234">
        <v>8.3877232654577376E-5</v>
      </c>
      <c r="Y8" s="234">
        <v>0</v>
      </c>
      <c r="Z8" s="234">
        <v>4.7623992108594682E-4</v>
      </c>
      <c r="AA8" s="234">
        <v>2.2105875048173029E-3</v>
      </c>
      <c r="AB8" s="234">
        <v>0.21465492615798146</v>
      </c>
      <c r="AC8" s="234">
        <v>0</v>
      </c>
      <c r="AD8" s="234">
        <v>1.2080074919845294E-6</v>
      </c>
      <c r="AE8" s="234">
        <v>2.0010873678902484E-6</v>
      </c>
      <c r="AF8" s="234">
        <v>7.4256561020277722E-7</v>
      </c>
      <c r="AG8" s="234">
        <v>2.6522169267211825E-7</v>
      </c>
      <c r="AH8" s="234">
        <v>1.8425941356758372E-6</v>
      </c>
      <c r="AI8" s="234">
        <v>1.6751855140113661E-7</v>
      </c>
      <c r="AJ8" s="234">
        <v>6.1370372370791749E-6</v>
      </c>
      <c r="AK8" s="234">
        <v>2.2238398918735457E-5</v>
      </c>
      <c r="AL8" s="234">
        <v>5.5682678721017219E-6</v>
      </c>
      <c r="AM8" s="234">
        <v>4.354709098513032E-5</v>
      </c>
      <c r="AN8" s="234">
        <v>3.6457178256662315E-6</v>
      </c>
      <c r="AO8" s="234">
        <v>7.5666805685505409E-7</v>
      </c>
      <c r="AP8" s="234">
        <v>0</v>
      </c>
      <c r="AQ8" s="234">
        <v>1.3238247641414894E-4</v>
      </c>
      <c r="AR8" s="234">
        <v>1.5261248619838954E-2</v>
      </c>
    </row>
    <row r="9" spans="2:44" ht="15" customHeight="1" x14ac:dyDescent="0.15">
      <c r="B9" s="326" t="s">
        <v>140</v>
      </c>
      <c r="C9" s="270" t="s">
        <v>141</v>
      </c>
      <c r="D9" s="327">
        <v>0.11448156252810211</v>
      </c>
      <c r="E9" s="327">
        <v>0.11239955161523214</v>
      </c>
      <c r="F9" s="327">
        <v>0</v>
      </c>
      <c r="G9" s="327">
        <v>0.17878001097388396</v>
      </c>
      <c r="H9" s="327">
        <v>6.0303746126132997E-4</v>
      </c>
      <c r="I9" s="327">
        <v>8.2832216840099241E-4</v>
      </c>
      <c r="J9" s="327">
        <v>5.265924846590944E-3</v>
      </c>
      <c r="K9" s="327">
        <v>2.4897273848102728E-7</v>
      </c>
      <c r="L9" s="327">
        <v>1.9912485078588315E-5</v>
      </c>
      <c r="M9" s="327">
        <v>3.4358647279737672E-4</v>
      </c>
      <c r="N9" s="327">
        <v>8.1655568669975474E-4</v>
      </c>
      <c r="O9" s="327">
        <v>5.1719940059862885E-6</v>
      </c>
      <c r="P9" s="327">
        <v>0</v>
      </c>
      <c r="Q9" s="327">
        <v>0</v>
      </c>
      <c r="R9" s="327">
        <v>0</v>
      </c>
      <c r="S9" s="327">
        <v>0</v>
      </c>
      <c r="T9" s="327">
        <v>0</v>
      </c>
      <c r="U9" s="327">
        <v>0</v>
      </c>
      <c r="V9" s="327">
        <v>0</v>
      </c>
      <c r="W9" s="327">
        <v>0</v>
      </c>
      <c r="X9" s="327">
        <v>0</v>
      </c>
      <c r="Y9" s="327">
        <v>0</v>
      </c>
      <c r="Z9" s="327">
        <v>1.3588313052368419E-3</v>
      </c>
      <c r="AA9" s="327">
        <v>1.94997832435023E-5</v>
      </c>
      <c r="AB9" s="327">
        <v>0</v>
      </c>
      <c r="AC9" s="327">
        <v>0</v>
      </c>
      <c r="AD9" s="327">
        <v>0</v>
      </c>
      <c r="AE9" s="327">
        <v>1.4381801392166621E-4</v>
      </c>
      <c r="AF9" s="327">
        <v>0</v>
      </c>
      <c r="AG9" s="327">
        <v>0</v>
      </c>
      <c r="AH9" s="327">
        <v>2.909897622614726E-4</v>
      </c>
      <c r="AI9" s="327">
        <v>1.8074370019596321E-7</v>
      </c>
      <c r="AJ9" s="327">
        <v>7.0327763879118779E-4</v>
      </c>
      <c r="AK9" s="327">
        <v>5.2877391195611766E-3</v>
      </c>
      <c r="AL9" s="327">
        <v>7.0083605985545739E-3</v>
      </c>
      <c r="AM9" s="327">
        <v>1.52297455008857E-3</v>
      </c>
      <c r="AN9" s="327">
        <v>3.4643989682889326E-6</v>
      </c>
      <c r="AO9" s="327">
        <v>0.11189923133686278</v>
      </c>
      <c r="AP9" s="327">
        <v>0</v>
      </c>
      <c r="AQ9" s="327">
        <v>3.8726318109758317E-3</v>
      </c>
      <c r="AR9" s="327">
        <v>1.7047163197022E-2</v>
      </c>
    </row>
    <row r="10" spans="2:44" ht="15" customHeight="1" x14ac:dyDescent="0.15">
      <c r="B10" s="233" t="s">
        <v>142</v>
      </c>
      <c r="C10" s="155" t="s">
        <v>283</v>
      </c>
      <c r="D10" s="234">
        <v>3.2837365224440223E-3</v>
      </c>
      <c r="E10" s="234">
        <v>2.1214542074300236E-2</v>
      </c>
      <c r="F10" s="234">
        <v>2.8394785640474549E-3</v>
      </c>
      <c r="G10" s="234">
        <v>8.4575091525748486E-4</v>
      </c>
      <c r="H10" s="234">
        <v>0.21403063890405721</v>
      </c>
      <c r="I10" s="234">
        <v>2.510494105773968E-3</v>
      </c>
      <c r="J10" s="234">
        <v>1.411271232947198E-3</v>
      </c>
      <c r="K10" s="234">
        <v>5.7288627124484385E-4</v>
      </c>
      <c r="L10" s="234">
        <v>1.5330360966952078E-3</v>
      </c>
      <c r="M10" s="234">
        <v>1.5203013199619599E-3</v>
      </c>
      <c r="N10" s="234">
        <v>4.5865763645820384E-3</v>
      </c>
      <c r="O10" s="234">
        <v>7.7167459934886565E-4</v>
      </c>
      <c r="P10" s="234">
        <v>2.2698374977644614E-3</v>
      </c>
      <c r="Q10" s="234">
        <v>9.5322265090919025E-4</v>
      </c>
      <c r="R10" s="234">
        <v>7.2260775338474587E-4</v>
      </c>
      <c r="S10" s="234">
        <v>1.9231874497103818E-3</v>
      </c>
      <c r="T10" s="234">
        <v>2.2103050299245334E-3</v>
      </c>
      <c r="U10" s="234">
        <v>3.4797475348852568E-3</v>
      </c>
      <c r="V10" s="234">
        <v>1.2687561060160204E-3</v>
      </c>
      <c r="W10" s="234">
        <v>1.4146420633285412E-3</v>
      </c>
      <c r="X10" s="234">
        <v>1.2366726962322664E-3</v>
      </c>
      <c r="Y10" s="234">
        <v>4.2843500654424979E-3</v>
      </c>
      <c r="Z10" s="234">
        <v>3.0018908004642774E-3</v>
      </c>
      <c r="AA10" s="234">
        <v>3.4493444858510664E-3</v>
      </c>
      <c r="AB10" s="234">
        <v>1.0748399119798548E-4</v>
      </c>
      <c r="AC10" s="234">
        <v>7.2100617979496955E-4</v>
      </c>
      <c r="AD10" s="234">
        <v>2.7309737115163153E-3</v>
      </c>
      <c r="AE10" s="234">
        <v>4.3867688549423496E-3</v>
      </c>
      <c r="AF10" s="234">
        <v>1.3088793645838718E-3</v>
      </c>
      <c r="AG10" s="234">
        <v>2.1133346693373787E-5</v>
      </c>
      <c r="AH10" s="234">
        <v>1.9457926253090908E-3</v>
      </c>
      <c r="AI10" s="234">
        <v>5.9443517126400172E-4</v>
      </c>
      <c r="AJ10" s="234">
        <v>4.2691561753843924E-3</v>
      </c>
      <c r="AK10" s="234">
        <v>4.6704199944274234E-4</v>
      </c>
      <c r="AL10" s="234">
        <v>3.5781839481817701E-3</v>
      </c>
      <c r="AM10" s="234">
        <v>2.4730420997545438E-2</v>
      </c>
      <c r="AN10" s="234">
        <v>1.9768010403312082E-3</v>
      </c>
      <c r="AO10" s="234">
        <v>4.1110784419677564E-3</v>
      </c>
      <c r="AP10" s="234">
        <v>2.0060943348177842E-2</v>
      </c>
      <c r="AQ10" s="234">
        <v>2.1225384629734986E-4</v>
      </c>
      <c r="AR10" s="234">
        <v>3.321979665567821E-3</v>
      </c>
    </row>
    <row r="11" spans="2:44" ht="15" customHeight="1" x14ac:dyDescent="0.15">
      <c r="B11" s="326" t="s">
        <v>143</v>
      </c>
      <c r="C11" s="270" t="s">
        <v>284</v>
      </c>
      <c r="D11" s="327">
        <v>3.4410856649043767E-2</v>
      </c>
      <c r="E11" s="327">
        <v>3.3346439794488376E-3</v>
      </c>
      <c r="F11" s="327">
        <v>8.5568957585863505E-4</v>
      </c>
      <c r="G11" s="327">
        <v>1.382324395518314E-2</v>
      </c>
      <c r="H11" s="327">
        <v>5.2461940783736487E-3</v>
      </c>
      <c r="I11" s="327">
        <v>0.24576073800745638</v>
      </c>
      <c r="J11" s="327">
        <v>2.880913718165121E-2</v>
      </c>
      <c r="K11" s="327">
        <v>6.8591989451523012E-4</v>
      </c>
      <c r="L11" s="327">
        <v>5.5172450455191748E-3</v>
      </c>
      <c r="M11" s="327">
        <v>1.3620234461521342E-2</v>
      </c>
      <c r="N11" s="327">
        <v>6.572406745491563E-2</v>
      </c>
      <c r="O11" s="327">
        <v>8.8526206264489355E-4</v>
      </c>
      <c r="P11" s="327">
        <v>2.9870473493246834E-3</v>
      </c>
      <c r="Q11" s="327">
        <v>2.8511113266220674E-3</v>
      </c>
      <c r="R11" s="327">
        <v>4.6185067483007212E-4</v>
      </c>
      <c r="S11" s="327">
        <v>7.4937494349162036E-4</v>
      </c>
      <c r="T11" s="327">
        <v>1.6468628476959627E-3</v>
      </c>
      <c r="U11" s="327">
        <v>3.1046494655434667E-3</v>
      </c>
      <c r="V11" s="327">
        <v>5.7014463566973485E-3</v>
      </c>
      <c r="W11" s="327">
        <v>3.9901660397740494E-3</v>
      </c>
      <c r="X11" s="327">
        <v>1.5449800612524164E-3</v>
      </c>
      <c r="Y11" s="327">
        <v>8.9229995628688791E-3</v>
      </c>
      <c r="Z11" s="327">
        <v>6.9806634066575196E-2</v>
      </c>
      <c r="AA11" s="327">
        <v>3.1389346129355414E-2</v>
      </c>
      <c r="AB11" s="327">
        <v>5.0193470451402574E-3</v>
      </c>
      <c r="AC11" s="327">
        <v>2.7204329685659458E-3</v>
      </c>
      <c r="AD11" s="327">
        <v>4.6214664684884922E-3</v>
      </c>
      <c r="AE11" s="327">
        <v>7.4423582811926408E-3</v>
      </c>
      <c r="AF11" s="327">
        <v>4.5070019711257563E-3</v>
      </c>
      <c r="AG11" s="327">
        <v>4.7205091165473701E-4</v>
      </c>
      <c r="AH11" s="327">
        <v>1.9195865483120254E-3</v>
      </c>
      <c r="AI11" s="327">
        <v>9.4094861735213222E-3</v>
      </c>
      <c r="AJ11" s="327">
        <v>1.2020900728302204E-3</v>
      </c>
      <c r="AK11" s="327">
        <v>6.8855706263115544E-3</v>
      </c>
      <c r="AL11" s="327">
        <v>6.3135337197726691E-3</v>
      </c>
      <c r="AM11" s="327">
        <v>1.8991664130361005E-2</v>
      </c>
      <c r="AN11" s="327">
        <v>5.0942645069144152E-3</v>
      </c>
      <c r="AO11" s="327">
        <v>4.9879747474899381E-3</v>
      </c>
      <c r="AP11" s="327">
        <v>0.43243024791405854</v>
      </c>
      <c r="AQ11" s="327">
        <v>6.0358701192517108E-4</v>
      </c>
      <c r="AR11" s="327">
        <v>9.6548584414360306E-3</v>
      </c>
    </row>
    <row r="12" spans="2:44" ht="15" customHeight="1" x14ac:dyDescent="0.15">
      <c r="B12" s="233" t="s">
        <v>144</v>
      </c>
      <c r="C12" s="155" t="s">
        <v>285</v>
      </c>
      <c r="D12" s="234">
        <v>5.1305292479267309E-2</v>
      </c>
      <c r="E12" s="234">
        <v>1.2458048983665341E-2</v>
      </c>
      <c r="F12" s="234">
        <v>2.9508251466548001E-3</v>
      </c>
      <c r="G12" s="234">
        <v>9.3694219940055751E-3</v>
      </c>
      <c r="H12" s="234">
        <v>9.5864944575480532E-2</v>
      </c>
      <c r="I12" s="234">
        <v>2.511431194908853E-2</v>
      </c>
      <c r="J12" s="234">
        <v>0.19766998606302</v>
      </c>
      <c r="K12" s="234">
        <v>3.4915687871840788E-2</v>
      </c>
      <c r="L12" s="234">
        <v>0.16449839076035463</v>
      </c>
      <c r="M12" s="234">
        <v>2.2353728054806878E-2</v>
      </c>
      <c r="N12" s="234">
        <v>2.0295398894103086E-2</v>
      </c>
      <c r="O12" s="234">
        <v>3.3322699102619757E-3</v>
      </c>
      <c r="P12" s="234">
        <v>5.1056031789974499E-3</v>
      </c>
      <c r="Q12" s="234">
        <v>1.2431037400563123E-2</v>
      </c>
      <c r="R12" s="234">
        <v>2.6207967708723858E-3</v>
      </c>
      <c r="S12" s="234">
        <v>3.9564384568657627E-3</v>
      </c>
      <c r="T12" s="234">
        <v>7.0081398537934686E-2</v>
      </c>
      <c r="U12" s="234">
        <v>1.4636173420673051E-2</v>
      </c>
      <c r="V12" s="234">
        <v>6.5024316034295549E-3</v>
      </c>
      <c r="W12" s="234">
        <v>1.2025561925362908E-2</v>
      </c>
      <c r="X12" s="234">
        <v>1.6184931530904802E-2</v>
      </c>
      <c r="Y12" s="234">
        <v>2.4397911279768602E-2</v>
      </c>
      <c r="Z12" s="234">
        <v>3.2869540213818743E-2</v>
      </c>
      <c r="AA12" s="234">
        <v>4.2520904137157232E-3</v>
      </c>
      <c r="AB12" s="234">
        <v>6.2884381576969119E-4</v>
      </c>
      <c r="AC12" s="234">
        <v>7.8620512791555842E-3</v>
      </c>
      <c r="AD12" s="234">
        <v>1.5983887518135943E-2</v>
      </c>
      <c r="AE12" s="234">
        <v>9.7772723169299731E-6</v>
      </c>
      <c r="AF12" s="234">
        <v>2.3239372419306652E-5</v>
      </c>
      <c r="AG12" s="234">
        <v>3.7111446735433271E-5</v>
      </c>
      <c r="AH12" s="234">
        <v>3.9411158728936796E-4</v>
      </c>
      <c r="AI12" s="234">
        <v>6.4618958688108965E-4</v>
      </c>
      <c r="AJ12" s="234">
        <v>9.2872572598200415E-4</v>
      </c>
      <c r="AK12" s="234">
        <v>5.9399552288105428E-3</v>
      </c>
      <c r="AL12" s="234">
        <v>0.15219091497465259</v>
      </c>
      <c r="AM12" s="234">
        <v>2.3928653539186471E-3</v>
      </c>
      <c r="AN12" s="234">
        <v>3.9265710654046082E-3</v>
      </c>
      <c r="AO12" s="234">
        <v>8.9849129658646811E-3</v>
      </c>
      <c r="AP12" s="234">
        <v>9.3294081490204496E-3</v>
      </c>
      <c r="AQ12" s="234">
        <v>3.6746976653522171E-3</v>
      </c>
      <c r="AR12" s="234">
        <v>2.3917210780457138E-2</v>
      </c>
    </row>
    <row r="13" spans="2:44" ht="15" customHeight="1" x14ac:dyDescent="0.15">
      <c r="B13" s="326" t="s">
        <v>145</v>
      </c>
      <c r="C13" s="270" t="s">
        <v>286</v>
      </c>
      <c r="D13" s="327">
        <v>7.784911621681186E-3</v>
      </c>
      <c r="E13" s="327">
        <v>4.0620784480881245E-2</v>
      </c>
      <c r="F13" s="327">
        <v>2.1262319415917288E-2</v>
      </c>
      <c r="G13" s="327">
        <v>1.6919334902481694E-3</v>
      </c>
      <c r="H13" s="327">
        <v>2.1223565951415313E-3</v>
      </c>
      <c r="I13" s="327">
        <v>1.7988880047937602E-3</v>
      </c>
      <c r="J13" s="327">
        <v>1.3961371642888557E-2</v>
      </c>
      <c r="K13" s="327">
        <v>0.22761013060113972</v>
      </c>
      <c r="L13" s="327">
        <v>8.4474888621857355E-4</v>
      </c>
      <c r="M13" s="327">
        <v>1.2069887350042725E-2</v>
      </c>
      <c r="N13" s="327">
        <v>3.3980162855704016E-2</v>
      </c>
      <c r="O13" s="327">
        <v>1.0505760128286402E-2</v>
      </c>
      <c r="P13" s="327">
        <v>5.743803576372131E-3</v>
      </c>
      <c r="Q13" s="327">
        <v>3.698057780749683E-3</v>
      </c>
      <c r="R13" s="327">
        <v>9.8671712461891221E-4</v>
      </c>
      <c r="S13" s="327">
        <v>6.2181934492533159E-4</v>
      </c>
      <c r="T13" s="327">
        <v>5.1812000124097028E-4</v>
      </c>
      <c r="U13" s="327">
        <v>1.1262559527817004E-3</v>
      </c>
      <c r="V13" s="327">
        <v>6.3873318051172064E-4</v>
      </c>
      <c r="W13" s="327">
        <v>2.8359415585738751E-4</v>
      </c>
      <c r="X13" s="327">
        <v>2.1571185842955516E-3</v>
      </c>
      <c r="Y13" s="327">
        <v>1.8531821776258375E-3</v>
      </c>
      <c r="Z13" s="327">
        <v>2.4398786808980137E-3</v>
      </c>
      <c r="AA13" s="327">
        <v>1.3288201891338001E-2</v>
      </c>
      <c r="AB13" s="327">
        <v>3.9044890666758036E-2</v>
      </c>
      <c r="AC13" s="327">
        <v>8.6630701933201396E-3</v>
      </c>
      <c r="AD13" s="327">
        <v>1.1873700478634001E-2</v>
      </c>
      <c r="AE13" s="327">
        <v>1.4697969816078135E-3</v>
      </c>
      <c r="AF13" s="327">
        <v>3.8767298682658809E-4</v>
      </c>
      <c r="AG13" s="327">
        <v>2.1087234285443294E-4</v>
      </c>
      <c r="AH13" s="327">
        <v>0.11892661674549553</v>
      </c>
      <c r="AI13" s="327">
        <v>7.7107025856770544E-4</v>
      </c>
      <c r="AJ13" s="327">
        <v>8.630126871318736E-3</v>
      </c>
      <c r="AK13" s="327">
        <v>2.9038031109866196E-3</v>
      </c>
      <c r="AL13" s="327">
        <v>1.9913832600193704E-3</v>
      </c>
      <c r="AM13" s="327">
        <v>3.2978951217536201E-3</v>
      </c>
      <c r="AN13" s="327">
        <v>2.0821980657474847E-3</v>
      </c>
      <c r="AO13" s="327">
        <v>3.706333545572418E-3</v>
      </c>
      <c r="AP13" s="327">
        <v>0</v>
      </c>
      <c r="AQ13" s="327">
        <v>8.9211402953735634E-3</v>
      </c>
      <c r="AR13" s="327">
        <v>1.2295345206334277E-2</v>
      </c>
    </row>
    <row r="14" spans="2:44" ht="15" customHeight="1" x14ac:dyDescent="0.15">
      <c r="B14" s="233" t="s">
        <v>146</v>
      </c>
      <c r="C14" s="155" t="s">
        <v>287</v>
      </c>
      <c r="D14" s="234">
        <v>1.2166150004307867E-2</v>
      </c>
      <c r="E14" s="234">
        <v>1.621851073246525E-2</v>
      </c>
      <c r="F14" s="234">
        <v>3.5863542933816418E-3</v>
      </c>
      <c r="G14" s="234">
        <v>1.7271292982543113E-2</v>
      </c>
      <c r="H14" s="234">
        <v>9.4284456774082186E-3</v>
      </c>
      <c r="I14" s="234">
        <v>1.9096584032207948E-2</v>
      </c>
      <c r="J14" s="234">
        <v>1.5681931784784685E-2</v>
      </c>
      <c r="K14" s="234">
        <v>7.177884050408017E-4</v>
      </c>
      <c r="L14" s="234">
        <v>0.21947635660449599</v>
      </c>
      <c r="M14" s="234">
        <v>4.9517614292840699E-3</v>
      </c>
      <c r="N14" s="234">
        <v>5.9196256902283558E-3</v>
      </c>
      <c r="O14" s="234">
        <v>9.9446315127761664E-4</v>
      </c>
      <c r="P14" s="234">
        <v>3.6221853647541886E-3</v>
      </c>
      <c r="Q14" s="234">
        <v>2.3405563004896233E-3</v>
      </c>
      <c r="R14" s="234">
        <v>3.4613466072497276E-3</v>
      </c>
      <c r="S14" s="234">
        <v>2.2290823584360023E-2</v>
      </c>
      <c r="T14" s="234">
        <v>2.3948721161191445E-2</v>
      </c>
      <c r="U14" s="234">
        <v>2.1122148351496037E-2</v>
      </c>
      <c r="V14" s="234">
        <v>2.6753812202414937E-2</v>
      </c>
      <c r="W14" s="234">
        <v>2.7381924145282961E-2</v>
      </c>
      <c r="X14" s="234">
        <v>4.9207976490685389E-2</v>
      </c>
      <c r="Y14" s="234">
        <v>1.7579736045762212E-2</v>
      </c>
      <c r="Z14" s="234">
        <v>4.6841513671453082E-2</v>
      </c>
      <c r="AA14" s="234">
        <v>1.3460837424487157E-2</v>
      </c>
      <c r="AB14" s="234">
        <v>0</v>
      </c>
      <c r="AC14" s="234">
        <v>3.4238934987527274E-2</v>
      </c>
      <c r="AD14" s="234">
        <v>2.1099273178911658E-2</v>
      </c>
      <c r="AE14" s="234">
        <v>6.1131157157806532E-3</v>
      </c>
      <c r="AF14" s="234">
        <v>2.8285056887633851E-3</v>
      </c>
      <c r="AG14" s="234">
        <v>6.5410902731835422E-4</v>
      </c>
      <c r="AH14" s="234">
        <v>4.0106083722401802E-3</v>
      </c>
      <c r="AI14" s="234">
        <v>1.5474658437167944E-3</v>
      </c>
      <c r="AJ14" s="234">
        <v>1.7367060827175407E-3</v>
      </c>
      <c r="AK14" s="234">
        <v>2.6271004329986745E-3</v>
      </c>
      <c r="AL14" s="234">
        <v>2.3240099896536083E-3</v>
      </c>
      <c r="AM14" s="234">
        <v>8.2319416861360052E-3</v>
      </c>
      <c r="AN14" s="234">
        <v>9.4478656572902133E-3</v>
      </c>
      <c r="AO14" s="234">
        <v>2.6492997979816095E-3</v>
      </c>
      <c r="AP14" s="234">
        <v>4.6101975404185556E-2</v>
      </c>
      <c r="AQ14" s="234">
        <v>2.05809980994169E-3</v>
      </c>
      <c r="AR14" s="234">
        <v>7.8554040397002169E-3</v>
      </c>
    </row>
    <row r="15" spans="2:44" ht="15" customHeight="1" x14ac:dyDescent="0.15">
      <c r="B15" s="326" t="s">
        <v>147</v>
      </c>
      <c r="C15" s="270" t="s">
        <v>288</v>
      </c>
      <c r="D15" s="327">
        <v>2.79882639580543E-3</v>
      </c>
      <c r="E15" s="327">
        <v>3.2998289671230346E-5</v>
      </c>
      <c r="F15" s="327">
        <v>4.999808637718182E-5</v>
      </c>
      <c r="G15" s="327">
        <v>1.0859551681251494E-3</v>
      </c>
      <c r="H15" s="327">
        <v>6.9421087603875273E-4</v>
      </c>
      <c r="I15" s="327">
        <v>1.690250291984049E-3</v>
      </c>
      <c r="J15" s="327">
        <v>4.106724074437124E-3</v>
      </c>
      <c r="K15" s="327">
        <v>2.4435678390958903E-2</v>
      </c>
      <c r="L15" s="327">
        <v>2.9871881178867772E-3</v>
      </c>
      <c r="M15" s="327">
        <v>0.132494835519086</v>
      </c>
      <c r="N15" s="327">
        <v>2.1037190967830084E-2</v>
      </c>
      <c r="O15" s="327">
        <v>4.7876297425793832E-3</v>
      </c>
      <c r="P15" s="327">
        <v>7.9536183880111432E-3</v>
      </c>
      <c r="Q15" s="327">
        <v>5.5872448027959468E-3</v>
      </c>
      <c r="R15" s="327">
        <v>3.1496493347981519E-3</v>
      </c>
      <c r="S15" s="327">
        <v>2.9027701486732628E-3</v>
      </c>
      <c r="T15" s="327">
        <v>2.2797626971242293E-3</v>
      </c>
      <c r="U15" s="327">
        <v>1.3573276366948521E-2</v>
      </c>
      <c r="V15" s="327">
        <v>8.0224653690535979E-3</v>
      </c>
      <c r="W15" s="327">
        <v>5.0104019262750387E-3</v>
      </c>
      <c r="X15" s="327">
        <v>3.9107587563389119E-3</v>
      </c>
      <c r="Y15" s="327">
        <v>2.5814244540380712E-3</v>
      </c>
      <c r="Z15" s="327">
        <v>3.9485617318396208E-3</v>
      </c>
      <c r="AA15" s="327">
        <v>4.7947372761516248E-2</v>
      </c>
      <c r="AB15" s="327">
        <v>3.6055150744090231E-5</v>
      </c>
      <c r="AC15" s="327">
        <v>4.2640843615865086E-3</v>
      </c>
      <c r="AD15" s="327">
        <v>2.6365737712152665E-4</v>
      </c>
      <c r="AE15" s="327">
        <v>1.3440749494834451E-4</v>
      </c>
      <c r="AF15" s="327">
        <v>7.1569645983359781E-6</v>
      </c>
      <c r="AG15" s="327">
        <v>8.1106601948856529E-5</v>
      </c>
      <c r="AH15" s="327">
        <v>2.9264730390145649E-5</v>
      </c>
      <c r="AI15" s="327">
        <v>8.4905455262786608E-6</v>
      </c>
      <c r="AJ15" s="327">
        <v>1.545703374609429E-4</v>
      </c>
      <c r="AK15" s="327">
        <v>2.041490109618386E-3</v>
      </c>
      <c r="AL15" s="327">
        <v>4.1292724609273928E-4</v>
      </c>
      <c r="AM15" s="327">
        <v>3.191935204871459E-4</v>
      </c>
      <c r="AN15" s="327">
        <v>8.9241515223959173E-4</v>
      </c>
      <c r="AO15" s="327">
        <v>5.7182981448321551E-4</v>
      </c>
      <c r="AP15" s="327">
        <v>5.3910692701884229E-3</v>
      </c>
      <c r="AQ15" s="327">
        <v>2.1523241048621378E-3</v>
      </c>
      <c r="AR15" s="327">
        <v>6.681095504452679E-3</v>
      </c>
    </row>
    <row r="16" spans="2:44" ht="15" customHeight="1" x14ac:dyDescent="0.15">
      <c r="B16" s="233" t="s">
        <v>148</v>
      </c>
      <c r="C16" s="155" t="s">
        <v>149</v>
      </c>
      <c r="D16" s="234">
        <v>4.5433053631892672E-5</v>
      </c>
      <c r="E16" s="234">
        <v>0</v>
      </c>
      <c r="F16" s="234">
        <v>0</v>
      </c>
      <c r="G16" s="234">
        <v>8.6418278586509711E-6</v>
      </c>
      <c r="H16" s="234">
        <v>0</v>
      </c>
      <c r="I16" s="234">
        <v>1.2647471979096062E-4</v>
      </c>
      <c r="J16" s="234">
        <v>1.3777415034997798E-5</v>
      </c>
      <c r="K16" s="234">
        <v>0</v>
      </c>
      <c r="L16" s="234">
        <v>6.9964003002370253E-5</v>
      </c>
      <c r="M16" s="234">
        <v>1.8090398033589465E-6</v>
      </c>
      <c r="N16" s="234">
        <v>5.124431035806531E-3</v>
      </c>
      <c r="O16" s="234">
        <v>2.8806042564986921E-6</v>
      </c>
      <c r="P16" s="234">
        <v>0</v>
      </c>
      <c r="Q16" s="234">
        <v>1.0819056058822948E-5</v>
      </c>
      <c r="R16" s="234">
        <v>3.209408073481435E-6</v>
      </c>
      <c r="S16" s="234">
        <v>4.3531329608664412E-5</v>
      </c>
      <c r="T16" s="234">
        <v>2.0443301976364271E-5</v>
      </c>
      <c r="U16" s="234">
        <v>1.2116757969417779E-2</v>
      </c>
      <c r="V16" s="234">
        <v>9.217787615212683E-4</v>
      </c>
      <c r="W16" s="234">
        <v>2.0868249204600213E-4</v>
      </c>
      <c r="X16" s="234">
        <v>7.9814213995611804E-5</v>
      </c>
      <c r="Y16" s="234">
        <v>1.9314771974399463E-5</v>
      </c>
      <c r="Z16" s="234">
        <v>1.9419007264406007E-4</v>
      </c>
      <c r="AA16" s="234">
        <v>2.5481872305988962E-3</v>
      </c>
      <c r="AB16" s="234">
        <v>0</v>
      </c>
      <c r="AC16" s="234">
        <v>0</v>
      </c>
      <c r="AD16" s="234">
        <v>2.6998967445854229E-4</v>
      </c>
      <c r="AE16" s="234">
        <v>7.871845037741234E-5</v>
      </c>
      <c r="AF16" s="234">
        <v>3.0923949424891974E-6</v>
      </c>
      <c r="AG16" s="234">
        <v>0</v>
      </c>
      <c r="AH16" s="234">
        <v>2.5283458125686812E-5</v>
      </c>
      <c r="AI16" s="234">
        <v>0</v>
      </c>
      <c r="AJ16" s="234">
        <v>5.2324111197556184E-5</v>
      </c>
      <c r="AK16" s="234">
        <v>8.7767886991174006E-5</v>
      </c>
      <c r="AL16" s="234">
        <v>3.0346839115171989E-4</v>
      </c>
      <c r="AM16" s="234">
        <v>1.9813400890298028E-4</v>
      </c>
      <c r="AN16" s="234">
        <v>5.7055000454723512E-6</v>
      </c>
      <c r="AO16" s="234">
        <v>5.0274286810877891E-4</v>
      </c>
      <c r="AP16" s="234">
        <v>0</v>
      </c>
      <c r="AQ16" s="234">
        <v>6.0112840902527213E-4</v>
      </c>
      <c r="AR16" s="234">
        <v>7.7342476122920162E-4</v>
      </c>
    </row>
    <row r="17" spans="2:44" ht="15" customHeight="1" x14ac:dyDescent="0.15">
      <c r="B17" s="326" t="s">
        <v>150</v>
      </c>
      <c r="C17" s="270" t="s">
        <v>289</v>
      </c>
      <c r="D17" s="327">
        <v>4.4208900392778051E-5</v>
      </c>
      <c r="E17" s="327">
        <v>2.1941605491100378E-4</v>
      </c>
      <c r="F17" s="327">
        <v>2.3888391513720679E-3</v>
      </c>
      <c r="G17" s="327">
        <v>0</v>
      </c>
      <c r="H17" s="327">
        <v>3.0829543432072282E-4</v>
      </c>
      <c r="I17" s="327">
        <v>8.347977774572286E-3</v>
      </c>
      <c r="J17" s="327">
        <v>7.7322227237232526E-7</v>
      </c>
      <c r="K17" s="327">
        <v>0</v>
      </c>
      <c r="L17" s="327">
        <v>1.6006574543942147E-3</v>
      </c>
      <c r="M17" s="327">
        <v>4.7082489409710571E-3</v>
      </c>
      <c r="N17" s="327">
        <v>3.3639595454291729E-3</v>
      </c>
      <c r="O17" s="327">
        <v>0.40178556873570215</v>
      </c>
      <c r="P17" s="327">
        <v>1.8472287893301716E-3</v>
      </c>
      <c r="Q17" s="327">
        <v>0.22728126214469863</v>
      </c>
      <c r="R17" s="327">
        <v>6.1953208090604138E-2</v>
      </c>
      <c r="S17" s="327">
        <v>6.519567687611226E-2</v>
      </c>
      <c r="T17" s="327">
        <v>2.8352976579459423E-2</v>
      </c>
      <c r="U17" s="327">
        <v>3.3054321785189631E-3</v>
      </c>
      <c r="V17" s="327">
        <v>7.0636039223070143E-2</v>
      </c>
      <c r="W17" s="327">
        <v>1.636067004501264E-2</v>
      </c>
      <c r="X17" s="327">
        <v>5.1893218635923437E-2</v>
      </c>
      <c r="Y17" s="327">
        <v>0.21392199833467157</v>
      </c>
      <c r="Z17" s="327">
        <v>2.4000785655185234E-3</v>
      </c>
      <c r="AA17" s="327">
        <v>1.8925033807807728E-2</v>
      </c>
      <c r="AB17" s="327">
        <v>0</v>
      </c>
      <c r="AC17" s="327">
        <v>2.3020806717192498E-5</v>
      </c>
      <c r="AD17" s="327">
        <v>0</v>
      </c>
      <c r="AE17" s="327">
        <v>0</v>
      </c>
      <c r="AF17" s="327">
        <v>0</v>
      </c>
      <c r="AG17" s="327">
        <v>0</v>
      </c>
      <c r="AH17" s="327">
        <v>1.475661472789458E-5</v>
      </c>
      <c r="AI17" s="327">
        <v>0</v>
      </c>
      <c r="AJ17" s="327">
        <v>3.1808632892730043E-5</v>
      </c>
      <c r="AK17" s="327">
        <v>0</v>
      </c>
      <c r="AL17" s="327">
        <v>3.0799895644654649E-6</v>
      </c>
      <c r="AM17" s="327">
        <v>4.4668174582494891E-6</v>
      </c>
      <c r="AN17" s="327">
        <v>1.8012457050337418E-4</v>
      </c>
      <c r="AO17" s="327">
        <v>2.475565659344119E-5</v>
      </c>
      <c r="AP17" s="327">
        <v>2.4265424714447333E-5</v>
      </c>
      <c r="AQ17" s="327">
        <v>2.5029408130058236E-3</v>
      </c>
      <c r="AR17" s="327">
        <v>1.5486945748917038E-2</v>
      </c>
    </row>
    <row r="18" spans="2:44" ht="15" customHeight="1" x14ac:dyDescent="0.15">
      <c r="B18" s="233" t="s">
        <v>151</v>
      </c>
      <c r="C18" s="155" t="s">
        <v>290</v>
      </c>
      <c r="D18" s="234">
        <v>0</v>
      </c>
      <c r="E18" s="234">
        <v>0</v>
      </c>
      <c r="F18" s="234">
        <v>3.3206984197978161E-5</v>
      </c>
      <c r="G18" s="234">
        <v>1.3304184636937142E-3</v>
      </c>
      <c r="H18" s="234">
        <v>2.9425160759461618E-6</v>
      </c>
      <c r="I18" s="234">
        <v>2.572341988676344E-3</v>
      </c>
      <c r="J18" s="234">
        <v>2.7617390781123903E-3</v>
      </c>
      <c r="K18" s="234">
        <v>9.958909539241091E-7</v>
      </c>
      <c r="L18" s="234">
        <v>2.5959663522251005E-3</v>
      </c>
      <c r="M18" s="234">
        <v>5.0365765562966243E-3</v>
      </c>
      <c r="N18" s="234">
        <v>3.2690843190475723E-2</v>
      </c>
      <c r="O18" s="234">
        <v>1.5819754830462365E-3</v>
      </c>
      <c r="P18" s="234">
        <v>0.52883171353744318</v>
      </c>
      <c r="Q18" s="234">
        <v>2.4263792603278225E-2</v>
      </c>
      <c r="R18" s="234">
        <v>1.5090926194429576E-2</v>
      </c>
      <c r="S18" s="234">
        <v>1.8884788103231211E-2</v>
      </c>
      <c r="T18" s="234">
        <v>7.8945862072485939E-2</v>
      </c>
      <c r="U18" s="234">
        <v>6.0941484916078023E-2</v>
      </c>
      <c r="V18" s="234">
        <v>7.600796645201921E-2</v>
      </c>
      <c r="W18" s="234">
        <v>4.242905798551648E-2</v>
      </c>
      <c r="X18" s="234">
        <v>2.2911293353183818E-2</v>
      </c>
      <c r="Y18" s="234">
        <v>2.4980344352842382E-2</v>
      </c>
      <c r="Z18" s="234">
        <v>1.1099648597202501E-2</v>
      </c>
      <c r="AA18" s="234">
        <v>1.2483004728471549E-2</v>
      </c>
      <c r="AB18" s="234">
        <v>4.2532144773451059E-4</v>
      </c>
      <c r="AC18" s="234">
        <v>2.5176578388921649E-4</v>
      </c>
      <c r="AD18" s="234">
        <v>5.4944856893489883E-6</v>
      </c>
      <c r="AE18" s="234">
        <v>1.2684257344608374E-5</v>
      </c>
      <c r="AF18" s="234">
        <v>0</v>
      </c>
      <c r="AG18" s="234">
        <v>0</v>
      </c>
      <c r="AH18" s="234">
        <v>1.634806619084559E-5</v>
      </c>
      <c r="AI18" s="234">
        <v>8.2961358389947108E-5</v>
      </c>
      <c r="AJ18" s="234">
        <v>1.952889926538176E-4</v>
      </c>
      <c r="AK18" s="234">
        <v>5.0382441303190015E-5</v>
      </c>
      <c r="AL18" s="234">
        <v>1.5953805013864232E-3</v>
      </c>
      <c r="AM18" s="234">
        <v>2.2673915756698585E-4</v>
      </c>
      <c r="AN18" s="234">
        <v>4.1353996198231915E-4</v>
      </c>
      <c r="AO18" s="234">
        <v>3.6338037595392907E-4</v>
      </c>
      <c r="AP18" s="234">
        <v>9.6552211292610522E-4</v>
      </c>
      <c r="AQ18" s="234">
        <v>2.1800996727582931E-3</v>
      </c>
      <c r="AR18" s="234">
        <v>6.7468683077912253E-3</v>
      </c>
    </row>
    <row r="19" spans="2:44" ht="15" customHeight="1" x14ac:dyDescent="0.15">
      <c r="B19" s="326" t="s">
        <v>152</v>
      </c>
      <c r="C19" s="270" t="s">
        <v>291</v>
      </c>
      <c r="D19" s="327">
        <v>2.4562028726379877E-3</v>
      </c>
      <c r="E19" s="327">
        <v>1.8549509034005735E-3</v>
      </c>
      <c r="F19" s="327">
        <v>9.2948600091103464E-3</v>
      </c>
      <c r="G19" s="327">
        <v>6.0244648218598261E-3</v>
      </c>
      <c r="H19" s="327">
        <v>1.6544519554891836E-3</v>
      </c>
      <c r="I19" s="327">
        <v>1.5338210332952294E-2</v>
      </c>
      <c r="J19" s="327">
        <v>6.2810953972819543E-3</v>
      </c>
      <c r="K19" s="327">
        <v>1.4838775213469227E-4</v>
      </c>
      <c r="L19" s="327">
        <v>3.3058779808866272E-3</v>
      </c>
      <c r="M19" s="327">
        <v>5.7675597266944609E-3</v>
      </c>
      <c r="N19" s="327">
        <v>1.7011845498474804E-2</v>
      </c>
      <c r="O19" s="327">
        <v>5.1091444585717721E-3</v>
      </c>
      <c r="P19" s="327">
        <v>5.420416042961544E-3</v>
      </c>
      <c r="Q19" s="327">
        <v>5.6778870284898385E-2</v>
      </c>
      <c r="R19" s="327">
        <v>2.1532299790602977E-2</v>
      </c>
      <c r="S19" s="327">
        <v>2.8367604103769147E-2</v>
      </c>
      <c r="T19" s="327">
        <v>2.0739791804421481E-2</v>
      </c>
      <c r="U19" s="327">
        <v>1.4207848239523934E-2</v>
      </c>
      <c r="V19" s="327">
        <v>2.843453320489666E-2</v>
      </c>
      <c r="W19" s="327">
        <v>2.3919281811177376E-2</v>
      </c>
      <c r="X19" s="327">
        <v>8.8117922298968903E-3</v>
      </c>
      <c r="Y19" s="327">
        <v>6.5120684264323131E-2</v>
      </c>
      <c r="Z19" s="327">
        <v>1.2663516300711336E-2</v>
      </c>
      <c r="AA19" s="327">
        <v>8.7991016032630931E-2</v>
      </c>
      <c r="AB19" s="327">
        <v>3.4514719067395516E-4</v>
      </c>
      <c r="AC19" s="327">
        <v>7.2450387932598284E-4</v>
      </c>
      <c r="AD19" s="327">
        <v>1.6263287960636882E-4</v>
      </c>
      <c r="AE19" s="327">
        <v>2.6077633124137116E-3</v>
      </c>
      <c r="AF19" s="327">
        <v>1.163922740992182E-4</v>
      </c>
      <c r="AG19" s="327">
        <v>3.3726554882705363E-4</v>
      </c>
      <c r="AH19" s="327">
        <v>1.1333566534726001E-3</v>
      </c>
      <c r="AI19" s="327">
        <v>5.1506223658038424E-4</v>
      </c>
      <c r="AJ19" s="327">
        <v>3.5976976493992492E-3</v>
      </c>
      <c r="AK19" s="327">
        <v>1.9479972343472172E-4</v>
      </c>
      <c r="AL19" s="327">
        <v>3.9329921223747196E-4</v>
      </c>
      <c r="AM19" s="327">
        <v>2.4384619258552092E-3</v>
      </c>
      <c r="AN19" s="327">
        <v>1.376384193596784E-3</v>
      </c>
      <c r="AO19" s="327">
        <v>2.4724191813410299E-3</v>
      </c>
      <c r="AP19" s="327">
        <v>3.8928304132643618E-4</v>
      </c>
      <c r="AQ19" s="327">
        <v>3.0328029622975405E-3</v>
      </c>
      <c r="AR19" s="327">
        <v>1.453516980031979E-2</v>
      </c>
    </row>
    <row r="20" spans="2:44" ht="15" customHeight="1" x14ac:dyDescent="0.15">
      <c r="B20" s="233" t="s">
        <v>153</v>
      </c>
      <c r="C20" s="155" t="s">
        <v>292</v>
      </c>
      <c r="D20" s="234">
        <v>5.8783596135702133E-7</v>
      </c>
      <c r="E20" s="234">
        <v>0</v>
      </c>
      <c r="F20" s="234">
        <v>4.5330347581443416E-3</v>
      </c>
      <c r="G20" s="234">
        <v>0</v>
      </c>
      <c r="H20" s="234">
        <v>0</v>
      </c>
      <c r="I20" s="234">
        <v>1.4915873953885389E-4</v>
      </c>
      <c r="J20" s="234">
        <v>1.0543940077804436E-6</v>
      </c>
      <c r="K20" s="234">
        <v>0</v>
      </c>
      <c r="L20" s="234">
        <v>4.1370215039972057E-4</v>
      </c>
      <c r="M20" s="234">
        <v>1.8861206297629362E-4</v>
      </c>
      <c r="N20" s="234">
        <v>4.2173932406842224E-3</v>
      </c>
      <c r="O20" s="234">
        <v>6.6142601825923376E-4</v>
      </c>
      <c r="P20" s="234">
        <v>0</v>
      </c>
      <c r="Q20" s="234">
        <v>7.9357631163905218E-4</v>
      </c>
      <c r="R20" s="234">
        <v>0.24011582548569554</v>
      </c>
      <c r="S20" s="234">
        <v>3.9775396512768506E-2</v>
      </c>
      <c r="T20" s="234">
        <v>9.1941582409700816E-3</v>
      </c>
      <c r="U20" s="234">
        <v>1.7518444952155647E-3</v>
      </c>
      <c r="V20" s="234">
        <v>2.0012565014182346E-2</v>
      </c>
      <c r="W20" s="234">
        <v>3.9503458862530476E-3</v>
      </c>
      <c r="X20" s="234">
        <v>1.1232938162302171E-2</v>
      </c>
      <c r="Y20" s="234">
        <v>4.0556109400083001E-2</v>
      </c>
      <c r="Z20" s="234">
        <v>8.4229206549982599E-5</v>
      </c>
      <c r="AA20" s="234">
        <v>6.7155929798411347E-3</v>
      </c>
      <c r="AB20" s="234">
        <v>0</v>
      </c>
      <c r="AC20" s="234">
        <v>8.5519210748901588E-3</v>
      </c>
      <c r="AD20" s="234">
        <v>0</v>
      </c>
      <c r="AE20" s="234">
        <v>4.0089351660774236E-6</v>
      </c>
      <c r="AF20" s="234">
        <v>3.9082400536988277E-8</v>
      </c>
      <c r="AG20" s="234">
        <v>0</v>
      </c>
      <c r="AH20" s="234">
        <v>6.8154834163355467E-5</v>
      </c>
      <c r="AI20" s="234">
        <v>3.7383087260043118E-6</v>
      </c>
      <c r="AJ20" s="234">
        <v>2.8905277708029875E-4</v>
      </c>
      <c r="AK20" s="234">
        <v>0</v>
      </c>
      <c r="AL20" s="234">
        <v>1.3026479161538526E-7</v>
      </c>
      <c r="AM20" s="234">
        <v>0</v>
      </c>
      <c r="AN20" s="234">
        <v>9.3825400993543216E-3</v>
      </c>
      <c r="AO20" s="234">
        <v>7.5887500535421477E-6</v>
      </c>
      <c r="AP20" s="234">
        <v>0</v>
      </c>
      <c r="AQ20" s="234">
        <v>0</v>
      </c>
      <c r="AR20" s="234">
        <v>1.1317901483333113E-2</v>
      </c>
    </row>
    <row r="21" spans="2:44" ht="15" customHeight="1" x14ac:dyDescent="0.15">
      <c r="B21" s="326" t="s">
        <v>154</v>
      </c>
      <c r="C21" s="270" t="s">
        <v>293</v>
      </c>
      <c r="D21" s="327">
        <v>4.0542500839984254E-6</v>
      </c>
      <c r="E21" s="327">
        <v>0</v>
      </c>
      <c r="F21" s="327">
        <v>6.1789379918667279E-4</v>
      </c>
      <c r="G21" s="327">
        <v>0</v>
      </c>
      <c r="H21" s="327">
        <v>0</v>
      </c>
      <c r="I21" s="327">
        <v>1.8360484360046967E-4</v>
      </c>
      <c r="J21" s="327">
        <v>0</v>
      </c>
      <c r="K21" s="327">
        <v>8.3405867391144145E-5</v>
      </c>
      <c r="L21" s="327">
        <v>3.2359139778842571E-3</v>
      </c>
      <c r="M21" s="327">
        <v>4.2756262482866226E-4</v>
      </c>
      <c r="N21" s="327">
        <v>4.2558834026189835E-3</v>
      </c>
      <c r="O21" s="327">
        <v>8.1999018892377554E-4</v>
      </c>
      <c r="P21" s="327">
        <v>4.4588281121762756E-4</v>
      </c>
      <c r="Q21" s="327">
        <v>3.6842801624442114E-4</v>
      </c>
      <c r="R21" s="327">
        <v>2.9077530242369518E-3</v>
      </c>
      <c r="S21" s="327">
        <v>0.14075572887063656</v>
      </c>
      <c r="T21" s="327">
        <v>3.7765593184336927E-3</v>
      </c>
      <c r="U21" s="327">
        <v>3.5072611852403576E-3</v>
      </c>
      <c r="V21" s="327">
        <v>3.4236769655251308E-3</v>
      </c>
      <c r="W21" s="327">
        <v>1.051594257398779E-3</v>
      </c>
      <c r="X21" s="327">
        <v>1.1415016490002254E-3</v>
      </c>
      <c r="Y21" s="327">
        <v>5.6036486550887074E-3</v>
      </c>
      <c r="Z21" s="327">
        <v>3.7213334790401786E-5</v>
      </c>
      <c r="AA21" s="327">
        <v>6.1050557662163768E-5</v>
      </c>
      <c r="AB21" s="327">
        <v>1.5259597891386629E-6</v>
      </c>
      <c r="AC21" s="327">
        <v>2.3025378873442188E-4</v>
      </c>
      <c r="AD21" s="327">
        <v>0</v>
      </c>
      <c r="AE21" s="327">
        <v>2.8867037367876219E-6</v>
      </c>
      <c r="AF21" s="327">
        <v>0</v>
      </c>
      <c r="AG21" s="327">
        <v>0</v>
      </c>
      <c r="AH21" s="327">
        <v>7.2099095928675907E-5</v>
      </c>
      <c r="AI21" s="327">
        <v>2.2879507415049975E-6</v>
      </c>
      <c r="AJ21" s="327">
        <v>1.8612326046879464E-5</v>
      </c>
      <c r="AK21" s="327">
        <v>0</v>
      </c>
      <c r="AL21" s="327">
        <v>0</v>
      </c>
      <c r="AM21" s="327">
        <v>0</v>
      </c>
      <c r="AN21" s="327">
        <v>1.4706929664882474E-2</v>
      </c>
      <c r="AO21" s="327">
        <v>7.1126797344375087E-6</v>
      </c>
      <c r="AP21" s="327">
        <v>0</v>
      </c>
      <c r="AQ21" s="327">
        <v>0</v>
      </c>
      <c r="AR21" s="327">
        <v>1.8831784338225401E-3</v>
      </c>
    </row>
    <row r="22" spans="2:44" ht="15" customHeight="1" x14ac:dyDescent="0.15">
      <c r="B22" s="233" t="s">
        <v>155</v>
      </c>
      <c r="C22" s="155" t="s">
        <v>294</v>
      </c>
      <c r="D22" s="234">
        <v>9.1084273187587942E-6</v>
      </c>
      <c r="E22" s="234">
        <v>1.0448907873873072E-5</v>
      </c>
      <c r="F22" s="234">
        <v>0</v>
      </c>
      <c r="G22" s="234">
        <v>0</v>
      </c>
      <c r="H22" s="234">
        <v>0</v>
      </c>
      <c r="I22" s="234">
        <v>0</v>
      </c>
      <c r="J22" s="234">
        <v>1.561206060853577E-4</v>
      </c>
      <c r="K22" s="234">
        <v>0</v>
      </c>
      <c r="L22" s="234">
        <v>0</v>
      </c>
      <c r="M22" s="234">
        <v>0</v>
      </c>
      <c r="N22" s="234">
        <v>0</v>
      </c>
      <c r="O22" s="234">
        <v>0</v>
      </c>
      <c r="P22" s="234">
        <v>0</v>
      </c>
      <c r="Q22" s="234">
        <v>1.8433003017109875E-5</v>
      </c>
      <c r="R22" s="234">
        <v>1.0703852207080622E-3</v>
      </c>
      <c r="S22" s="234">
        <v>6.8664496290551432E-3</v>
      </c>
      <c r="T22" s="234">
        <v>7.9029146845749659E-2</v>
      </c>
      <c r="U22" s="234">
        <v>1.6557510456974993E-6</v>
      </c>
      <c r="V22" s="234">
        <v>5.4152522635963726E-4</v>
      </c>
      <c r="W22" s="234">
        <v>1.4932868665325204E-3</v>
      </c>
      <c r="X22" s="234">
        <v>3.9934652887019229E-4</v>
      </c>
      <c r="Y22" s="234">
        <v>2.0191277541138576E-3</v>
      </c>
      <c r="Z22" s="234">
        <v>1.2098872018440387E-4</v>
      </c>
      <c r="AA22" s="234">
        <v>1.6196120829621637E-4</v>
      </c>
      <c r="AB22" s="234">
        <v>0</v>
      </c>
      <c r="AC22" s="234">
        <v>8.3967649525569076E-5</v>
      </c>
      <c r="AD22" s="234">
        <v>2.4725185602070447E-5</v>
      </c>
      <c r="AE22" s="234">
        <v>8.278045492132064E-4</v>
      </c>
      <c r="AF22" s="234">
        <v>1.10847458523033E-5</v>
      </c>
      <c r="AG22" s="234">
        <v>0</v>
      </c>
      <c r="AH22" s="234">
        <v>3.1985002076817728E-5</v>
      </c>
      <c r="AI22" s="234">
        <v>1.3560626735922008E-4</v>
      </c>
      <c r="AJ22" s="234">
        <v>3.3513672869375931E-3</v>
      </c>
      <c r="AK22" s="234">
        <v>0</v>
      </c>
      <c r="AL22" s="234">
        <v>1.1421084830281397E-2</v>
      </c>
      <c r="AM22" s="234">
        <v>0</v>
      </c>
      <c r="AN22" s="234">
        <v>4.495733376296716E-3</v>
      </c>
      <c r="AO22" s="234">
        <v>1.1301373402337173E-3</v>
      </c>
      <c r="AP22" s="234">
        <v>2.3446704103352402E-2</v>
      </c>
      <c r="AQ22" s="234">
        <v>0</v>
      </c>
      <c r="AR22" s="234">
        <v>2.4391613450550501E-3</v>
      </c>
    </row>
    <row r="23" spans="2:44" ht="15" customHeight="1" x14ac:dyDescent="0.15">
      <c r="B23" s="326" t="s">
        <v>156</v>
      </c>
      <c r="C23" s="270" t="s">
        <v>295</v>
      </c>
      <c r="D23" s="327">
        <v>0</v>
      </c>
      <c r="E23" s="327">
        <v>8.0486318817715651E-6</v>
      </c>
      <c r="F23" s="327">
        <v>1.0599969532122974E-5</v>
      </c>
      <c r="G23" s="327">
        <v>1.1885031320755414E-6</v>
      </c>
      <c r="H23" s="327">
        <v>0</v>
      </c>
      <c r="I23" s="327">
        <v>1.4541038299931599E-5</v>
      </c>
      <c r="J23" s="327">
        <v>1.8276162801527688E-6</v>
      </c>
      <c r="K23" s="327">
        <v>0</v>
      </c>
      <c r="L23" s="327">
        <v>0</v>
      </c>
      <c r="M23" s="327">
        <v>1.0487187265848965E-7</v>
      </c>
      <c r="N23" s="327">
        <v>0</v>
      </c>
      <c r="O23" s="327">
        <v>9.1655589979503841E-7</v>
      </c>
      <c r="P23" s="327">
        <v>6.1860115292555485E-5</v>
      </c>
      <c r="Q23" s="327">
        <v>5.7343897662983831E-5</v>
      </c>
      <c r="R23" s="327">
        <v>3.2883316679094454E-3</v>
      </c>
      <c r="S23" s="327">
        <v>1.0786626175999011E-2</v>
      </c>
      <c r="T23" s="327">
        <v>4.9830635296547812E-2</v>
      </c>
      <c r="U23" s="327">
        <v>0.26564253626409212</v>
      </c>
      <c r="V23" s="327">
        <v>0.13741605609570134</v>
      </c>
      <c r="W23" s="327">
        <v>0.30098274583415091</v>
      </c>
      <c r="X23" s="327">
        <v>1.8571713966516457E-2</v>
      </c>
      <c r="Y23" s="327">
        <v>4.1134355879342459E-3</v>
      </c>
      <c r="Z23" s="327">
        <v>8.7183582275415696E-4</v>
      </c>
      <c r="AA23" s="327">
        <v>2.5985368883254991E-4</v>
      </c>
      <c r="AB23" s="327">
        <v>3.5520240469866356E-6</v>
      </c>
      <c r="AC23" s="327">
        <v>1.7762827030048236E-5</v>
      </c>
      <c r="AD23" s="327">
        <v>0</v>
      </c>
      <c r="AE23" s="327">
        <v>2.8432679721298691E-5</v>
      </c>
      <c r="AF23" s="327">
        <v>4.0640811258400684E-5</v>
      </c>
      <c r="AG23" s="327">
        <v>0</v>
      </c>
      <c r="AH23" s="327">
        <v>5.0096354190899737E-6</v>
      </c>
      <c r="AI23" s="327">
        <v>7.4049812293699795E-4</v>
      </c>
      <c r="AJ23" s="327">
        <v>1.6653211051832365E-3</v>
      </c>
      <c r="AK23" s="327">
        <v>5.5886317813615268E-4</v>
      </c>
      <c r="AL23" s="327">
        <v>2.3867159277327367E-6</v>
      </c>
      <c r="AM23" s="327">
        <v>0</v>
      </c>
      <c r="AN23" s="327">
        <v>1.501212314803518E-2</v>
      </c>
      <c r="AO23" s="327">
        <v>1.068793630307764E-5</v>
      </c>
      <c r="AP23" s="327">
        <v>3.2057562077821546E-2</v>
      </c>
      <c r="AQ23" s="327">
        <v>0</v>
      </c>
      <c r="AR23" s="327">
        <v>1.3159292582610874E-2</v>
      </c>
    </row>
    <row r="24" spans="2:44" ht="15" customHeight="1" x14ac:dyDescent="0.15">
      <c r="B24" s="233" t="s">
        <v>157</v>
      </c>
      <c r="C24" s="155" t="s">
        <v>296</v>
      </c>
      <c r="D24" s="234">
        <v>3.0743214762517212E-5</v>
      </c>
      <c r="E24" s="234">
        <v>1.2492335494855267E-3</v>
      </c>
      <c r="F24" s="234">
        <v>9.1647524184815439E-5</v>
      </c>
      <c r="G24" s="234">
        <v>0</v>
      </c>
      <c r="H24" s="234">
        <v>0</v>
      </c>
      <c r="I24" s="234">
        <v>1.2175696069809392E-4</v>
      </c>
      <c r="J24" s="234">
        <v>2.0588800325259461E-4</v>
      </c>
      <c r="K24" s="234">
        <v>0</v>
      </c>
      <c r="L24" s="234">
        <v>3.3878255156331254E-5</v>
      </c>
      <c r="M24" s="234">
        <v>2.134142608600264E-5</v>
      </c>
      <c r="N24" s="234">
        <v>0</v>
      </c>
      <c r="O24" s="234">
        <v>0</v>
      </c>
      <c r="P24" s="234">
        <v>2.8786390284654528E-5</v>
      </c>
      <c r="Q24" s="234">
        <v>1.176463575726163E-4</v>
      </c>
      <c r="R24" s="234">
        <v>5.8479884822404404E-3</v>
      </c>
      <c r="S24" s="234">
        <v>1.9944362814919209E-2</v>
      </c>
      <c r="T24" s="234">
        <v>1.1151461921587126E-2</v>
      </c>
      <c r="U24" s="234">
        <v>6.047683537528597E-3</v>
      </c>
      <c r="V24" s="234">
        <v>9.1310809858206277E-2</v>
      </c>
      <c r="W24" s="234">
        <v>1.7913873798796293E-2</v>
      </c>
      <c r="X24" s="234">
        <v>3.1971893827400073E-2</v>
      </c>
      <c r="Y24" s="234">
        <v>2.550831955671887E-2</v>
      </c>
      <c r="Z24" s="234">
        <v>5.375057771433156E-4</v>
      </c>
      <c r="AA24" s="234">
        <v>7.6776502006206133E-3</v>
      </c>
      <c r="AB24" s="234">
        <v>4.4496474523623195E-6</v>
      </c>
      <c r="AC24" s="234">
        <v>1.8041728561279366E-4</v>
      </c>
      <c r="AD24" s="234">
        <v>0</v>
      </c>
      <c r="AE24" s="234">
        <v>1.937421015568943E-4</v>
      </c>
      <c r="AF24" s="234">
        <v>2.6429473363138324E-6</v>
      </c>
      <c r="AG24" s="234">
        <v>1.0515437337875234E-5</v>
      </c>
      <c r="AH24" s="234">
        <v>2.3824451377509628E-4</v>
      </c>
      <c r="AI24" s="234">
        <v>1.8758110212288855E-4</v>
      </c>
      <c r="AJ24" s="234">
        <v>1.5861390721428072E-3</v>
      </c>
      <c r="AK24" s="234">
        <v>9.0781011933916171E-4</v>
      </c>
      <c r="AL24" s="234">
        <v>6.1162631480159364E-5</v>
      </c>
      <c r="AM24" s="234">
        <v>0</v>
      </c>
      <c r="AN24" s="234">
        <v>6.9001277988493658E-3</v>
      </c>
      <c r="AO24" s="234">
        <v>1.2336211553593565E-4</v>
      </c>
      <c r="AP24" s="234">
        <v>0</v>
      </c>
      <c r="AQ24" s="234">
        <v>2.3036112441146987E-4</v>
      </c>
      <c r="AR24" s="234">
        <v>3.5110329057419865E-3</v>
      </c>
    </row>
    <row r="25" spans="2:44" ht="15" customHeight="1" x14ac:dyDescent="0.15">
      <c r="B25" s="326" t="s">
        <v>158</v>
      </c>
      <c r="C25" s="270" t="s">
        <v>297</v>
      </c>
      <c r="D25" s="327">
        <v>2.8906984903845275E-6</v>
      </c>
      <c r="E25" s="327">
        <v>3.2414736333701083E-5</v>
      </c>
      <c r="F25" s="327">
        <v>9.5681140909428603E-6</v>
      </c>
      <c r="G25" s="327">
        <v>1.1197253479191119E-5</v>
      </c>
      <c r="H25" s="327">
        <v>4.8150263060937191E-6</v>
      </c>
      <c r="I25" s="327">
        <v>8.1429814479616949E-6</v>
      </c>
      <c r="J25" s="327">
        <v>1.7784112264563485E-5</v>
      </c>
      <c r="K25" s="327">
        <v>5.9504484496965522E-5</v>
      </c>
      <c r="L25" s="327">
        <v>1.0812209092446145E-6</v>
      </c>
      <c r="M25" s="327">
        <v>2.7004507209561082E-5</v>
      </c>
      <c r="N25" s="327">
        <v>1.6121533794664458E-6</v>
      </c>
      <c r="O25" s="327">
        <v>2.2259214709308078E-6</v>
      </c>
      <c r="P25" s="327">
        <v>6.1247638903520276E-7</v>
      </c>
      <c r="Q25" s="327">
        <v>3.5691282789226905E-5</v>
      </c>
      <c r="R25" s="327">
        <v>3.3641630929150601E-4</v>
      </c>
      <c r="S25" s="327">
        <v>1.3826095490188325E-4</v>
      </c>
      <c r="T25" s="327">
        <v>1.0184481348225109E-4</v>
      </c>
      <c r="U25" s="327">
        <v>7.3229993589178557E-5</v>
      </c>
      <c r="V25" s="327">
        <v>2.4339695269654694E-5</v>
      </c>
      <c r="W25" s="327">
        <v>2.4340379934661972E-2</v>
      </c>
      <c r="X25" s="327">
        <v>3.7710322333043162E-4</v>
      </c>
      <c r="Y25" s="327">
        <v>8.5577478300021582E-3</v>
      </c>
      <c r="Z25" s="327">
        <v>1.6791382771278858E-5</v>
      </c>
      <c r="AA25" s="327">
        <v>1.8754541997990032E-3</v>
      </c>
      <c r="AB25" s="327">
        <v>1.2929440806411385E-5</v>
      </c>
      <c r="AC25" s="327">
        <v>8.3441851556854649E-6</v>
      </c>
      <c r="AD25" s="327">
        <v>2.433550576594641E-5</v>
      </c>
      <c r="AE25" s="327">
        <v>2.1574899228096433E-4</v>
      </c>
      <c r="AF25" s="327">
        <v>1.0500952494282037E-4</v>
      </c>
      <c r="AG25" s="327">
        <v>2.8856421551013595E-5</v>
      </c>
      <c r="AH25" s="327">
        <v>7.4647533155062571E-5</v>
      </c>
      <c r="AI25" s="327">
        <v>1.0093874398504802E-4</v>
      </c>
      <c r="AJ25" s="327">
        <v>1.7516294792776512E-3</v>
      </c>
      <c r="AK25" s="327">
        <v>6.4208924109186409E-5</v>
      </c>
      <c r="AL25" s="327">
        <v>1.7717115598604389E-5</v>
      </c>
      <c r="AM25" s="327">
        <v>5.6457069286031778E-5</v>
      </c>
      <c r="AN25" s="327">
        <v>1.307942368898766E-3</v>
      </c>
      <c r="AO25" s="327">
        <v>9.8984792970921998E-5</v>
      </c>
      <c r="AP25" s="327">
        <v>0</v>
      </c>
      <c r="AQ25" s="327">
        <v>0</v>
      </c>
      <c r="AR25" s="327">
        <v>8.1144772256713045E-4</v>
      </c>
    </row>
    <row r="26" spans="2:44" ht="15" customHeight="1" x14ac:dyDescent="0.15">
      <c r="B26" s="233" t="s">
        <v>159</v>
      </c>
      <c r="C26" s="155" t="s">
        <v>298</v>
      </c>
      <c r="D26" s="234">
        <v>0</v>
      </c>
      <c r="E26" s="234">
        <v>0</v>
      </c>
      <c r="F26" s="234">
        <v>0</v>
      </c>
      <c r="G26" s="234">
        <v>0</v>
      </c>
      <c r="H26" s="234">
        <v>0</v>
      </c>
      <c r="I26" s="234">
        <v>0</v>
      </c>
      <c r="J26" s="234">
        <v>0</v>
      </c>
      <c r="K26" s="234">
        <v>0</v>
      </c>
      <c r="L26" s="234">
        <v>0</v>
      </c>
      <c r="M26" s="234">
        <v>0</v>
      </c>
      <c r="N26" s="234">
        <v>0</v>
      </c>
      <c r="O26" s="234">
        <v>0</v>
      </c>
      <c r="P26" s="234">
        <v>0</v>
      </c>
      <c r="Q26" s="234">
        <v>0</v>
      </c>
      <c r="R26" s="234">
        <v>0</v>
      </c>
      <c r="S26" s="234">
        <v>2.8810754742955591E-4</v>
      </c>
      <c r="T26" s="234">
        <v>0</v>
      </c>
      <c r="U26" s="234">
        <v>0</v>
      </c>
      <c r="V26" s="234">
        <v>0</v>
      </c>
      <c r="W26" s="234">
        <v>0</v>
      </c>
      <c r="X26" s="234">
        <v>0.37653088861730177</v>
      </c>
      <c r="Y26" s="234">
        <v>0</v>
      </c>
      <c r="Z26" s="234">
        <v>0</v>
      </c>
      <c r="AA26" s="234">
        <v>0</v>
      </c>
      <c r="AB26" s="234">
        <v>0</v>
      </c>
      <c r="AC26" s="234">
        <v>0</v>
      </c>
      <c r="AD26" s="234">
        <v>0</v>
      </c>
      <c r="AE26" s="234">
        <v>0</v>
      </c>
      <c r="AF26" s="234">
        <v>0</v>
      </c>
      <c r="AG26" s="234">
        <v>0</v>
      </c>
      <c r="AH26" s="234">
        <v>6.9749907368007874E-3</v>
      </c>
      <c r="AI26" s="234">
        <v>0</v>
      </c>
      <c r="AJ26" s="234">
        <v>6.2355861499251404E-3</v>
      </c>
      <c r="AK26" s="234">
        <v>0</v>
      </c>
      <c r="AL26" s="234">
        <v>0</v>
      </c>
      <c r="AM26" s="234">
        <v>0</v>
      </c>
      <c r="AN26" s="234">
        <v>2.4968493914462882E-2</v>
      </c>
      <c r="AO26" s="234">
        <v>2.6726146324834561E-5</v>
      </c>
      <c r="AP26" s="234">
        <v>0</v>
      </c>
      <c r="AQ26" s="234">
        <v>0</v>
      </c>
      <c r="AR26" s="234">
        <v>2.6827289492072364E-3</v>
      </c>
    </row>
    <row r="27" spans="2:44" ht="15" customHeight="1" x14ac:dyDescent="0.15">
      <c r="B27" s="326" t="s">
        <v>160</v>
      </c>
      <c r="C27" s="270" t="s">
        <v>299</v>
      </c>
      <c r="D27" s="327">
        <v>0</v>
      </c>
      <c r="E27" s="327">
        <v>4.2127827490711069E-2</v>
      </c>
      <c r="F27" s="327">
        <v>2.183781333697547E-4</v>
      </c>
      <c r="G27" s="327">
        <v>0</v>
      </c>
      <c r="H27" s="327">
        <v>0</v>
      </c>
      <c r="I27" s="327">
        <v>0</v>
      </c>
      <c r="J27" s="327">
        <v>0</v>
      </c>
      <c r="K27" s="327">
        <v>0</v>
      </c>
      <c r="L27" s="327">
        <v>0</v>
      </c>
      <c r="M27" s="327">
        <v>0</v>
      </c>
      <c r="N27" s="327">
        <v>0</v>
      </c>
      <c r="O27" s="327">
        <v>0</v>
      </c>
      <c r="P27" s="327">
        <v>0</v>
      </c>
      <c r="Q27" s="327">
        <v>0</v>
      </c>
      <c r="R27" s="327">
        <v>0</v>
      </c>
      <c r="S27" s="327">
        <v>0</v>
      </c>
      <c r="T27" s="327">
        <v>0</v>
      </c>
      <c r="U27" s="327">
        <v>0</v>
      </c>
      <c r="V27" s="327">
        <v>0</v>
      </c>
      <c r="W27" s="327">
        <v>0</v>
      </c>
      <c r="X27" s="327">
        <v>0</v>
      </c>
      <c r="Y27" s="327">
        <v>0.11975859485651873</v>
      </c>
      <c r="Z27" s="327">
        <v>0</v>
      </c>
      <c r="AA27" s="327">
        <v>0</v>
      </c>
      <c r="AB27" s="327">
        <v>0</v>
      </c>
      <c r="AC27" s="327">
        <v>0</v>
      </c>
      <c r="AD27" s="327">
        <v>0</v>
      </c>
      <c r="AE27" s="327">
        <v>0</v>
      </c>
      <c r="AF27" s="327">
        <v>0</v>
      </c>
      <c r="AG27" s="327">
        <v>0</v>
      </c>
      <c r="AH27" s="327">
        <v>5.3187418206796901E-3</v>
      </c>
      <c r="AI27" s="327">
        <v>0</v>
      </c>
      <c r="AJ27" s="327">
        <v>1.0931450859760874E-3</v>
      </c>
      <c r="AK27" s="327">
        <v>1.7699373766432005E-4</v>
      </c>
      <c r="AL27" s="327">
        <v>0</v>
      </c>
      <c r="AM27" s="327">
        <v>0</v>
      </c>
      <c r="AN27" s="327">
        <v>2.6835190891840301E-6</v>
      </c>
      <c r="AO27" s="327">
        <v>3.3104227487408621E-6</v>
      </c>
      <c r="AP27" s="327">
        <v>0</v>
      </c>
      <c r="AQ27" s="327">
        <v>0</v>
      </c>
      <c r="AR27" s="327">
        <v>5.0028529935012131E-3</v>
      </c>
    </row>
    <row r="28" spans="2:44" ht="15" customHeight="1" x14ac:dyDescent="0.15">
      <c r="B28" s="233" t="s">
        <v>161</v>
      </c>
      <c r="C28" s="155" t="s">
        <v>162</v>
      </c>
      <c r="D28" s="234">
        <v>1.2018821343931056E-3</v>
      </c>
      <c r="E28" s="234">
        <v>6.5863242910055419E-3</v>
      </c>
      <c r="F28" s="234">
        <v>3.4953634044775773E-3</v>
      </c>
      <c r="G28" s="234">
        <v>6.8668257693459194E-3</v>
      </c>
      <c r="H28" s="234">
        <v>1.8383770436665819E-2</v>
      </c>
      <c r="I28" s="234">
        <v>9.8742697813699945E-3</v>
      </c>
      <c r="J28" s="234">
        <v>5.5968639791662989E-3</v>
      </c>
      <c r="K28" s="234">
        <v>1.0173026094334775E-3</v>
      </c>
      <c r="L28" s="234">
        <v>5.5191371821103532E-3</v>
      </c>
      <c r="M28" s="234">
        <v>6.5684137822510169E-3</v>
      </c>
      <c r="N28" s="234">
        <v>1.597643999051248E-2</v>
      </c>
      <c r="O28" s="234">
        <v>5.4050610776484554E-3</v>
      </c>
      <c r="P28" s="234">
        <v>1.1885104329228111E-2</v>
      </c>
      <c r="Q28" s="234">
        <v>8.8722060784792584E-4</v>
      </c>
      <c r="R28" s="234">
        <v>8.1289983326025947E-4</v>
      </c>
      <c r="S28" s="234">
        <v>1.9709782049167628E-3</v>
      </c>
      <c r="T28" s="234">
        <v>5.5155780934631089E-3</v>
      </c>
      <c r="U28" s="234">
        <v>1.9578833370425095E-3</v>
      </c>
      <c r="V28" s="234">
        <v>2.1039790650717698E-3</v>
      </c>
      <c r="W28" s="234">
        <v>1.0770511571067761E-2</v>
      </c>
      <c r="X28" s="234">
        <v>1.3940974530864238E-3</v>
      </c>
      <c r="Y28" s="234">
        <v>1.576206132761955E-3</v>
      </c>
      <c r="Z28" s="234">
        <v>2.7648100903684993E-2</v>
      </c>
      <c r="AA28" s="234">
        <v>3.0864073170101315E-3</v>
      </c>
      <c r="AB28" s="234">
        <v>7.9256794346036497E-3</v>
      </c>
      <c r="AC28" s="234">
        <v>2.8089041919974606E-3</v>
      </c>
      <c r="AD28" s="234">
        <v>5.652656734831737E-3</v>
      </c>
      <c r="AE28" s="234">
        <v>5.6531732207444063E-3</v>
      </c>
      <c r="AF28" s="234">
        <v>1.4047533784011709E-2</v>
      </c>
      <c r="AG28" s="234">
        <v>2.6128857552510558E-5</v>
      </c>
      <c r="AH28" s="234">
        <v>1.7665930756951419E-3</v>
      </c>
      <c r="AI28" s="234">
        <v>1.3959506040339841E-2</v>
      </c>
      <c r="AJ28" s="234">
        <v>6.6753484644012529E-3</v>
      </c>
      <c r="AK28" s="234">
        <v>1.2285321049900256E-2</v>
      </c>
      <c r="AL28" s="234">
        <v>3.5401046793514216E-3</v>
      </c>
      <c r="AM28" s="234">
        <v>3.7518428906439881E-2</v>
      </c>
      <c r="AN28" s="234">
        <v>6.1677567580548038E-3</v>
      </c>
      <c r="AO28" s="234">
        <v>5.2944631439190782E-3</v>
      </c>
      <c r="AP28" s="234">
        <v>0.12892392858435078</v>
      </c>
      <c r="AQ28" s="234">
        <v>7.5304681118456348E-4</v>
      </c>
      <c r="AR28" s="234">
        <v>5.4416629496480814E-3</v>
      </c>
    </row>
    <row r="29" spans="2:44" ht="15" customHeight="1" x14ac:dyDescent="0.15">
      <c r="B29" s="326" t="s">
        <v>163</v>
      </c>
      <c r="C29" s="270" t="s">
        <v>300</v>
      </c>
      <c r="D29" s="327">
        <v>3.6921431318025009E-3</v>
      </c>
      <c r="E29" s="327">
        <v>7.1920196240399259E-4</v>
      </c>
      <c r="F29" s="327">
        <v>3.4899227121513552E-3</v>
      </c>
      <c r="G29" s="327">
        <v>6.2191232174118509E-4</v>
      </c>
      <c r="H29" s="327">
        <v>2.2464772732541695E-3</v>
      </c>
      <c r="I29" s="327">
        <v>3.2573864596953436E-3</v>
      </c>
      <c r="J29" s="327">
        <v>3.6497497114650794E-3</v>
      </c>
      <c r="K29" s="327">
        <v>6.4732912005067093E-3</v>
      </c>
      <c r="L29" s="327">
        <v>5.0938119069362528E-3</v>
      </c>
      <c r="M29" s="327">
        <v>4.2746037475282026E-3</v>
      </c>
      <c r="N29" s="327">
        <v>5.5836932297820344E-3</v>
      </c>
      <c r="O29" s="327">
        <v>4.2284651754258525E-3</v>
      </c>
      <c r="P29" s="327">
        <v>4.0043706315121552E-3</v>
      </c>
      <c r="Q29" s="327">
        <v>3.9521605705709123E-3</v>
      </c>
      <c r="R29" s="327">
        <v>1.7788876988840141E-3</v>
      </c>
      <c r="S29" s="327">
        <v>1.9129648282758616E-3</v>
      </c>
      <c r="T29" s="327">
        <v>2.1698149021313466E-3</v>
      </c>
      <c r="U29" s="327">
        <v>2.780065894593712E-3</v>
      </c>
      <c r="V29" s="327">
        <v>2.6098148699399614E-3</v>
      </c>
      <c r="W29" s="327">
        <v>8.1497543889819872E-4</v>
      </c>
      <c r="X29" s="327">
        <v>9.9247838835613239E-4</v>
      </c>
      <c r="Y29" s="327">
        <v>1.4604068053911195E-3</v>
      </c>
      <c r="Z29" s="327">
        <v>1.5997649569468944E-3</v>
      </c>
      <c r="AA29" s="327">
        <v>7.9470253619123832E-4</v>
      </c>
      <c r="AB29" s="327">
        <v>1.847605916740732E-2</v>
      </c>
      <c r="AC29" s="327">
        <v>5.066804117875949E-2</v>
      </c>
      <c r="AD29" s="327">
        <v>3.0467312827276265E-3</v>
      </c>
      <c r="AE29" s="327">
        <v>3.9052791784422235E-3</v>
      </c>
      <c r="AF29" s="327">
        <v>3.3953763673521316E-3</v>
      </c>
      <c r="AG29" s="327">
        <v>1.5014582785293266E-2</v>
      </c>
      <c r="AH29" s="327">
        <v>1.0185770499375264E-2</v>
      </c>
      <c r="AI29" s="327">
        <v>5.5609634658438578E-3</v>
      </c>
      <c r="AJ29" s="327">
        <v>8.4564579398331112E-3</v>
      </c>
      <c r="AK29" s="327">
        <v>7.3602764767317832E-3</v>
      </c>
      <c r="AL29" s="327">
        <v>2.9225049510970239E-3</v>
      </c>
      <c r="AM29" s="327">
        <v>1.8298361510047055E-3</v>
      </c>
      <c r="AN29" s="327">
        <v>1.5276669778533426E-3</v>
      </c>
      <c r="AO29" s="327">
        <v>2.9866886261825675E-3</v>
      </c>
      <c r="AP29" s="327">
        <v>0</v>
      </c>
      <c r="AQ29" s="327">
        <v>1.4592107230171365E-2</v>
      </c>
      <c r="AR29" s="327">
        <v>5.8986222001437306E-3</v>
      </c>
    </row>
    <row r="30" spans="2:44" ht="15" customHeight="1" x14ac:dyDescent="0.15">
      <c r="B30" s="233" t="s">
        <v>164</v>
      </c>
      <c r="C30" s="155" t="s">
        <v>401</v>
      </c>
      <c r="D30" s="234">
        <v>1.1499234955736952E-2</v>
      </c>
      <c r="E30" s="234">
        <v>6.0891698787515994E-3</v>
      </c>
      <c r="F30" s="234">
        <v>1.698574763742626E-2</v>
      </c>
      <c r="G30" s="234">
        <v>1.1681155551033807E-2</v>
      </c>
      <c r="H30" s="234">
        <v>1.8845121290512652E-2</v>
      </c>
      <c r="I30" s="234">
        <v>1.7049076585903801E-2</v>
      </c>
      <c r="J30" s="234">
        <v>6.0383457795173553E-2</v>
      </c>
      <c r="K30" s="234">
        <v>1.833435246174285E-2</v>
      </c>
      <c r="L30" s="234">
        <v>2.7061652883127365E-2</v>
      </c>
      <c r="M30" s="234">
        <v>3.794825417302878E-2</v>
      </c>
      <c r="N30" s="234">
        <v>4.9411896523129266E-2</v>
      </c>
      <c r="O30" s="234">
        <v>5.8356001179214634E-2</v>
      </c>
      <c r="P30" s="234">
        <v>2.9909671982145093E-2</v>
      </c>
      <c r="Q30" s="234">
        <v>1.7655756808851834E-2</v>
      </c>
      <c r="R30" s="234">
        <v>9.2304591232641609E-3</v>
      </c>
      <c r="S30" s="234">
        <v>1.0291283375155212E-2</v>
      </c>
      <c r="T30" s="234">
        <v>4.0684648908962031E-3</v>
      </c>
      <c r="U30" s="234">
        <v>3.1744619185168341E-2</v>
      </c>
      <c r="V30" s="234">
        <v>1.3792651097519468E-2</v>
      </c>
      <c r="W30" s="234">
        <v>6.9567674770887131E-3</v>
      </c>
      <c r="X30" s="234">
        <v>1.3348737912777733E-2</v>
      </c>
      <c r="Y30" s="234">
        <v>1.580127670892803E-2</v>
      </c>
      <c r="Z30" s="234">
        <v>2.2071501156880891E-2</v>
      </c>
      <c r="AA30" s="234">
        <v>2.540279245298835E-3</v>
      </c>
      <c r="AB30" s="234">
        <v>0.10812806346961004</v>
      </c>
      <c r="AC30" s="234">
        <v>4.8969050777155687E-2</v>
      </c>
      <c r="AD30" s="234">
        <v>6.9026834035455217E-2</v>
      </c>
      <c r="AE30" s="234">
        <v>2.7286237501008021E-2</v>
      </c>
      <c r="AF30" s="234">
        <v>5.1136292216607546E-3</v>
      </c>
      <c r="AG30" s="234">
        <v>2.1985823463513657E-3</v>
      </c>
      <c r="AH30" s="234">
        <v>6.1715033749345453E-3</v>
      </c>
      <c r="AI30" s="234">
        <v>8.3187993356461116E-3</v>
      </c>
      <c r="AJ30" s="234">
        <v>1.0759863239059546E-2</v>
      </c>
      <c r="AK30" s="234">
        <v>1.5605381697627211E-2</v>
      </c>
      <c r="AL30" s="234">
        <v>1.2469449249568545E-2</v>
      </c>
      <c r="AM30" s="234">
        <v>3.9875367034449237E-3</v>
      </c>
      <c r="AN30" s="234">
        <v>5.5425790081569358E-3</v>
      </c>
      <c r="AO30" s="234">
        <v>3.194589480370634E-2</v>
      </c>
      <c r="AP30" s="234">
        <v>0</v>
      </c>
      <c r="AQ30" s="234">
        <v>2.7494655902659524E-3</v>
      </c>
      <c r="AR30" s="234">
        <v>1.9511946368266416E-2</v>
      </c>
    </row>
    <row r="31" spans="2:44" ht="15" customHeight="1" x14ac:dyDescent="0.15">
      <c r="B31" s="326" t="s">
        <v>165</v>
      </c>
      <c r="C31" s="270" t="s">
        <v>166</v>
      </c>
      <c r="D31" s="327">
        <v>5.3671241321261067E-4</v>
      </c>
      <c r="E31" s="327">
        <v>1.8794821644574643E-4</v>
      </c>
      <c r="F31" s="327">
        <v>5.9941420628553807E-4</v>
      </c>
      <c r="G31" s="327">
        <v>1.7091452026766047E-3</v>
      </c>
      <c r="H31" s="327">
        <v>2.3077796915030478E-3</v>
      </c>
      <c r="I31" s="327">
        <v>1.4581753207171407E-3</v>
      </c>
      <c r="J31" s="327">
        <v>6.7117099100594876E-3</v>
      </c>
      <c r="K31" s="327">
        <v>5.4574824275041187E-4</v>
      </c>
      <c r="L31" s="327">
        <v>1.0838338597752889E-3</v>
      </c>
      <c r="M31" s="327">
        <v>1.5604410292219967E-3</v>
      </c>
      <c r="N31" s="327">
        <v>1.0261356260303927E-3</v>
      </c>
      <c r="O31" s="327">
        <v>3.1776993045893979E-3</v>
      </c>
      <c r="P31" s="327">
        <v>1.0577467238637951E-3</v>
      </c>
      <c r="Q31" s="327">
        <v>6.6193479441929899E-4</v>
      </c>
      <c r="R31" s="327">
        <v>1.7334467304646188E-4</v>
      </c>
      <c r="S31" s="327">
        <v>4.745000115856376E-4</v>
      </c>
      <c r="T31" s="327">
        <v>2.8542070927800797E-3</v>
      </c>
      <c r="U31" s="327">
        <v>1.2848170140919105E-3</v>
      </c>
      <c r="V31" s="327">
        <v>4.6119103461370498E-4</v>
      </c>
      <c r="W31" s="327">
        <v>4.3721284186262879E-4</v>
      </c>
      <c r="X31" s="327">
        <v>3.4301518542894077E-4</v>
      </c>
      <c r="Y31" s="327">
        <v>8.4095524110767018E-4</v>
      </c>
      <c r="Z31" s="327">
        <v>5.5397948510540812E-4</v>
      </c>
      <c r="AA31" s="327">
        <v>8.4301350543674041E-4</v>
      </c>
      <c r="AB31" s="327">
        <v>4.3699421577339607E-4</v>
      </c>
      <c r="AC31" s="327">
        <v>9.4265608489872352E-2</v>
      </c>
      <c r="AD31" s="327">
        <v>8.6769424589986186E-3</v>
      </c>
      <c r="AE31" s="327">
        <v>2.8110815634862021E-3</v>
      </c>
      <c r="AF31" s="327">
        <v>1.2245102324246482E-3</v>
      </c>
      <c r="AG31" s="327">
        <v>2.1518973006753306E-4</v>
      </c>
      <c r="AH31" s="327">
        <v>5.0162417931861767E-3</v>
      </c>
      <c r="AI31" s="327">
        <v>3.222038592500667E-3</v>
      </c>
      <c r="AJ31" s="327">
        <v>3.811156715758067E-3</v>
      </c>
      <c r="AK31" s="327">
        <v>8.5264438671705522E-3</v>
      </c>
      <c r="AL31" s="327">
        <v>4.4946254596077168E-3</v>
      </c>
      <c r="AM31" s="327">
        <v>2.1181998725643253E-3</v>
      </c>
      <c r="AN31" s="327">
        <v>8.3124300493002108E-4</v>
      </c>
      <c r="AO31" s="327">
        <v>8.6246349289438567E-3</v>
      </c>
      <c r="AP31" s="327">
        <v>0</v>
      </c>
      <c r="AQ31" s="327">
        <v>8.0190323772917529E-4</v>
      </c>
      <c r="AR31" s="327">
        <v>3.0730868261084803E-3</v>
      </c>
    </row>
    <row r="32" spans="2:44" ht="15" customHeight="1" x14ac:dyDescent="0.15">
      <c r="B32" s="233" t="s">
        <v>167</v>
      </c>
      <c r="C32" s="155" t="s">
        <v>168</v>
      </c>
      <c r="D32" s="234">
        <v>1.546675196469474E-4</v>
      </c>
      <c r="E32" s="234">
        <v>1.3322632800196435E-6</v>
      </c>
      <c r="F32" s="234">
        <v>1.2329734471701272E-3</v>
      </c>
      <c r="G32" s="234">
        <v>1.3384415792681128E-3</v>
      </c>
      <c r="H32" s="234">
        <v>3.4075227830994718E-4</v>
      </c>
      <c r="I32" s="234">
        <v>5.4312393721166739E-4</v>
      </c>
      <c r="J32" s="234">
        <v>3.2694649393255996E-3</v>
      </c>
      <c r="K32" s="234">
        <v>7.9671276313928728E-6</v>
      </c>
      <c r="L32" s="234">
        <v>7.158583436623718E-5</v>
      </c>
      <c r="M32" s="234">
        <v>3.7845637045632449E-3</v>
      </c>
      <c r="N32" s="234">
        <v>4.9936450928973167E-4</v>
      </c>
      <c r="O32" s="234">
        <v>3.2603202721280652E-5</v>
      </c>
      <c r="P32" s="234">
        <v>7.6559548629400343E-5</v>
      </c>
      <c r="Q32" s="234">
        <v>1.1525340281429755E-4</v>
      </c>
      <c r="R32" s="234">
        <v>2.341988603758302E-4</v>
      </c>
      <c r="S32" s="234">
        <v>2.3341652275487375E-5</v>
      </c>
      <c r="T32" s="234">
        <v>6.2273023593602417E-3</v>
      </c>
      <c r="U32" s="234">
        <v>1.292961900086916E-3</v>
      </c>
      <c r="V32" s="234">
        <v>2.5721646984035553E-4</v>
      </c>
      <c r="W32" s="234">
        <v>1.2117148278461214E-4</v>
      </c>
      <c r="X32" s="234">
        <v>2.5473061050023126E-4</v>
      </c>
      <c r="Y32" s="234">
        <v>1.7750443336887161E-3</v>
      </c>
      <c r="Z32" s="234">
        <v>4.0930130057882164E-4</v>
      </c>
      <c r="AA32" s="234">
        <v>3.0076729400835959E-3</v>
      </c>
      <c r="AB32" s="234">
        <v>1.8296703019706255E-2</v>
      </c>
      <c r="AC32" s="234">
        <v>3.3118185186821851E-3</v>
      </c>
      <c r="AD32" s="234">
        <v>0</v>
      </c>
      <c r="AE32" s="234">
        <v>1.5922959785881216E-3</v>
      </c>
      <c r="AF32" s="234">
        <v>4.619823090875907E-3</v>
      </c>
      <c r="AG32" s="234">
        <v>1.1582351874306255E-5</v>
      </c>
      <c r="AH32" s="234">
        <v>4.8890842925749748E-3</v>
      </c>
      <c r="AI32" s="234">
        <v>9.9211848139248889E-3</v>
      </c>
      <c r="AJ32" s="234">
        <v>3.1714552614921454E-2</v>
      </c>
      <c r="AK32" s="234">
        <v>8.3992906052522479E-3</v>
      </c>
      <c r="AL32" s="234">
        <v>5.1243574765049375E-3</v>
      </c>
      <c r="AM32" s="234">
        <v>5.4179868228884984E-5</v>
      </c>
      <c r="AN32" s="234">
        <v>1.5634375620367359E-3</v>
      </c>
      <c r="AO32" s="234">
        <v>2.3315843392588829E-2</v>
      </c>
      <c r="AP32" s="234">
        <v>0</v>
      </c>
      <c r="AQ32" s="234">
        <v>1.2560769645038709E-2</v>
      </c>
      <c r="AR32" s="234">
        <v>6.5496674601011034E-3</v>
      </c>
    </row>
    <row r="33" spans="2:58" ht="15" customHeight="1" x14ac:dyDescent="0.15">
      <c r="B33" s="326" t="s">
        <v>169</v>
      </c>
      <c r="C33" s="270" t="s">
        <v>301</v>
      </c>
      <c r="D33" s="327">
        <v>6.2670434174004808E-2</v>
      </c>
      <c r="E33" s="327">
        <v>5.4495073372968786E-2</v>
      </c>
      <c r="F33" s="327">
        <v>1.247963492579271E-2</v>
      </c>
      <c r="G33" s="327">
        <v>6.5921249972398968E-2</v>
      </c>
      <c r="H33" s="327">
        <v>8.5159268586804046E-2</v>
      </c>
      <c r="I33" s="327">
        <v>7.5148409068230948E-2</v>
      </c>
      <c r="J33" s="327">
        <v>3.2438361356431494E-2</v>
      </c>
      <c r="K33" s="327">
        <v>2.1877234530327867E-2</v>
      </c>
      <c r="L33" s="327">
        <v>5.8343356025907678E-2</v>
      </c>
      <c r="M33" s="327">
        <v>3.2137828068385166E-2</v>
      </c>
      <c r="N33" s="327">
        <v>3.8877481784178207E-2</v>
      </c>
      <c r="O33" s="327">
        <v>3.1393283465272648E-2</v>
      </c>
      <c r="P33" s="327">
        <v>3.679206916573366E-2</v>
      </c>
      <c r="Q33" s="327">
        <v>2.7819360805237111E-2</v>
      </c>
      <c r="R33" s="327">
        <v>4.3533257425214709E-2</v>
      </c>
      <c r="S33" s="327">
        <v>3.9475674931542505E-2</v>
      </c>
      <c r="T33" s="327">
        <v>4.5910749846439822E-2</v>
      </c>
      <c r="U33" s="327">
        <v>4.4407767953917168E-2</v>
      </c>
      <c r="V33" s="327">
        <v>4.9402643358778399E-2</v>
      </c>
      <c r="W33" s="327">
        <v>4.736579262777766E-2</v>
      </c>
      <c r="X33" s="327">
        <v>4.2022286965774168E-2</v>
      </c>
      <c r="Y33" s="327">
        <v>6.0291984126365224E-2</v>
      </c>
      <c r="Z33" s="327">
        <v>4.7371576781638322E-2</v>
      </c>
      <c r="AA33" s="327">
        <v>4.5353664945347101E-2</v>
      </c>
      <c r="AB33" s="327">
        <v>5.0778629317482487E-3</v>
      </c>
      <c r="AC33" s="327">
        <v>1.6014868835010247E-2</v>
      </c>
      <c r="AD33" s="327">
        <v>1.8239919445384278E-2</v>
      </c>
      <c r="AE33" s="327">
        <v>9.6005394580001447E-3</v>
      </c>
      <c r="AF33" s="327">
        <v>5.2636225896216483E-3</v>
      </c>
      <c r="AG33" s="327">
        <v>1.2807751441523223E-3</v>
      </c>
      <c r="AH33" s="327">
        <v>3.2789953997007015E-2</v>
      </c>
      <c r="AI33" s="327">
        <v>7.3236024804524801E-3</v>
      </c>
      <c r="AJ33" s="327">
        <v>9.0641503852637254E-3</v>
      </c>
      <c r="AK33" s="327">
        <v>1.4196423915331951E-2</v>
      </c>
      <c r="AL33" s="327">
        <v>4.2152834325898607E-2</v>
      </c>
      <c r="AM33" s="327">
        <v>3.6770158155992654E-2</v>
      </c>
      <c r="AN33" s="327">
        <v>2.0976619049385265E-2</v>
      </c>
      <c r="AO33" s="327">
        <v>6.5079799442861533E-2</v>
      </c>
      <c r="AP33" s="327">
        <v>0.23884276203398833</v>
      </c>
      <c r="AQ33" s="327">
        <v>4.0669278887948664E-3</v>
      </c>
      <c r="AR33" s="327">
        <v>3.0294232644562217E-2</v>
      </c>
    </row>
    <row r="34" spans="2:58" ht="15" customHeight="1" x14ac:dyDescent="0.15">
      <c r="B34" s="233" t="s">
        <v>170</v>
      </c>
      <c r="C34" s="155" t="s">
        <v>302</v>
      </c>
      <c r="D34" s="234">
        <v>5.9735708588164009E-3</v>
      </c>
      <c r="E34" s="234">
        <v>1.0152022360794976E-2</v>
      </c>
      <c r="F34" s="234">
        <v>6.1592389334441992E-2</v>
      </c>
      <c r="G34" s="234">
        <v>5.5962295892105253E-3</v>
      </c>
      <c r="H34" s="234">
        <v>1.7865843023722384E-2</v>
      </c>
      <c r="I34" s="234">
        <v>1.1059849104091085E-2</v>
      </c>
      <c r="J34" s="234">
        <v>9.7633370473776491E-3</v>
      </c>
      <c r="K34" s="234">
        <v>1.7774163800160538E-3</v>
      </c>
      <c r="L34" s="234">
        <v>4.4700375440445469E-3</v>
      </c>
      <c r="M34" s="234">
        <v>1.095237267499386E-2</v>
      </c>
      <c r="N34" s="234">
        <v>1.8825719569546987E-2</v>
      </c>
      <c r="O34" s="234">
        <v>7.3031828778454232E-3</v>
      </c>
      <c r="P34" s="234">
        <v>7.4820115684540358E-3</v>
      </c>
      <c r="Q34" s="234">
        <v>1.0323583899045969E-2</v>
      </c>
      <c r="R34" s="234">
        <v>1.2356444569082158E-2</v>
      </c>
      <c r="S34" s="234">
        <v>6.8146266176162566E-3</v>
      </c>
      <c r="T34" s="234">
        <v>1.5850769941833973E-2</v>
      </c>
      <c r="U34" s="234">
        <v>6.4622800764966848E-3</v>
      </c>
      <c r="V34" s="234">
        <v>7.4896503977013818E-3</v>
      </c>
      <c r="W34" s="234">
        <v>5.6222634727211883E-3</v>
      </c>
      <c r="X34" s="234">
        <v>5.4951983038894177E-3</v>
      </c>
      <c r="Y34" s="234">
        <v>1.6633337224269795E-2</v>
      </c>
      <c r="Z34" s="234">
        <v>1.9346032822524339E-2</v>
      </c>
      <c r="AA34" s="234">
        <v>1.1525091955100887E-2</v>
      </c>
      <c r="AB34" s="234">
        <v>2.0287056521096282E-2</v>
      </c>
      <c r="AC34" s="234">
        <v>1.5986384301574674E-2</v>
      </c>
      <c r="AD34" s="234">
        <v>3.2529284196134822E-2</v>
      </c>
      <c r="AE34" s="234">
        <v>1.8461881636581329E-2</v>
      </c>
      <c r="AF34" s="234">
        <v>8.03784086991913E-2</v>
      </c>
      <c r="AG34" s="234">
        <v>7.3813213358291385E-2</v>
      </c>
      <c r="AH34" s="234">
        <v>2.8468904201601055E-2</v>
      </c>
      <c r="AI34" s="234">
        <v>7.7408647416951221E-3</v>
      </c>
      <c r="AJ34" s="234">
        <v>1.6775574519694622E-2</v>
      </c>
      <c r="AK34" s="234">
        <v>9.4345720414141573E-3</v>
      </c>
      <c r="AL34" s="234">
        <v>8.0183719721612003E-3</v>
      </c>
      <c r="AM34" s="234">
        <v>2.4000315304761759E-2</v>
      </c>
      <c r="AN34" s="234">
        <v>1.1055692493197678E-2</v>
      </c>
      <c r="AO34" s="234">
        <v>1.3607874195511309E-2</v>
      </c>
      <c r="AP34" s="234">
        <v>0</v>
      </c>
      <c r="AQ34" s="234">
        <v>3.4609188207696595E-2</v>
      </c>
      <c r="AR34" s="234">
        <v>2.0188654519847415E-2</v>
      </c>
    </row>
    <row r="35" spans="2:58" ht="15" customHeight="1" x14ac:dyDescent="0.15">
      <c r="B35" s="326" t="s">
        <v>171</v>
      </c>
      <c r="C35" s="270" t="s">
        <v>172</v>
      </c>
      <c r="D35" s="327">
        <v>4.0028598886138124E-4</v>
      </c>
      <c r="E35" s="327">
        <v>7.5926895476755875E-4</v>
      </c>
      <c r="F35" s="327">
        <v>6.5564094732584351E-3</v>
      </c>
      <c r="G35" s="327">
        <v>3.3530033095725848E-3</v>
      </c>
      <c r="H35" s="327">
        <v>5.2366086093383691E-3</v>
      </c>
      <c r="I35" s="327">
        <v>3.0748802723219804E-3</v>
      </c>
      <c r="J35" s="327">
        <v>3.7661548099240409E-3</v>
      </c>
      <c r="K35" s="327">
        <v>1.8794952027932751E-3</v>
      </c>
      <c r="L35" s="327">
        <v>4.3861528218356524E-3</v>
      </c>
      <c r="M35" s="327">
        <v>5.0339809774483258E-3</v>
      </c>
      <c r="N35" s="327">
        <v>3.9084643493439647E-3</v>
      </c>
      <c r="O35" s="327">
        <v>2.0484369677633541E-3</v>
      </c>
      <c r="P35" s="327">
        <v>2.383145629735974E-3</v>
      </c>
      <c r="Q35" s="327">
        <v>5.0757035892479534E-3</v>
      </c>
      <c r="R35" s="327">
        <v>4.285354802700393E-3</v>
      </c>
      <c r="S35" s="327">
        <v>2.6920137700982417E-3</v>
      </c>
      <c r="T35" s="327">
        <v>2.6602806912442898E-3</v>
      </c>
      <c r="U35" s="327">
        <v>1.6297416627817874E-3</v>
      </c>
      <c r="V35" s="327">
        <v>1.9620697805677488E-3</v>
      </c>
      <c r="W35" s="327">
        <v>5.2140135706461015E-3</v>
      </c>
      <c r="X35" s="327">
        <v>8.4841338777043784E-4</v>
      </c>
      <c r="Y35" s="327">
        <v>1.666228616306775E-3</v>
      </c>
      <c r="Z35" s="327">
        <v>3.4487231106426867E-3</v>
      </c>
      <c r="AA35" s="327">
        <v>4.4956067541367202E-3</v>
      </c>
      <c r="AB35" s="327">
        <v>5.7407266745816777E-3</v>
      </c>
      <c r="AC35" s="327">
        <v>1.315592239285992E-3</v>
      </c>
      <c r="AD35" s="327">
        <v>1.7875977962436228E-3</v>
      </c>
      <c r="AE35" s="327">
        <v>3.637429239970421E-2</v>
      </c>
      <c r="AF35" s="327">
        <v>1.7068935545925468E-2</v>
      </c>
      <c r="AG35" s="327">
        <v>4.358876174011922E-2</v>
      </c>
      <c r="AH35" s="327">
        <v>2.5586899277301272E-2</v>
      </c>
      <c r="AI35" s="327">
        <v>1.7019329366106097E-2</v>
      </c>
      <c r="AJ35" s="327">
        <v>3.496273048339734E-3</v>
      </c>
      <c r="AK35" s="327">
        <v>5.3104278842246054E-3</v>
      </c>
      <c r="AL35" s="327">
        <v>1.8109762382944872E-2</v>
      </c>
      <c r="AM35" s="327">
        <v>1.7934850153601588E-2</v>
      </c>
      <c r="AN35" s="327">
        <v>1.0702584897586831E-2</v>
      </c>
      <c r="AO35" s="327">
        <v>3.6003776328493615E-2</v>
      </c>
      <c r="AP35" s="327">
        <v>0</v>
      </c>
      <c r="AQ35" s="327">
        <v>1.9108394635468012E-2</v>
      </c>
      <c r="AR35" s="327">
        <v>1.4704404962080449E-2</v>
      </c>
    </row>
    <row r="36" spans="2:58" ht="15" customHeight="1" x14ac:dyDescent="0.15">
      <c r="B36" s="233" t="s">
        <v>173</v>
      </c>
      <c r="C36" s="155" t="s">
        <v>303</v>
      </c>
      <c r="D36" s="234">
        <v>9.3049875439074822E-2</v>
      </c>
      <c r="E36" s="234">
        <v>5.4923676783723542E-2</v>
      </c>
      <c r="F36" s="234">
        <v>0.34816369129586788</v>
      </c>
      <c r="G36" s="234">
        <v>4.1067508448422711E-2</v>
      </c>
      <c r="H36" s="234">
        <v>2.9279015794356291E-2</v>
      </c>
      <c r="I36" s="234">
        <v>5.3285990297702229E-2</v>
      </c>
      <c r="J36" s="234">
        <v>2.4463838889720296E-2</v>
      </c>
      <c r="K36" s="234">
        <v>6.784581815429537E-2</v>
      </c>
      <c r="L36" s="234">
        <v>1.9459183212387512E-2</v>
      </c>
      <c r="M36" s="234">
        <v>0.11200213749850853</v>
      </c>
      <c r="N36" s="234">
        <v>4.5781125593398399E-2</v>
      </c>
      <c r="O36" s="234">
        <v>3.8130951352944531E-2</v>
      </c>
      <c r="P36" s="234">
        <v>3.46631012374473E-2</v>
      </c>
      <c r="Q36" s="234">
        <v>3.0721521833369975E-2</v>
      </c>
      <c r="R36" s="234">
        <v>1.920816077147253E-2</v>
      </c>
      <c r="S36" s="234">
        <v>1.8549372535496347E-2</v>
      </c>
      <c r="T36" s="234">
        <v>4.4966740110571252E-2</v>
      </c>
      <c r="U36" s="234">
        <v>1.8043198255906532E-2</v>
      </c>
      <c r="V36" s="234">
        <v>2.1173951201870961E-2</v>
      </c>
      <c r="W36" s="234">
        <v>1.4529067421026292E-2</v>
      </c>
      <c r="X36" s="234">
        <v>1.5336380413688296E-2</v>
      </c>
      <c r="Y36" s="234">
        <v>2.493392031426659E-2</v>
      </c>
      <c r="Z36" s="234">
        <v>0.18691182509079143</v>
      </c>
      <c r="AA36" s="234">
        <v>4.6975744714552688E-2</v>
      </c>
      <c r="AB36" s="234">
        <v>3.0939375130714115E-2</v>
      </c>
      <c r="AC36" s="234">
        <v>2.2135728710377382E-2</v>
      </c>
      <c r="AD36" s="234">
        <v>8.5449091885238901E-2</v>
      </c>
      <c r="AE36" s="234">
        <v>6.0495514459568307E-2</v>
      </c>
      <c r="AF36" s="234">
        <v>3.7153444690784611E-2</v>
      </c>
      <c r="AG36" s="234">
        <v>2.3340774785952341E-3</v>
      </c>
      <c r="AH36" s="234">
        <v>0.10336419621232437</v>
      </c>
      <c r="AI36" s="234">
        <v>2.3610064634476197E-2</v>
      </c>
      <c r="AJ36" s="234">
        <v>3.7418484378462007E-2</v>
      </c>
      <c r="AK36" s="234">
        <v>3.27454012091506E-2</v>
      </c>
      <c r="AL36" s="234">
        <v>1.8705048193971122E-2</v>
      </c>
      <c r="AM36" s="234">
        <v>4.4460125990527719E-2</v>
      </c>
      <c r="AN36" s="234">
        <v>1.7881358681284099E-2</v>
      </c>
      <c r="AO36" s="234">
        <v>4.8292188530378935E-2</v>
      </c>
      <c r="AP36" s="234">
        <v>6.1546443288895941E-2</v>
      </c>
      <c r="AQ36" s="234">
        <v>5.3881960381640961E-2</v>
      </c>
      <c r="AR36" s="234">
        <v>3.7497306627090547E-2</v>
      </c>
    </row>
    <row r="37" spans="2:58" ht="15" customHeight="1" x14ac:dyDescent="0.15">
      <c r="B37" s="326" t="s">
        <v>174</v>
      </c>
      <c r="C37" s="270" t="s">
        <v>304</v>
      </c>
      <c r="D37" s="327">
        <v>4.0674491223884829E-3</v>
      </c>
      <c r="E37" s="327">
        <v>5.014616965113277E-3</v>
      </c>
      <c r="F37" s="327">
        <v>3.6902902778205115E-3</v>
      </c>
      <c r="G37" s="327">
        <v>4.1791367288219368E-3</v>
      </c>
      <c r="H37" s="327">
        <v>4.8613932260783256E-3</v>
      </c>
      <c r="I37" s="327">
        <v>3.4588929371139514E-3</v>
      </c>
      <c r="J37" s="327">
        <v>7.0818022067904241E-3</v>
      </c>
      <c r="K37" s="327">
        <v>3.6083618988055287E-3</v>
      </c>
      <c r="L37" s="327">
        <v>3.674529260067822E-3</v>
      </c>
      <c r="M37" s="327">
        <v>4.3792134405050464E-3</v>
      </c>
      <c r="N37" s="327">
        <v>1.1112573244662211E-2</v>
      </c>
      <c r="O37" s="327">
        <v>4.3190078046698921E-3</v>
      </c>
      <c r="P37" s="327">
        <v>2.1234556407850481E-3</v>
      </c>
      <c r="Q37" s="327">
        <v>7.4515160898434721E-3</v>
      </c>
      <c r="R37" s="327">
        <v>6.1657894919641843E-3</v>
      </c>
      <c r="S37" s="327">
        <v>9.7326455099293451E-3</v>
      </c>
      <c r="T37" s="327">
        <v>1.3154409920071395E-2</v>
      </c>
      <c r="U37" s="327">
        <v>5.7729627331762935E-3</v>
      </c>
      <c r="V37" s="327">
        <v>1.0742402748730239E-2</v>
      </c>
      <c r="W37" s="327">
        <v>9.8861619584571896E-3</v>
      </c>
      <c r="X37" s="327">
        <v>2.9240650047175779E-3</v>
      </c>
      <c r="Y37" s="327">
        <v>4.4000279387265704E-3</v>
      </c>
      <c r="Z37" s="327">
        <v>5.1707021048951326E-3</v>
      </c>
      <c r="AA37" s="327">
        <v>8.4837091554520738E-3</v>
      </c>
      <c r="AB37" s="327">
        <v>1.1319826179660708E-2</v>
      </c>
      <c r="AC37" s="327">
        <v>3.0239372725766617E-2</v>
      </c>
      <c r="AD37" s="327">
        <v>9.7848606850746873E-3</v>
      </c>
      <c r="AE37" s="327">
        <v>4.2167563707599401E-2</v>
      </c>
      <c r="AF37" s="327">
        <v>5.4856990486029565E-2</v>
      </c>
      <c r="AG37" s="327">
        <v>1.7577763584231271E-3</v>
      </c>
      <c r="AH37" s="327">
        <v>8.861444957562704E-3</v>
      </c>
      <c r="AI37" s="327">
        <v>0.24147106627515286</v>
      </c>
      <c r="AJ37" s="327">
        <v>2.8518740777296384E-2</v>
      </c>
      <c r="AK37" s="327">
        <v>2.2746146857068578E-2</v>
      </c>
      <c r="AL37" s="327">
        <v>1.3524045404013904E-2</v>
      </c>
      <c r="AM37" s="327">
        <v>6.6084760050886676E-2</v>
      </c>
      <c r="AN37" s="327">
        <v>4.6081447821502523E-2</v>
      </c>
      <c r="AO37" s="327">
        <v>2.2646677690941922E-2</v>
      </c>
      <c r="AP37" s="327">
        <v>0</v>
      </c>
      <c r="AQ37" s="327">
        <v>4.3450407296641687E-2</v>
      </c>
      <c r="AR37" s="327">
        <v>2.3520424911099506E-2</v>
      </c>
    </row>
    <row r="38" spans="2:58" ht="15" customHeight="1" x14ac:dyDescent="0.15">
      <c r="B38" s="233" t="s">
        <v>175</v>
      </c>
      <c r="C38" s="155" t="s">
        <v>305</v>
      </c>
      <c r="D38" s="234">
        <v>0</v>
      </c>
      <c r="E38" s="234">
        <v>0</v>
      </c>
      <c r="F38" s="234">
        <v>0</v>
      </c>
      <c r="G38" s="234">
        <v>0</v>
      </c>
      <c r="H38" s="234">
        <v>0</v>
      </c>
      <c r="I38" s="234">
        <v>0</v>
      </c>
      <c r="J38" s="234">
        <v>0</v>
      </c>
      <c r="K38" s="234">
        <v>0</v>
      </c>
      <c r="L38" s="234">
        <v>0</v>
      </c>
      <c r="M38" s="234">
        <v>0</v>
      </c>
      <c r="N38" s="234">
        <v>0</v>
      </c>
      <c r="O38" s="234">
        <v>0</v>
      </c>
      <c r="P38" s="234">
        <v>0</v>
      </c>
      <c r="Q38" s="234">
        <v>0</v>
      </c>
      <c r="R38" s="234">
        <v>0</v>
      </c>
      <c r="S38" s="234">
        <v>0</v>
      </c>
      <c r="T38" s="234">
        <v>0</v>
      </c>
      <c r="U38" s="234">
        <v>0</v>
      </c>
      <c r="V38" s="234">
        <v>0</v>
      </c>
      <c r="W38" s="234">
        <v>0</v>
      </c>
      <c r="X38" s="234">
        <v>0</v>
      </c>
      <c r="Y38" s="234">
        <v>0</v>
      </c>
      <c r="Z38" s="234">
        <v>0</v>
      </c>
      <c r="AA38" s="234">
        <v>0</v>
      </c>
      <c r="AB38" s="234">
        <v>0</v>
      </c>
      <c r="AC38" s="234">
        <v>0</v>
      </c>
      <c r="AD38" s="234">
        <v>0</v>
      </c>
      <c r="AE38" s="234">
        <v>0</v>
      </c>
      <c r="AF38" s="234">
        <v>0</v>
      </c>
      <c r="AG38" s="234">
        <v>0</v>
      </c>
      <c r="AH38" s="234">
        <v>0</v>
      </c>
      <c r="AI38" s="234">
        <v>0</v>
      </c>
      <c r="AJ38" s="234">
        <v>0</v>
      </c>
      <c r="AK38" s="234">
        <v>0</v>
      </c>
      <c r="AL38" s="234">
        <v>0</v>
      </c>
      <c r="AM38" s="234">
        <v>0</v>
      </c>
      <c r="AN38" s="234">
        <v>0</v>
      </c>
      <c r="AO38" s="234">
        <v>0</v>
      </c>
      <c r="AP38" s="234">
        <v>0</v>
      </c>
      <c r="AQ38" s="234">
        <v>0.1014927058650919</v>
      </c>
      <c r="AR38" s="234">
        <v>7.6491069479228701E-4</v>
      </c>
    </row>
    <row r="39" spans="2:58" ht="15" customHeight="1" x14ac:dyDescent="0.15">
      <c r="B39" s="326" t="s">
        <v>176</v>
      </c>
      <c r="C39" s="270" t="s">
        <v>306</v>
      </c>
      <c r="D39" s="327">
        <v>2.2634714594520357E-5</v>
      </c>
      <c r="E39" s="327">
        <v>1.1010440330740856E-7</v>
      </c>
      <c r="F39" s="327">
        <v>1.8854813061563876E-5</v>
      </c>
      <c r="G39" s="327">
        <v>3.1698213074605547E-4</v>
      </c>
      <c r="H39" s="327">
        <v>7.1779558822323043E-5</v>
      </c>
      <c r="I39" s="327">
        <v>9.7392643191097407E-5</v>
      </c>
      <c r="J39" s="327">
        <v>7.479168161855947E-5</v>
      </c>
      <c r="K39" s="327">
        <v>4.9794547696205455E-7</v>
      </c>
      <c r="L39" s="327">
        <v>1.817802653667508E-4</v>
      </c>
      <c r="M39" s="327">
        <v>2.0276976578518973E-4</v>
      </c>
      <c r="N39" s="327">
        <v>1.7455590716172944E-3</v>
      </c>
      <c r="O39" s="327">
        <v>2.3064474535556574E-4</v>
      </c>
      <c r="P39" s="327">
        <v>1.0840832085923088E-4</v>
      </c>
      <c r="Q39" s="327">
        <v>6.2482224153119178E-4</v>
      </c>
      <c r="R39" s="327">
        <v>5.1021894581877291E-4</v>
      </c>
      <c r="S39" s="327">
        <v>5.0204429711753879E-4</v>
      </c>
      <c r="T39" s="327">
        <v>6.3884699182139063E-4</v>
      </c>
      <c r="U39" s="327">
        <v>1.2292154848275623E-3</v>
      </c>
      <c r="V39" s="327">
        <v>1.0235492302010482E-3</v>
      </c>
      <c r="W39" s="327">
        <v>7.603471657865739E-4</v>
      </c>
      <c r="X39" s="327">
        <v>1.2313012478356678E-4</v>
      </c>
      <c r="Y39" s="327">
        <v>5.6914456711025399E-4</v>
      </c>
      <c r="Z39" s="327">
        <v>5.1826376012974197E-5</v>
      </c>
      <c r="AA39" s="327">
        <v>1.6588925860368806E-4</v>
      </c>
      <c r="AB39" s="327">
        <v>6.027980819377903E-4</v>
      </c>
      <c r="AC39" s="327">
        <v>1.3261539202227775E-4</v>
      </c>
      <c r="AD39" s="327">
        <v>2.3920496740474301E-4</v>
      </c>
      <c r="AE39" s="327">
        <v>2.3118643486399606E-4</v>
      </c>
      <c r="AF39" s="327">
        <v>2.3583297544032151E-4</v>
      </c>
      <c r="AG39" s="327">
        <v>6.4045011014574009E-7</v>
      </c>
      <c r="AH39" s="327">
        <v>4.4103032576852833E-4</v>
      </c>
      <c r="AI39" s="327">
        <v>5.2598929535296306E-3</v>
      </c>
      <c r="AJ39" s="327">
        <v>1.2854032876992983E-4</v>
      </c>
      <c r="AK39" s="327">
        <v>1.6767854562295956E-6</v>
      </c>
      <c r="AL39" s="327">
        <v>1.0208454300889424E-4</v>
      </c>
      <c r="AM39" s="327">
        <v>0</v>
      </c>
      <c r="AN39" s="327">
        <v>5.1370533396706932E-4</v>
      </c>
      <c r="AO39" s="327">
        <v>5.4482622320420077E-4</v>
      </c>
      <c r="AP39" s="327">
        <v>0</v>
      </c>
      <c r="AQ39" s="327">
        <v>2.4588354704434489E-3</v>
      </c>
      <c r="AR39" s="327">
        <v>4.5943143971780215E-4</v>
      </c>
    </row>
    <row r="40" spans="2:58" ht="15" customHeight="1" x14ac:dyDescent="0.15">
      <c r="B40" s="233" t="s">
        <v>177</v>
      </c>
      <c r="C40" s="155" t="s">
        <v>307</v>
      </c>
      <c r="D40" s="234">
        <v>0</v>
      </c>
      <c r="E40" s="234">
        <v>0</v>
      </c>
      <c r="F40" s="234">
        <v>0</v>
      </c>
      <c r="G40" s="234">
        <v>0</v>
      </c>
      <c r="H40" s="234">
        <v>0</v>
      </c>
      <c r="I40" s="234">
        <v>6.4626836888584885E-7</v>
      </c>
      <c r="J40" s="234">
        <v>7.7322227237232526E-7</v>
      </c>
      <c r="K40" s="234">
        <v>0</v>
      </c>
      <c r="L40" s="234">
        <v>5.8566132584083283E-7</v>
      </c>
      <c r="M40" s="234">
        <v>0</v>
      </c>
      <c r="N40" s="234">
        <v>0</v>
      </c>
      <c r="O40" s="234">
        <v>5.2374622845430765E-7</v>
      </c>
      <c r="P40" s="234">
        <v>0</v>
      </c>
      <c r="Q40" s="234">
        <v>0</v>
      </c>
      <c r="R40" s="234">
        <v>0</v>
      </c>
      <c r="S40" s="234">
        <v>0</v>
      </c>
      <c r="T40" s="234">
        <v>0</v>
      </c>
      <c r="U40" s="234">
        <v>0</v>
      </c>
      <c r="V40" s="234">
        <v>0</v>
      </c>
      <c r="W40" s="234">
        <v>0</v>
      </c>
      <c r="X40" s="234">
        <v>0</v>
      </c>
      <c r="Y40" s="234">
        <v>0</v>
      </c>
      <c r="Z40" s="234">
        <v>4.4474473286089944E-6</v>
      </c>
      <c r="AA40" s="234">
        <v>1.3426744124444115E-6</v>
      </c>
      <c r="AB40" s="234">
        <v>1.3739133755750265E-7</v>
      </c>
      <c r="AC40" s="234">
        <v>1.3759904233444058E-4</v>
      </c>
      <c r="AD40" s="234">
        <v>0</v>
      </c>
      <c r="AE40" s="234">
        <v>2.0621002513200105E-5</v>
      </c>
      <c r="AF40" s="234">
        <v>1.19587260343117E-4</v>
      </c>
      <c r="AG40" s="234">
        <v>6.5747854836843866E-6</v>
      </c>
      <c r="AH40" s="234">
        <v>4.8238691494860409E-4</v>
      </c>
      <c r="AI40" s="234">
        <v>4.7587171231838147E-4</v>
      </c>
      <c r="AJ40" s="234">
        <v>1.7564334715411027E-5</v>
      </c>
      <c r="AK40" s="234">
        <v>9.4322362461959192E-6</v>
      </c>
      <c r="AL40" s="234">
        <v>1.3905162650357515E-2</v>
      </c>
      <c r="AM40" s="234">
        <v>5.6579687804493532E-6</v>
      </c>
      <c r="AN40" s="234">
        <v>2.625497054823294E-5</v>
      </c>
      <c r="AO40" s="234">
        <v>2.7971811113432194E-4</v>
      </c>
      <c r="AP40" s="234">
        <v>0</v>
      </c>
      <c r="AQ40" s="234">
        <v>1.2914310097171463E-4</v>
      </c>
      <c r="AR40" s="234">
        <v>1.6344137986457623E-3</v>
      </c>
    </row>
    <row r="41" spans="2:58" ht="15" customHeight="1" x14ac:dyDescent="0.15">
      <c r="B41" s="326" t="s">
        <v>178</v>
      </c>
      <c r="C41" s="270" t="s">
        <v>308</v>
      </c>
      <c r="D41" s="327">
        <v>2.0780849657007715E-3</v>
      </c>
      <c r="E41" s="327">
        <v>1.2817022369768484E-2</v>
      </c>
      <c r="F41" s="327">
        <v>1.873380455982548E-3</v>
      </c>
      <c r="G41" s="327">
        <v>1.3131894848759508E-3</v>
      </c>
      <c r="H41" s="327">
        <v>1.5645268808651925E-3</v>
      </c>
      <c r="I41" s="327">
        <v>5.5268870907117793E-4</v>
      </c>
      <c r="J41" s="327">
        <v>9.2610940350048969E-4</v>
      </c>
      <c r="K41" s="327">
        <v>4.441673654501527E-4</v>
      </c>
      <c r="L41" s="327">
        <v>4.4068762225961741E-4</v>
      </c>
      <c r="M41" s="327">
        <v>1.1767672831009123E-3</v>
      </c>
      <c r="N41" s="327">
        <v>4.1250974597097686E-4</v>
      </c>
      <c r="O41" s="327">
        <v>4.4518429418616154E-4</v>
      </c>
      <c r="P41" s="327">
        <v>1.1104196933208225E-3</v>
      </c>
      <c r="Q41" s="327">
        <v>2.4567668852072487E-4</v>
      </c>
      <c r="R41" s="327">
        <v>7.4603350135488307E-4</v>
      </c>
      <c r="S41" s="327">
        <v>3.7326766321323795E-4</v>
      </c>
      <c r="T41" s="327">
        <v>7.8992918836671543E-4</v>
      </c>
      <c r="U41" s="327">
        <v>2.8359492538232851E-4</v>
      </c>
      <c r="V41" s="327">
        <v>3.0928946622671205E-4</v>
      </c>
      <c r="W41" s="327">
        <v>1.3625958782967937E-4</v>
      </c>
      <c r="X41" s="327">
        <v>1.1782754111000156E-4</v>
      </c>
      <c r="Y41" s="327">
        <v>6.5040092333397599E-4</v>
      </c>
      <c r="Z41" s="327">
        <v>1.1060075392401001E-3</v>
      </c>
      <c r="AA41" s="327">
        <v>9.2879154473807842E-4</v>
      </c>
      <c r="AB41" s="327">
        <v>1.2082011036356707E-3</v>
      </c>
      <c r="AC41" s="327">
        <v>9.6742025479392302E-3</v>
      </c>
      <c r="AD41" s="327">
        <v>1.926362785887394E-3</v>
      </c>
      <c r="AE41" s="327">
        <v>6.3774688216813706E-4</v>
      </c>
      <c r="AF41" s="327">
        <v>3.1627237222555072E-3</v>
      </c>
      <c r="AG41" s="327">
        <v>1.3825434201251982E-4</v>
      </c>
      <c r="AH41" s="327">
        <v>1.254679713255342E-3</v>
      </c>
      <c r="AI41" s="327">
        <v>1.4483830289459536E-3</v>
      </c>
      <c r="AJ41" s="327">
        <v>2.1337103508697403E-6</v>
      </c>
      <c r="AK41" s="327">
        <v>1.3238971786507143E-3</v>
      </c>
      <c r="AL41" s="327">
        <v>1.0520184570858512E-3</v>
      </c>
      <c r="AM41" s="327">
        <v>0</v>
      </c>
      <c r="AN41" s="327">
        <v>2.0332129632384334E-3</v>
      </c>
      <c r="AO41" s="327">
        <v>2.5003244687211304E-3</v>
      </c>
      <c r="AP41" s="327">
        <v>0</v>
      </c>
      <c r="AQ41" s="327">
        <v>2.3644118293419275E-4</v>
      </c>
      <c r="AR41" s="327">
        <v>1.2069251320057522E-3</v>
      </c>
    </row>
    <row r="42" spans="2:58" ht="15" customHeight="1" x14ac:dyDescent="0.15">
      <c r="B42" s="233" t="s">
        <v>179</v>
      </c>
      <c r="C42" s="155" t="s">
        <v>309</v>
      </c>
      <c r="D42" s="234">
        <v>1.8087373161740743E-2</v>
      </c>
      <c r="E42" s="234">
        <v>1.2198929280921686E-2</v>
      </c>
      <c r="F42" s="234">
        <v>2.9398499569622476E-2</v>
      </c>
      <c r="G42" s="234">
        <v>3.6367617417469085E-2</v>
      </c>
      <c r="H42" s="234">
        <v>3.7743252453969242E-2</v>
      </c>
      <c r="I42" s="234">
        <v>3.0057618702696388E-2</v>
      </c>
      <c r="J42" s="234">
        <v>7.7731824162788316E-2</v>
      </c>
      <c r="K42" s="234">
        <v>3.1797553295104398E-2</v>
      </c>
      <c r="L42" s="234">
        <v>4.289306963977188E-2</v>
      </c>
      <c r="M42" s="234">
        <v>4.9425379480837563E-2</v>
      </c>
      <c r="N42" s="234">
        <v>3.5862553445403525E-2</v>
      </c>
      <c r="O42" s="234">
        <v>1.8679474706101443E-2</v>
      </c>
      <c r="P42" s="234">
        <v>2.761778533437536E-2</v>
      </c>
      <c r="Q42" s="234">
        <v>3.1826196766346578E-2</v>
      </c>
      <c r="R42" s="234">
        <v>2.9337675481713833E-2</v>
      </c>
      <c r="S42" s="234">
        <v>4.2921408259242039E-2</v>
      </c>
      <c r="T42" s="234">
        <v>4.196484564836192E-2</v>
      </c>
      <c r="U42" s="234">
        <v>4.7648403900556316E-2</v>
      </c>
      <c r="V42" s="234">
        <v>5.024755694786405E-2</v>
      </c>
      <c r="W42" s="234">
        <v>2.8716552587630239E-2</v>
      </c>
      <c r="X42" s="234">
        <v>3.6108460010565231E-2</v>
      </c>
      <c r="Y42" s="234">
        <v>2.2491003529645087E-2</v>
      </c>
      <c r="Z42" s="234">
        <v>4.5589693394796446E-2</v>
      </c>
      <c r="AA42" s="234">
        <v>0.10770329363677414</v>
      </c>
      <c r="AB42" s="234">
        <v>6.5128207441076724E-2</v>
      </c>
      <c r="AC42" s="234">
        <v>0.12952203112920579</v>
      </c>
      <c r="AD42" s="234">
        <v>6.1206680632142525E-2</v>
      </c>
      <c r="AE42" s="234">
        <v>8.1924574305084291E-2</v>
      </c>
      <c r="AF42" s="234">
        <v>0.11950235382795038</v>
      </c>
      <c r="AG42" s="234">
        <v>1.5425438312188218E-2</v>
      </c>
      <c r="AH42" s="234">
        <v>0.17083952818592724</v>
      </c>
      <c r="AI42" s="234">
        <v>0.14693779967415702</v>
      </c>
      <c r="AJ42" s="234">
        <v>8.8858845446017493E-2</v>
      </c>
      <c r="AK42" s="234">
        <v>8.9266330156944435E-2</v>
      </c>
      <c r="AL42" s="234">
        <v>4.7418547868267741E-2</v>
      </c>
      <c r="AM42" s="234">
        <v>8.1461174816783846E-2</v>
      </c>
      <c r="AN42" s="234">
        <v>0.1575358479106321</v>
      </c>
      <c r="AO42" s="234">
        <v>3.7713688497807527E-2</v>
      </c>
      <c r="AP42" s="234">
        <v>0</v>
      </c>
      <c r="AQ42" s="234">
        <v>2.8282671356440626E-2</v>
      </c>
      <c r="AR42" s="234">
        <v>7.2087840560422653E-2</v>
      </c>
    </row>
    <row r="43" spans="2:58" ht="15" customHeight="1" x14ac:dyDescent="0.15">
      <c r="B43" s="326" t="s">
        <v>180</v>
      </c>
      <c r="C43" s="270" t="s">
        <v>310</v>
      </c>
      <c r="D43" s="327">
        <v>1.7351766147994756E-3</v>
      </c>
      <c r="E43" s="327">
        <v>1.1304969609588174E-3</v>
      </c>
      <c r="F43" s="327">
        <v>2.3038517850348692E-4</v>
      </c>
      <c r="G43" s="327">
        <v>3.5028611802816255E-4</v>
      </c>
      <c r="H43" s="327">
        <v>1.9023812266761019E-4</v>
      </c>
      <c r="I43" s="327">
        <v>1.1148129363280893E-4</v>
      </c>
      <c r="J43" s="327">
        <v>1.2398267672820977E-3</v>
      </c>
      <c r="K43" s="327">
        <v>8.5397649298992362E-5</v>
      </c>
      <c r="L43" s="327">
        <v>9.2354285997977474E-5</v>
      </c>
      <c r="M43" s="327">
        <v>1.3879792346351103E-4</v>
      </c>
      <c r="N43" s="327">
        <v>1.8958923742525401E-3</v>
      </c>
      <c r="O43" s="327">
        <v>7.5615861733090674E-5</v>
      </c>
      <c r="P43" s="327">
        <v>4.3485823621499392E-5</v>
      </c>
      <c r="Q43" s="327">
        <v>1.0151929277715903E-4</v>
      </c>
      <c r="R43" s="327">
        <v>8.6229027873811715E-5</v>
      </c>
      <c r="S43" s="327">
        <v>2.6238061681934716E-4</v>
      </c>
      <c r="T43" s="327">
        <v>1.4325179239437798E-4</v>
      </c>
      <c r="U43" s="327">
        <v>2.8875945949507857E-4</v>
      </c>
      <c r="V43" s="327">
        <v>1.2088778161814554E-4</v>
      </c>
      <c r="W43" s="327">
        <v>2.7659451949627381E-4</v>
      </c>
      <c r="X43" s="327">
        <v>9.8820877552806673E-5</v>
      </c>
      <c r="Y43" s="327">
        <v>4.2580373947631144E-4</v>
      </c>
      <c r="Z43" s="327">
        <v>1.8629358452999922E-4</v>
      </c>
      <c r="AA43" s="327">
        <v>3.3880699382068084E-4</v>
      </c>
      <c r="AB43" s="327">
        <v>9.7850110608453393E-5</v>
      </c>
      <c r="AC43" s="327">
        <v>3.3070406154012583E-4</v>
      </c>
      <c r="AD43" s="327">
        <v>7.006443453510271E-5</v>
      </c>
      <c r="AE43" s="327">
        <v>6.4360141480527546E-4</v>
      </c>
      <c r="AF43" s="327">
        <v>2.6197910139956666E-4</v>
      </c>
      <c r="AG43" s="327">
        <v>6.1220249293472391E-4</v>
      </c>
      <c r="AH43" s="327">
        <v>4.4319279636104316E-4</v>
      </c>
      <c r="AI43" s="327">
        <v>1.006030015409767E-2</v>
      </c>
      <c r="AJ43" s="327">
        <v>4.353733267799221E-4</v>
      </c>
      <c r="AK43" s="327">
        <v>1.0790358677004062E-2</v>
      </c>
      <c r="AL43" s="327">
        <v>2.3584977036276728E-2</v>
      </c>
      <c r="AM43" s="327">
        <v>2.3759965491645515E-3</v>
      </c>
      <c r="AN43" s="327">
        <v>1.767044133362853E-3</v>
      </c>
      <c r="AO43" s="327">
        <v>1.1227150571526831E-2</v>
      </c>
      <c r="AP43" s="327">
        <v>0</v>
      </c>
      <c r="AQ43" s="327">
        <v>3.4175577039499568E-3</v>
      </c>
      <c r="AR43" s="327">
        <v>4.3692736890506021E-3</v>
      </c>
    </row>
    <row r="44" spans="2:58" ht="15" customHeight="1" x14ac:dyDescent="0.15">
      <c r="B44" s="233" t="s">
        <v>181</v>
      </c>
      <c r="C44" s="155" t="s">
        <v>311</v>
      </c>
      <c r="D44" s="234">
        <v>3.23667328454816E-4</v>
      </c>
      <c r="E44" s="234">
        <v>1.0234754809440162E-3</v>
      </c>
      <c r="F44" s="234">
        <v>7.253005701095118E-4</v>
      </c>
      <c r="G44" s="234">
        <v>6.9215487125893777E-4</v>
      </c>
      <c r="H44" s="234">
        <v>1.2105332802134876E-3</v>
      </c>
      <c r="I44" s="234">
        <v>8.9126870753047417E-4</v>
      </c>
      <c r="J44" s="234">
        <v>2.5283665377236518E-3</v>
      </c>
      <c r="K44" s="234">
        <v>2.6615185743621817E-4</v>
      </c>
      <c r="L44" s="234">
        <v>1.3821607289843656E-4</v>
      </c>
      <c r="M44" s="234">
        <v>8.9188284102412522E-4</v>
      </c>
      <c r="N44" s="234">
        <v>1.257681155156261E-3</v>
      </c>
      <c r="O44" s="234">
        <v>3.2806154384806699E-4</v>
      </c>
      <c r="P44" s="234">
        <v>3.2216258063251665E-4</v>
      </c>
      <c r="Q44" s="234">
        <v>6.1088509290849896E-4</v>
      </c>
      <c r="R44" s="234">
        <v>4.4745963040925582E-4</v>
      </c>
      <c r="S44" s="234">
        <v>1.1171621457691295E-3</v>
      </c>
      <c r="T44" s="234">
        <v>3.2151738562827444E-4</v>
      </c>
      <c r="U44" s="234">
        <v>5.7238609074849491E-4</v>
      </c>
      <c r="V44" s="234">
        <v>6.8349107096110889E-4</v>
      </c>
      <c r="W44" s="234">
        <v>4.2091146651496847E-4</v>
      </c>
      <c r="X44" s="234">
        <v>4.5016869446877858E-4</v>
      </c>
      <c r="Y44" s="234">
        <v>5.5489871716871424E-4</v>
      </c>
      <c r="Z44" s="234">
        <v>7.5806285894984332E-4</v>
      </c>
      <c r="AA44" s="234">
        <v>8.4419546387333162E-4</v>
      </c>
      <c r="AB44" s="234">
        <v>2.9103149063680598E-5</v>
      </c>
      <c r="AC44" s="234">
        <v>7.5545737713638859E-4</v>
      </c>
      <c r="AD44" s="234">
        <v>2.8519108486574122E-3</v>
      </c>
      <c r="AE44" s="234">
        <v>2.0291025910407121E-3</v>
      </c>
      <c r="AF44" s="234">
        <v>3.4513179384207636E-3</v>
      </c>
      <c r="AG44" s="234">
        <v>1.744872418909767E-4</v>
      </c>
      <c r="AH44" s="234">
        <v>2.0131623081692958E-3</v>
      </c>
      <c r="AI44" s="234">
        <v>2.3808397782569277E-3</v>
      </c>
      <c r="AJ44" s="234">
        <v>2.7080620000810183E-3</v>
      </c>
      <c r="AK44" s="234">
        <v>3.3655857545294736E-3</v>
      </c>
      <c r="AL44" s="234">
        <v>2.4583527316099025E-3</v>
      </c>
      <c r="AM44" s="234">
        <v>4.7439878607666722E-3</v>
      </c>
      <c r="AN44" s="234">
        <v>1.4498521770213008E-3</v>
      </c>
      <c r="AO44" s="234">
        <v>1.7195786037402345E-3</v>
      </c>
      <c r="AP44" s="234">
        <v>0</v>
      </c>
      <c r="AQ44" s="234">
        <v>1.1583674338509984E-4</v>
      </c>
      <c r="AR44" s="234">
        <v>1.4498430759799911E-3</v>
      </c>
    </row>
    <row r="45" spans="2:58" ht="15" customHeight="1" x14ac:dyDescent="0.15">
      <c r="B45" s="328" t="s">
        <v>182</v>
      </c>
      <c r="C45" s="329" t="s">
        <v>312</v>
      </c>
      <c r="D45" s="330">
        <v>5.2422241407491148E-3</v>
      </c>
      <c r="E45" s="330">
        <v>8.6567495116787133E-3</v>
      </c>
      <c r="F45" s="330">
        <v>4.7035723210593818E-3</v>
      </c>
      <c r="G45" s="330">
        <v>6.6715947052145173E-3</v>
      </c>
      <c r="H45" s="330">
        <v>2.152405925977709E-3</v>
      </c>
      <c r="I45" s="330">
        <v>3.7647717561076237E-3</v>
      </c>
      <c r="J45" s="330">
        <v>1.5441951708613857E-3</v>
      </c>
      <c r="K45" s="330">
        <v>1.8567888890438054E-2</v>
      </c>
      <c r="L45" s="330">
        <v>1.5983598599620698E-3</v>
      </c>
      <c r="M45" s="330">
        <v>8.6524276357205238E-3</v>
      </c>
      <c r="N45" s="330">
        <v>1.2409550638442968E-3</v>
      </c>
      <c r="O45" s="330">
        <v>1.2485782744957912E-2</v>
      </c>
      <c r="P45" s="330">
        <v>2.4823668047596766E-3</v>
      </c>
      <c r="Q45" s="330">
        <v>4.6370242224017377E-3</v>
      </c>
      <c r="R45" s="330">
        <v>8.9090163879410548E-3</v>
      </c>
      <c r="S45" s="330">
        <v>5.0435290579150119E-3</v>
      </c>
      <c r="T45" s="330">
        <v>1.684453743572502E-3</v>
      </c>
      <c r="U45" s="330">
        <v>4.0514114363478622E-4</v>
      </c>
      <c r="V45" s="330">
        <v>2.8936899990454541E-3</v>
      </c>
      <c r="W45" s="330">
        <v>1.7967910991504091E-3</v>
      </c>
      <c r="X45" s="330">
        <v>1.4257063609587153E-3</v>
      </c>
      <c r="Y45" s="330">
        <v>3.2328327318563786E-3</v>
      </c>
      <c r="Z45" s="330">
        <v>1.653497381814987E-3</v>
      </c>
      <c r="AA45" s="330">
        <v>1.4731346567333025E-2</v>
      </c>
      <c r="AB45" s="330">
        <v>3.325132328375174E-3</v>
      </c>
      <c r="AC45" s="330">
        <v>6.4028476120668075E-3</v>
      </c>
      <c r="AD45" s="330">
        <v>7.4275509684177165E-3</v>
      </c>
      <c r="AE45" s="330">
        <v>4.1627755179142831E-3</v>
      </c>
      <c r="AF45" s="330">
        <v>9.693016683881079E-3</v>
      </c>
      <c r="AG45" s="330">
        <v>1.9612255077656121E-3</v>
      </c>
      <c r="AH45" s="330">
        <v>2.8644328680302884E-3</v>
      </c>
      <c r="AI45" s="330">
        <v>5.3073359706396058E-3</v>
      </c>
      <c r="AJ45" s="330">
        <v>3.2700473515809677E-4</v>
      </c>
      <c r="AK45" s="330">
        <v>7.0577375627460309E-3</v>
      </c>
      <c r="AL45" s="330">
        <v>2.9461082689743851E-3</v>
      </c>
      <c r="AM45" s="330">
        <v>1.3041110047930703E-2</v>
      </c>
      <c r="AN45" s="330">
        <v>4.2401366445986143E-3</v>
      </c>
      <c r="AO45" s="330">
        <v>5.7138968589681158E-3</v>
      </c>
      <c r="AP45" s="330">
        <v>4.8988524699309505E-4</v>
      </c>
      <c r="AQ45" s="330">
        <v>0</v>
      </c>
      <c r="AR45" s="330">
        <v>5.1510778020604307E-3</v>
      </c>
    </row>
    <row r="46" spans="2:58" ht="15" customHeight="1" x14ac:dyDescent="0.15">
      <c r="B46" s="228">
        <v>37</v>
      </c>
      <c r="C46" s="229" t="s">
        <v>67</v>
      </c>
      <c r="D46" s="230">
        <v>0.56903090714827376</v>
      </c>
      <c r="E46" s="230">
        <v>0.46539587614307226</v>
      </c>
      <c r="F46" s="230">
        <v>0.5440487831234978</v>
      </c>
      <c r="G46" s="230">
        <v>0.69310807667044638</v>
      </c>
      <c r="H46" s="230">
        <v>0.5654195778256268</v>
      </c>
      <c r="I46" s="230">
        <v>0.58346135909720953</v>
      </c>
      <c r="J46" s="230">
        <v>0.57137034879564652</v>
      </c>
      <c r="K46" s="230">
        <v>0.53432437761794838</v>
      </c>
      <c r="L46" s="230">
        <v>0.58122255360141395</v>
      </c>
      <c r="M46" s="230">
        <v>0.52026983218219403</v>
      </c>
      <c r="N46" s="230">
        <v>0.50189055211618305</v>
      </c>
      <c r="O46" s="230">
        <v>0.61824569498603987</v>
      </c>
      <c r="P46" s="230">
        <v>0.7823093544743851</v>
      </c>
      <c r="Q46" s="230">
        <v>0.48037909798397044</v>
      </c>
      <c r="R46" s="230">
        <v>0.50137869722710959</v>
      </c>
      <c r="S46" s="230">
        <v>0.50566480887559795</v>
      </c>
      <c r="T46" s="230">
        <v>0.57076100823490894</v>
      </c>
      <c r="U46" s="230">
        <v>0.5904959382683026</v>
      </c>
      <c r="V46" s="230">
        <v>0.64291189707148211</v>
      </c>
      <c r="W46" s="230">
        <v>0.61658185233212492</v>
      </c>
      <c r="X46" s="230">
        <v>0.71953133699551342</v>
      </c>
      <c r="Y46" s="230">
        <v>0.7270837544560298</v>
      </c>
      <c r="Z46" s="230">
        <v>0.55569020933499225</v>
      </c>
      <c r="AA46" s="230">
        <v>0.50755850271590763</v>
      </c>
      <c r="AB46" s="230">
        <v>0.55730424888903163</v>
      </c>
      <c r="AC46" s="230">
        <v>0.50121236438155858</v>
      </c>
      <c r="AD46" s="230">
        <v>0.36497703762855666</v>
      </c>
      <c r="AE46" s="230">
        <v>0.32183600022900283</v>
      </c>
      <c r="AF46" s="230">
        <v>0.36889118691232797</v>
      </c>
      <c r="AG46" s="230">
        <v>0.16041840048127487</v>
      </c>
      <c r="AH46" s="230">
        <v>0.54703992407137492</v>
      </c>
      <c r="AI46" s="230">
        <v>0.52476400295065406</v>
      </c>
      <c r="AJ46" s="230">
        <v>0.28669148283590468</v>
      </c>
      <c r="AK46" s="230">
        <v>0.27803021371470305</v>
      </c>
      <c r="AL46" s="230">
        <v>0.41013854957716522</v>
      </c>
      <c r="AM46" s="230">
        <v>0.40090422398899933</v>
      </c>
      <c r="AN46" s="230">
        <v>0.3920841510390724</v>
      </c>
      <c r="AO46" s="230">
        <v>0.47696679104334794</v>
      </c>
      <c r="AP46" s="230">
        <v>1</v>
      </c>
      <c r="AQ46" s="230">
        <v>0.35288181235048932</v>
      </c>
      <c r="AR46" s="230">
        <v>0.44450929568212466</v>
      </c>
      <c r="AS46" s="126"/>
      <c r="AT46" s="126"/>
      <c r="AU46" s="126"/>
      <c r="AV46" s="126"/>
      <c r="AW46" s="126"/>
      <c r="AX46" s="126"/>
      <c r="AY46" s="126"/>
      <c r="AZ46" s="126"/>
      <c r="BA46" s="126"/>
      <c r="BB46" s="126"/>
      <c r="BC46" s="126"/>
      <c r="BD46" s="126"/>
      <c r="BE46" s="126"/>
      <c r="BF46" s="126"/>
    </row>
    <row r="47" spans="2:58" ht="15" customHeight="1" x14ac:dyDescent="0.15">
      <c r="B47" s="331">
        <v>39</v>
      </c>
      <c r="C47" s="332" t="s">
        <v>68</v>
      </c>
      <c r="D47" s="333">
        <v>2.4930547332669781E-3</v>
      </c>
      <c r="E47" s="333">
        <v>2.9507550679212593E-2</v>
      </c>
      <c r="F47" s="333">
        <v>1.0343412747429555E-2</v>
      </c>
      <c r="G47" s="333">
        <v>4.7650169737671949E-3</v>
      </c>
      <c r="H47" s="333">
        <v>9.0636628511447104E-3</v>
      </c>
      <c r="I47" s="333">
        <v>9.5216011324689882E-3</v>
      </c>
      <c r="J47" s="333">
        <v>1.0681362763485155E-2</v>
      </c>
      <c r="K47" s="333">
        <v>5.6138373072702032E-3</v>
      </c>
      <c r="L47" s="333">
        <v>1.3966626044296089E-2</v>
      </c>
      <c r="M47" s="333">
        <v>1.1147644101883966E-2</v>
      </c>
      <c r="N47" s="333">
        <v>1.16836785793382E-2</v>
      </c>
      <c r="O47" s="333">
        <v>3.0933106935296982E-3</v>
      </c>
      <c r="P47" s="333">
        <v>6.1994860098143218E-3</v>
      </c>
      <c r="Q47" s="333">
        <v>1.2695161594857068E-2</v>
      </c>
      <c r="R47" s="333">
        <v>1.1361484101808756E-2</v>
      </c>
      <c r="S47" s="333">
        <v>1.0065193064428412E-2</v>
      </c>
      <c r="T47" s="333">
        <v>2.2711046489902395E-2</v>
      </c>
      <c r="U47" s="333">
        <v>1.3840035474783213E-2</v>
      </c>
      <c r="V47" s="333">
        <v>9.773075798618679E-3</v>
      </c>
      <c r="W47" s="333">
        <v>3.5038001959089337E-3</v>
      </c>
      <c r="X47" s="333">
        <v>5.3951378613220106E-3</v>
      </c>
      <c r="Y47" s="333">
        <v>7.4084706731085866E-3</v>
      </c>
      <c r="Z47" s="333">
        <v>1.2440463202546917E-2</v>
      </c>
      <c r="AA47" s="333">
        <v>1.1838260321592516E-2</v>
      </c>
      <c r="AB47" s="333">
        <v>3.4883312547794782E-3</v>
      </c>
      <c r="AC47" s="333">
        <v>9.2788939185909757E-3</v>
      </c>
      <c r="AD47" s="333">
        <v>1.7797593863399876E-2</v>
      </c>
      <c r="AE47" s="333">
        <v>1.3596873182004098E-2</v>
      </c>
      <c r="AF47" s="333">
        <v>2.4533547030688482E-2</v>
      </c>
      <c r="AG47" s="333">
        <v>9.7496699779419185E-4</v>
      </c>
      <c r="AH47" s="333">
        <v>6.7301900774640322E-3</v>
      </c>
      <c r="AI47" s="333">
        <v>5.212749706459005E-3</v>
      </c>
      <c r="AJ47" s="333">
        <v>9.2468341381826413E-3</v>
      </c>
      <c r="AK47" s="333">
        <v>3.9540840164421151E-3</v>
      </c>
      <c r="AL47" s="333">
        <v>8.604261055168547E-3</v>
      </c>
      <c r="AM47" s="333">
        <v>3.5003996049932012E-2</v>
      </c>
      <c r="AN47" s="333">
        <v>9.2593206390502378E-3</v>
      </c>
      <c r="AO47" s="333">
        <v>1.4776475495301826E-2</v>
      </c>
      <c r="AP47" s="333">
        <v>0</v>
      </c>
      <c r="AQ47" s="333">
        <v>1.9978474267124116E-3</v>
      </c>
      <c r="AR47" s="333">
        <v>9.1248231254780713E-3</v>
      </c>
      <c r="AS47" s="126"/>
      <c r="AT47" s="126"/>
      <c r="AU47" s="126"/>
      <c r="AV47" s="126"/>
      <c r="AW47" s="126"/>
      <c r="AX47" s="126"/>
      <c r="AY47" s="126"/>
      <c r="AZ47" s="126"/>
      <c r="BA47" s="126"/>
      <c r="BB47" s="126"/>
      <c r="BC47" s="126"/>
      <c r="BD47" s="126"/>
      <c r="BE47" s="126"/>
      <c r="BF47" s="126"/>
    </row>
    <row r="48" spans="2:58" ht="15" customHeight="1" x14ac:dyDescent="0.15">
      <c r="B48" s="233">
        <v>40</v>
      </c>
      <c r="C48" s="155" t="s">
        <v>69</v>
      </c>
      <c r="D48" s="234">
        <v>0.14360582857172569</v>
      </c>
      <c r="E48" s="234">
        <v>0.18213469294067491</v>
      </c>
      <c r="F48" s="234">
        <v>0.22407697716635236</v>
      </c>
      <c r="G48" s="234">
        <v>0.13693994959002814</v>
      </c>
      <c r="H48" s="234">
        <v>0.38495399688200294</v>
      </c>
      <c r="I48" s="234">
        <v>0.29392886446511468</v>
      </c>
      <c r="J48" s="234">
        <v>9.8124015152063648E-2</v>
      </c>
      <c r="K48" s="234">
        <v>0.12209150046906464</v>
      </c>
      <c r="L48" s="234">
        <v>0.20914015501734479</v>
      </c>
      <c r="M48" s="234">
        <v>0.26551631136469478</v>
      </c>
      <c r="N48" s="234">
        <v>0.48976715870259541</v>
      </c>
      <c r="O48" s="234">
        <v>0.27224774139349101</v>
      </c>
      <c r="P48" s="234">
        <v>0.11099174626818137</v>
      </c>
      <c r="Q48" s="234">
        <v>0.15273993827423962</v>
      </c>
      <c r="R48" s="234">
        <v>0.16905512329827732</v>
      </c>
      <c r="S48" s="234">
        <v>0.34669148832735652</v>
      </c>
      <c r="T48" s="234">
        <v>0.13297924377921472</v>
      </c>
      <c r="U48" s="234">
        <v>0.13747430727947177</v>
      </c>
      <c r="V48" s="234">
        <v>0.25873265751935293</v>
      </c>
      <c r="W48" s="234">
        <v>0.26433591634432824</v>
      </c>
      <c r="X48" s="234">
        <v>0.15081518960214302</v>
      </c>
      <c r="Y48" s="234">
        <v>0.21831621791030761</v>
      </c>
      <c r="Z48" s="234">
        <v>0.37912586965748118</v>
      </c>
      <c r="AA48" s="234">
        <v>0.29066878918730049</v>
      </c>
      <c r="AB48" s="234">
        <v>2.8514701964921813E-2</v>
      </c>
      <c r="AC48" s="234">
        <v>0.20138775458137487</v>
      </c>
      <c r="AD48" s="234">
        <v>0.37386549830260335</v>
      </c>
      <c r="AE48" s="234">
        <v>0.47308124427896475</v>
      </c>
      <c r="AF48" s="234">
        <v>0.45337668203385029</v>
      </c>
      <c r="AG48" s="234">
        <v>3.637323379965058E-2</v>
      </c>
      <c r="AH48" s="234">
        <v>0.31073174673905779</v>
      </c>
      <c r="AI48" s="234">
        <v>0.13522916987486733</v>
      </c>
      <c r="AJ48" s="234">
        <v>0.42489828662492912</v>
      </c>
      <c r="AK48" s="234">
        <v>0.50621911201844116</v>
      </c>
      <c r="AL48" s="234">
        <v>0.54303622556220787</v>
      </c>
      <c r="AM48" s="234">
        <v>0.55706283104262966</v>
      </c>
      <c r="AN48" s="234">
        <v>0.35940369710890852</v>
      </c>
      <c r="AO48" s="234">
        <v>0.35971465341352477</v>
      </c>
      <c r="AP48" s="234">
        <v>0</v>
      </c>
      <c r="AQ48" s="234">
        <v>2.945555783714643E-3</v>
      </c>
      <c r="AR48" s="234">
        <v>0.29304371184959499</v>
      </c>
    </row>
    <row r="49" spans="2:44" ht="15" customHeight="1" x14ac:dyDescent="0.15">
      <c r="B49" s="326">
        <v>41</v>
      </c>
      <c r="C49" s="270" t="s">
        <v>70</v>
      </c>
      <c r="D49" s="327">
        <v>0.16539511385052366</v>
      </c>
      <c r="E49" s="327">
        <v>0.17645730251985267</v>
      </c>
      <c r="F49" s="327">
        <v>6.9269300011781915E-2</v>
      </c>
      <c r="G49" s="327">
        <v>9.1536200414019803E-2</v>
      </c>
      <c r="H49" s="327">
        <v>-5.8603194752120669E-2</v>
      </c>
      <c r="I49" s="327">
        <v>1.3502808165316483E-2</v>
      </c>
      <c r="J49" s="327">
        <v>0.1536601425217351</v>
      </c>
      <c r="K49" s="327">
        <v>0.1718716077464382</v>
      </c>
      <c r="L49" s="327">
        <v>9.199640187701752E-2</v>
      </c>
      <c r="M49" s="327">
        <v>5.1867294817722322E-2</v>
      </c>
      <c r="N49" s="327">
        <v>-0.14234085073736874</v>
      </c>
      <c r="O49" s="327">
        <v>3.9843928861382903E-2</v>
      </c>
      <c r="P49" s="327">
        <v>6.8628591867783501E-2</v>
      </c>
      <c r="Q49" s="327">
        <v>0.23566779992653195</v>
      </c>
      <c r="R49" s="327">
        <v>0.22864463531613299</v>
      </c>
      <c r="S49" s="327">
        <v>3.6282837899664744E-2</v>
      </c>
      <c r="T49" s="327">
        <v>0.12751156496177621</v>
      </c>
      <c r="U49" s="327">
        <v>0.1348299777418796</v>
      </c>
      <c r="V49" s="327">
        <v>-4.8833799605350033E-3</v>
      </c>
      <c r="W49" s="327">
        <v>7.2128670613196458E-2</v>
      </c>
      <c r="X49" s="327">
        <v>4.5492862412484125E-2</v>
      </c>
      <c r="Y49" s="327">
        <v>-1.7443460988234679E-2</v>
      </c>
      <c r="Z49" s="327">
        <v>-6.8266228916830554E-2</v>
      </c>
      <c r="AA49" s="327">
        <v>8.8702262685549885E-2</v>
      </c>
      <c r="AB49" s="327">
        <v>0.20264940729083877</v>
      </c>
      <c r="AC49" s="327">
        <v>9.663670586018068E-2</v>
      </c>
      <c r="AD49" s="327">
        <v>0.11006029613524307</v>
      </c>
      <c r="AE49" s="327">
        <v>4.2063508854576673E-2</v>
      </c>
      <c r="AF49" s="327">
        <v>8.2888637088581588E-2</v>
      </c>
      <c r="AG49" s="327">
        <v>0.38839242644688549</v>
      </c>
      <c r="AH49" s="327">
        <v>1.557781954441979E-2</v>
      </c>
      <c r="AI49" s="327">
        <v>0.1637631734164211</v>
      </c>
      <c r="AJ49" s="327">
        <v>0</v>
      </c>
      <c r="AK49" s="327">
        <v>-1.4340357754008728E-3</v>
      </c>
      <c r="AL49" s="327">
        <v>-9.6157252123833577E-3</v>
      </c>
      <c r="AM49" s="327">
        <v>-4.3819163960665736E-2</v>
      </c>
      <c r="AN49" s="327">
        <v>8.0002275043967286E-2</v>
      </c>
      <c r="AO49" s="327">
        <v>-2.0323697298046194E-2</v>
      </c>
      <c r="AP49" s="327">
        <v>0</v>
      </c>
      <c r="AQ49" s="327">
        <v>0.57618272629126444</v>
      </c>
      <c r="AR49" s="327">
        <v>9.8173514726881767E-2</v>
      </c>
    </row>
    <row r="50" spans="2:44" ht="15" customHeight="1" x14ac:dyDescent="0.15">
      <c r="B50" s="233">
        <v>42</v>
      </c>
      <c r="C50" s="155" t="s">
        <v>61</v>
      </c>
      <c r="D50" s="234">
        <v>0.11575585150853948</v>
      </c>
      <c r="E50" s="234">
        <v>0.11075626541674974</v>
      </c>
      <c r="F50" s="234">
        <v>8.8103475964522199E-2</v>
      </c>
      <c r="G50" s="234">
        <v>4.3116502236778723E-2</v>
      </c>
      <c r="H50" s="234">
        <v>7.2696464665018626E-2</v>
      </c>
      <c r="I50" s="234">
        <v>5.09547710374572E-2</v>
      </c>
      <c r="J50" s="234">
        <v>0.13753564642541802</v>
      </c>
      <c r="K50" s="234">
        <v>9.3450921497899672E-2</v>
      </c>
      <c r="L50" s="234">
        <v>7.4206894053731001E-2</v>
      </c>
      <c r="M50" s="234">
        <v>0.10160070920652603</v>
      </c>
      <c r="N50" s="234">
        <v>0.10818899354675154</v>
      </c>
      <c r="O50" s="234">
        <v>3.3103053028061734E-2</v>
      </c>
      <c r="P50" s="234">
        <v>2.1802934496875145E-2</v>
      </c>
      <c r="Q50" s="234">
        <v>6.6548289370186059E-2</v>
      </c>
      <c r="R50" s="234">
        <v>5.2183627030320645E-2</v>
      </c>
      <c r="S50" s="234">
        <v>0.10405342273810871</v>
      </c>
      <c r="T50" s="234">
        <v>0.14163221206241047</v>
      </c>
      <c r="U50" s="234">
        <v>0.19401556685699198</v>
      </c>
      <c r="V50" s="234">
        <v>0.11905962729497545</v>
      </c>
      <c r="W50" s="234">
        <v>0.16774588097065482</v>
      </c>
      <c r="X50" s="234">
        <v>8.2100109611979652E-2</v>
      </c>
      <c r="Y50" s="234">
        <v>0.10175007587397547</v>
      </c>
      <c r="Z50" s="234">
        <v>8.3917612944286374E-2</v>
      </c>
      <c r="AA50" s="234">
        <v>4.5139948130905591E-2</v>
      </c>
      <c r="AB50" s="234">
        <v>0.15658975091690583</v>
      </c>
      <c r="AC50" s="234">
        <v>0.19287824025570061</v>
      </c>
      <c r="AD50" s="234">
        <v>8.4090083456756295E-2</v>
      </c>
      <c r="AE50" s="234">
        <v>7.9121040762024614E-2</v>
      </c>
      <c r="AF50" s="234">
        <v>6.1484154062686126E-2</v>
      </c>
      <c r="AG50" s="234">
        <v>0.32737189210187806</v>
      </c>
      <c r="AH50" s="234">
        <v>7.7458168618988132E-2</v>
      </c>
      <c r="AI50" s="234">
        <v>0.14137635128619067</v>
      </c>
      <c r="AJ50" s="234">
        <v>0.2769987744978008</v>
      </c>
      <c r="AK50" s="234">
        <v>0.20524851404430589</v>
      </c>
      <c r="AL50" s="234">
        <v>4.7468355384099124E-2</v>
      </c>
      <c r="AM50" s="234">
        <v>3.4700340047427093E-2</v>
      </c>
      <c r="AN50" s="234">
        <v>9.3444010073766265E-2</v>
      </c>
      <c r="AO50" s="234">
        <v>0.11001084324242176</v>
      </c>
      <c r="AP50" s="234">
        <v>0</v>
      </c>
      <c r="AQ50" s="234">
        <v>2.8577554194792684E-2</v>
      </c>
      <c r="AR50" s="234">
        <v>0.12368896967276664</v>
      </c>
    </row>
    <row r="51" spans="2:44" ht="15" customHeight="1" x14ac:dyDescent="0.15">
      <c r="B51" s="326">
        <v>43</v>
      </c>
      <c r="C51" s="270" t="s">
        <v>71</v>
      </c>
      <c r="D51" s="327">
        <v>2.9222810379372299E-2</v>
      </c>
      <c r="E51" s="327">
        <v>3.7705076745576771E-2</v>
      </c>
      <c r="F51" s="327">
        <v>6.4172403157552696E-2</v>
      </c>
      <c r="G51" s="327">
        <v>3.2263511783471858E-2</v>
      </c>
      <c r="H51" s="327">
        <v>2.6472122959365102E-2</v>
      </c>
      <c r="I51" s="327">
        <v>4.8633762817440564E-2</v>
      </c>
      <c r="J51" s="327">
        <v>2.8761408279565682E-2</v>
      </c>
      <c r="K51" s="327">
        <v>7.2975652457958479E-2</v>
      </c>
      <c r="L51" s="327">
        <v>2.9468675881461966E-2</v>
      </c>
      <c r="M51" s="327">
        <v>4.9604395767465601E-2</v>
      </c>
      <c r="N51" s="327">
        <v>3.0818730078570309E-2</v>
      </c>
      <c r="O51" s="327">
        <v>3.3469937261093971E-2</v>
      </c>
      <c r="P51" s="327">
        <v>1.0072174217683909E-2</v>
      </c>
      <c r="Q51" s="327">
        <v>5.197747182473432E-2</v>
      </c>
      <c r="R51" s="327">
        <v>3.7380488750936774E-2</v>
      </c>
      <c r="S51" s="327">
        <v>-2.7535482718999216E-3</v>
      </c>
      <c r="T51" s="327">
        <v>4.4079723822636778E-3</v>
      </c>
      <c r="U51" s="327">
        <v>-7.0649970603901616E-2</v>
      </c>
      <c r="V51" s="327">
        <v>-2.5589032408879279E-2</v>
      </c>
      <c r="W51" s="327">
        <v>-0.12428302335884427</v>
      </c>
      <c r="X51" s="327">
        <v>-3.3201060268821712E-3</v>
      </c>
      <c r="Y51" s="327">
        <v>-3.7111478601806407E-2</v>
      </c>
      <c r="Z51" s="327">
        <v>3.7093889062147722E-2</v>
      </c>
      <c r="AA51" s="327">
        <v>6.0053539021975605E-2</v>
      </c>
      <c r="AB51" s="327">
        <v>5.1485232966540714E-2</v>
      </c>
      <c r="AC51" s="327">
        <v>4.1296195323612311E-2</v>
      </c>
      <c r="AD51" s="327">
        <v>4.9212218372293691E-2</v>
      </c>
      <c r="AE51" s="327">
        <v>7.1023857061626228E-2</v>
      </c>
      <c r="AF51" s="327">
        <v>1.9750437670369037E-2</v>
      </c>
      <c r="AG51" s="327">
        <v>8.6682591169824991E-2</v>
      </c>
      <c r="AH51" s="327">
        <v>4.5494410568675842E-2</v>
      </c>
      <c r="AI51" s="327">
        <v>2.9659604772247331E-2</v>
      </c>
      <c r="AJ51" s="327">
        <v>2.1646219031827337E-3</v>
      </c>
      <c r="AK51" s="327">
        <v>9.564661586210289E-3</v>
      </c>
      <c r="AL51" s="327">
        <v>1.3265746881324276E-2</v>
      </c>
      <c r="AM51" s="327">
        <v>3.7634461058767117E-2</v>
      </c>
      <c r="AN51" s="327">
        <v>6.5845771408047926E-2</v>
      </c>
      <c r="AO51" s="327">
        <v>5.8858774193838448E-2</v>
      </c>
      <c r="AP51" s="327">
        <v>0</v>
      </c>
      <c r="AQ51" s="327">
        <v>4.0374811354140505E-2</v>
      </c>
      <c r="AR51" s="327">
        <v>3.4926755173130819E-2</v>
      </c>
    </row>
    <row r="52" spans="2:44" ht="15" customHeight="1" x14ac:dyDescent="0.15">
      <c r="B52" s="235">
        <v>44</v>
      </c>
      <c r="C52" s="236" t="s">
        <v>62</v>
      </c>
      <c r="D52" s="237">
        <v>-2.5503566191701878E-2</v>
      </c>
      <c r="E52" s="237">
        <v>-1.9567644451389341E-3</v>
      </c>
      <c r="F52" s="237">
        <v>-1.4352171136414292E-5</v>
      </c>
      <c r="G52" s="237">
        <v>-1.7292576685121394E-3</v>
      </c>
      <c r="H52" s="237">
        <v>-2.6304310375882352E-6</v>
      </c>
      <c r="I52" s="237">
        <v>-3.1667150075406595E-6</v>
      </c>
      <c r="J52" s="237">
        <v>-1.3292393791418793E-4</v>
      </c>
      <c r="K52" s="237">
        <v>-3.2789709657951295E-4</v>
      </c>
      <c r="L52" s="237">
        <v>-1.3064752653372424E-6</v>
      </c>
      <c r="M52" s="237">
        <v>-6.1874404868508886E-6</v>
      </c>
      <c r="N52" s="237">
        <v>-8.2622860697655355E-6</v>
      </c>
      <c r="O52" s="237">
        <v>-3.6662235991801536E-6</v>
      </c>
      <c r="P52" s="237">
        <v>-4.2873347232464191E-6</v>
      </c>
      <c r="Q52" s="237">
        <v>-7.7589745193971544E-6</v>
      </c>
      <c r="R52" s="237">
        <v>-4.0557245860090734E-6</v>
      </c>
      <c r="S52" s="237">
        <v>-4.2026332564137855E-6</v>
      </c>
      <c r="T52" s="237">
        <v>-3.0479104764761273E-6</v>
      </c>
      <c r="U52" s="237">
        <v>-5.8550175275515832E-6</v>
      </c>
      <c r="V52" s="237">
        <v>-4.8453150149506247E-6</v>
      </c>
      <c r="W52" s="237">
        <v>-1.3097097369017127E-5</v>
      </c>
      <c r="X52" s="237">
        <v>-1.4530456560029413E-5</v>
      </c>
      <c r="Y52" s="237">
        <v>-3.579323380497182E-6</v>
      </c>
      <c r="Z52" s="237">
        <v>-1.8152846239220386E-6</v>
      </c>
      <c r="AA52" s="237">
        <v>-3.9613020632317088E-3</v>
      </c>
      <c r="AB52" s="237">
        <v>-3.1673283018256278E-5</v>
      </c>
      <c r="AC52" s="237">
        <v>-4.2690154321017998E-2</v>
      </c>
      <c r="AD52" s="237">
        <v>-2.7277588528682924E-6</v>
      </c>
      <c r="AE52" s="237">
        <v>-7.2252436819916983E-4</v>
      </c>
      <c r="AF52" s="237">
        <v>-1.0924644798503528E-2</v>
      </c>
      <c r="AG52" s="237">
        <v>-2.1351099730823337E-4</v>
      </c>
      <c r="AH52" s="237">
        <v>-3.0322596199804249E-3</v>
      </c>
      <c r="AI52" s="237">
        <v>-5.0520068396237517E-6</v>
      </c>
      <c r="AJ52" s="237">
        <v>0</v>
      </c>
      <c r="AK52" s="237">
        <v>-1.5825496047016455E-3</v>
      </c>
      <c r="AL52" s="237">
        <v>-1.2897413247581566E-2</v>
      </c>
      <c r="AM52" s="237">
        <v>-2.1486688227089497E-2</v>
      </c>
      <c r="AN52" s="237">
        <v>-3.9225312812622422E-5</v>
      </c>
      <c r="AO52" s="237">
        <v>-3.8400903885394001E-6</v>
      </c>
      <c r="AP52" s="237">
        <v>0</v>
      </c>
      <c r="AQ52" s="237">
        <v>-2.9603074011140362E-3</v>
      </c>
      <c r="AR52" s="237">
        <v>-3.4670702299769637E-3</v>
      </c>
    </row>
    <row r="53" spans="2:44" ht="15" customHeight="1" x14ac:dyDescent="0.15">
      <c r="B53" s="334">
        <v>56</v>
      </c>
      <c r="C53" s="335" t="s">
        <v>63</v>
      </c>
      <c r="D53" s="336">
        <v>0.43096909285172624</v>
      </c>
      <c r="E53" s="336">
        <v>0.53460412385692779</v>
      </c>
      <c r="F53" s="336">
        <v>0.45595121687650231</v>
      </c>
      <c r="G53" s="336">
        <v>0.30689192332955362</v>
      </c>
      <c r="H53" s="336">
        <v>0.43458042217437315</v>
      </c>
      <c r="I53" s="336">
        <v>0.41653864090279036</v>
      </c>
      <c r="J53" s="336">
        <v>0.42862965120435342</v>
      </c>
      <c r="K53" s="336">
        <v>0.46567562238205162</v>
      </c>
      <c r="L53" s="336">
        <v>0.418777446398586</v>
      </c>
      <c r="M53" s="336">
        <v>0.47973016781780581</v>
      </c>
      <c r="N53" s="336">
        <v>0.49810944788381695</v>
      </c>
      <c r="O53" s="336">
        <v>0.38175430501396013</v>
      </c>
      <c r="P53" s="336">
        <v>0.21769064552561501</v>
      </c>
      <c r="Q53" s="336">
        <v>0.51962090201602962</v>
      </c>
      <c r="R53" s="336">
        <v>0.49862130277289046</v>
      </c>
      <c r="S53" s="336">
        <v>0.494335191124402</v>
      </c>
      <c r="T53" s="336">
        <v>0.429238991765091</v>
      </c>
      <c r="U53" s="336">
        <v>0.4095040617316974</v>
      </c>
      <c r="V53" s="336">
        <v>0.35708810292851778</v>
      </c>
      <c r="W53" s="336">
        <v>0.38341814766787519</v>
      </c>
      <c r="X53" s="336">
        <v>0.28046866300448658</v>
      </c>
      <c r="Y53" s="336">
        <v>0.27291624554397009</v>
      </c>
      <c r="Z53" s="336">
        <v>0.4443097906650077</v>
      </c>
      <c r="AA53" s="336">
        <v>0.49244149728409231</v>
      </c>
      <c r="AB53" s="336">
        <v>0.44269575111096832</v>
      </c>
      <c r="AC53" s="336">
        <v>0.49878763561844147</v>
      </c>
      <c r="AD53" s="336">
        <v>0.6350229623714434</v>
      </c>
      <c r="AE53" s="336">
        <v>0.67816399977099717</v>
      </c>
      <c r="AF53" s="336">
        <v>0.63110881308767197</v>
      </c>
      <c r="AG53" s="336">
        <v>0.83958159951872502</v>
      </c>
      <c r="AH53" s="336">
        <v>0.45296007592862519</v>
      </c>
      <c r="AI53" s="336">
        <v>0.47523599704934583</v>
      </c>
      <c r="AJ53" s="336">
        <v>0.71330851716409527</v>
      </c>
      <c r="AK53" s="336">
        <v>0.72196978628529684</v>
      </c>
      <c r="AL53" s="336">
        <v>0.58986145042283489</v>
      </c>
      <c r="AM53" s="336">
        <v>0.59909577601100061</v>
      </c>
      <c r="AN53" s="336">
        <v>0.60791584896092765</v>
      </c>
      <c r="AO53" s="336">
        <v>0.52303320895665206</v>
      </c>
      <c r="AP53" s="336">
        <v>0</v>
      </c>
      <c r="AQ53" s="336">
        <v>0.64711818764951068</v>
      </c>
      <c r="AR53" s="336">
        <v>0.55549070431787528</v>
      </c>
    </row>
    <row r="54" spans="2:44" ht="15" customHeight="1" x14ac:dyDescent="0.15">
      <c r="B54" s="228">
        <v>60</v>
      </c>
      <c r="C54" s="229" t="s">
        <v>64</v>
      </c>
      <c r="D54" s="230">
        <v>1</v>
      </c>
      <c r="E54" s="230">
        <v>1</v>
      </c>
      <c r="F54" s="230">
        <v>1</v>
      </c>
      <c r="G54" s="230">
        <v>1</v>
      </c>
      <c r="H54" s="230">
        <v>1</v>
      </c>
      <c r="I54" s="230">
        <v>1</v>
      </c>
      <c r="J54" s="230">
        <v>1</v>
      </c>
      <c r="K54" s="230">
        <v>1</v>
      </c>
      <c r="L54" s="230">
        <v>1</v>
      </c>
      <c r="M54" s="230">
        <v>1</v>
      </c>
      <c r="N54" s="230">
        <v>1</v>
      </c>
      <c r="O54" s="230">
        <v>1</v>
      </c>
      <c r="P54" s="230">
        <v>1</v>
      </c>
      <c r="Q54" s="230">
        <v>1</v>
      </c>
      <c r="R54" s="230">
        <v>1</v>
      </c>
      <c r="S54" s="230">
        <v>1</v>
      </c>
      <c r="T54" s="230">
        <v>1</v>
      </c>
      <c r="U54" s="230">
        <v>1</v>
      </c>
      <c r="V54" s="230">
        <v>1</v>
      </c>
      <c r="W54" s="230">
        <v>1</v>
      </c>
      <c r="X54" s="230">
        <v>1</v>
      </c>
      <c r="Y54" s="230">
        <v>1</v>
      </c>
      <c r="Z54" s="230">
        <v>1</v>
      </c>
      <c r="AA54" s="230">
        <v>1</v>
      </c>
      <c r="AB54" s="230">
        <v>1</v>
      </c>
      <c r="AC54" s="230">
        <v>1</v>
      </c>
      <c r="AD54" s="230">
        <v>1</v>
      </c>
      <c r="AE54" s="230">
        <v>1</v>
      </c>
      <c r="AF54" s="230">
        <v>1</v>
      </c>
      <c r="AG54" s="230">
        <v>1</v>
      </c>
      <c r="AH54" s="230">
        <v>1</v>
      </c>
      <c r="AI54" s="230">
        <v>1</v>
      </c>
      <c r="AJ54" s="230">
        <v>1</v>
      </c>
      <c r="AK54" s="230">
        <v>1</v>
      </c>
      <c r="AL54" s="230">
        <v>1</v>
      </c>
      <c r="AM54" s="230">
        <v>1</v>
      </c>
      <c r="AN54" s="230">
        <v>1</v>
      </c>
      <c r="AO54" s="230">
        <v>1</v>
      </c>
      <c r="AP54" s="230">
        <v>1</v>
      </c>
      <c r="AQ54" s="230">
        <v>1</v>
      </c>
      <c r="AR54" s="230">
        <v>1</v>
      </c>
    </row>
  </sheetData>
  <sheetProtection sheet="1" objects="1" scenarios="1"/>
  <mergeCells count="1">
    <mergeCell ref="B4:C5"/>
  </mergeCells>
  <phoneticPr fontId="2"/>
  <pageMargins left="0.39370078740157483" right="0.39370078740157483" top="0.78740157480314965" bottom="0.39370078740157483" header="0.51181102362204722" footer="0.51181102362204722"/>
  <pageSetup paperSize="9" scale="67" orientation="landscape" horizontalDpi="300" verticalDpi="300" r:id="rId1"/>
  <headerFooter alignWithMargins="0"/>
  <ignoredErrors>
    <ignoredError sqref="B6:B45 D4:Q4 R4:AR4"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99FF"/>
  </sheetPr>
  <dimension ref="B1:AS47"/>
  <sheetViews>
    <sheetView topLeftCell="A2" zoomScaleNormal="100" workbookViewId="0">
      <selection activeCell="K18" sqref="K18"/>
    </sheetView>
  </sheetViews>
  <sheetFormatPr defaultColWidth="8" defaultRowHeight="12" x14ac:dyDescent="0.15"/>
  <cols>
    <col min="1" max="1" width="2.625" style="119" customWidth="1"/>
    <col min="2" max="2" width="3.625" style="124" customWidth="1"/>
    <col min="3" max="3" width="25" style="118" bestFit="1" customWidth="1"/>
    <col min="4" max="45" width="9.875" style="119" customWidth="1"/>
    <col min="46" max="16384" width="8" style="119"/>
  </cols>
  <sheetData>
    <row r="1" spans="2:45" ht="15.95" customHeight="1" x14ac:dyDescent="0.15">
      <c r="B1" s="127"/>
      <c r="C1" s="128"/>
      <c r="D1" s="129"/>
      <c r="E1" s="129"/>
      <c r="F1" s="129"/>
      <c r="G1" s="129"/>
      <c r="H1" s="129"/>
    </row>
    <row r="2" spans="2:45" ht="15.95" customHeight="1" x14ac:dyDescent="0.15">
      <c r="B2" s="120" t="s">
        <v>133</v>
      </c>
      <c r="C2" s="128"/>
      <c r="D2" s="129"/>
      <c r="E2" s="129"/>
      <c r="F2" s="129"/>
      <c r="G2" s="129"/>
      <c r="H2" s="129"/>
    </row>
    <row r="3" spans="2:45" ht="15.95" customHeight="1" x14ac:dyDescent="0.15">
      <c r="B3" s="130"/>
      <c r="C3" s="128"/>
      <c r="D3" s="129"/>
      <c r="E3" s="129"/>
      <c r="F3" s="129"/>
      <c r="G3" s="129"/>
      <c r="H3" s="129"/>
    </row>
    <row r="4" spans="2:45" ht="15.95" customHeight="1" x14ac:dyDescent="0.15">
      <c r="B4" s="624" t="s">
        <v>183</v>
      </c>
      <c r="C4" s="630"/>
      <c r="D4" s="123" t="s">
        <v>137</v>
      </c>
      <c r="E4" s="123" t="s">
        <v>138</v>
      </c>
      <c r="F4" s="123" t="s">
        <v>139</v>
      </c>
      <c r="G4" s="123" t="s">
        <v>140</v>
      </c>
      <c r="H4" s="123" t="s">
        <v>142</v>
      </c>
      <c r="I4" s="123" t="s">
        <v>143</v>
      </c>
      <c r="J4" s="123" t="s">
        <v>144</v>
      </c>
      <c r="K4" s="123" t="s">
        <v>145</v>
      </c>
      <c r="L4" s="123" t="s">
        <v>146</v>
      </c>
      <c r="M4" s="123" t="s">
        <v>147</v>
      </c>
      <c r="N4" s="123" t="s">
        <v>148</v>
      </c>
      <c r="O4" s="123" t="s">
        <v>150</v>
      </c>
      <c r="P4" s="123" t="s">
        <v>151</v>
      </c>
      <c r="Q4" s="123" t="s">
        <v>152</v>
      </c>
      <c r="R4" s="123" t="s">
        <v>153</v>
      </c>
      <c r="S4" s="123" t="s">
        <v>154</v>
      </c>
      <c r="T4" s="123" t="s">
        <v>155</v>
      </c>
      <c r="U4" s="123" t="s">
        <v>156</v>
      </c>
      <c r="V4" s="123" t="s">
        <v>157</v>
      </c>
      <c r="W4" s="123" t="s">
        <v>158</v>
      </c>
      <c r="X4" s="123" t="s">
        <v>159</v>
      </c>
      <c r="Y4" s="123" t="s">
        <v>160</v>
      </c>
      <c r="Z4" s="123" t="s">
        <v>161</v>
      </c>
      <c r="AA4" s="123" t="s">
        <v>163</v>
      </c>
      <c r="AB4" s="123" t="s">
        <v>164</v>
      </c>
      <c r="AC4" s="123" t="s">
        <v>165</v>
      </c>
      <c r="AD4" s="123" t="s">
        <v>167</v>
      </c>
      <c r="AE4" s="123" t="s">
        <v>169</v>
      </c>
      <c r="AF4" s="123" t="s">
        <v>170</v>
      </c>
      <c r="AG4" s="123" t="s">
        <v>171</v>
      </c>
      <c r="AH4" s="123" t="s">
        <v>173</v>
      </c>
      <c r="AI4" s="123" t="s">
        <v>174</v>
      </c>
      <c r="AJ4" s="123" t="s">
        <v>175</v>
      </c>
      <c r="AK4" s="123" t="s">
        <v>176</v>
      </c>
      <c r="AL4" s="123" t="s">
        <v>177</v>
      </c>
      <c r="AM4" s="123" t="s">
        <v>178</v>
      </c>
      <c r="AN4" s="123" t="s">
        <v>179</v>
      </c>
      <c r="AO4" s="123" t="s">
        <v>180</v>
      </c>
      <c r="AP4" s="123" t="s">
        <v>181</v>
      </c>
      <c r="AQ4" s="123" t="s">
        <v>182</v>
      </c>
      <c r="AR4" s="628" t="s">
        <v>72</v>
      </c>
      <c r="AS4" s="628" t="s">
        <v>73</v>
      </c>
    </row>
    <row r="5" spans="2:45" ht="36" x14ac:dyDescent="0.15">
      <c r="B5" s="631"/>
      <c r="C5" s="632"/>
      <c r="D5" s="131" t="s">
        <v>313</v>
      </c>
      <c r="E5" s="131" t="s">
        <v>314</v>
      </c>
      <c r="F5" s="131" t="s">
        <v>282</v>
      </c>
      <c r="G5" s="131" t="s">
        <v>141</v>
      </c>
      <c r="H5" s="131" t="s">
        <v>283</v>
      </c>
      <c r="I5" s="131" t="s">
        <v>284</v>
      </c>
      <c r="J5" s="131" t="s">
        <v>285</v>
      </c>
      <c r="K5" s="131" t="s">
        <v>286</v>
      </c>
      <c r="L5" s="131" t="s">
        <v>287</v>
      </c>
      <c r="M5" s="131" t="s">
        <v>288</v>
      </c>
      <c r="N5" s="131" t="s">
        <v>315</v>
      </c>
      <c r="O5" s="131" t="s">
        <v>289</v>
      </c>
      <c r="P5" s="131" t="s">
        <v>290</v>
      </c>
      <c r="Q5" s="131" t="s">
        <v>291</v>
      </c>
      <c r="R5" s="131" t="s">
        <v>292</v>
      </c>
      <c r="S5" s="131" t="s">
        <v>293</v>
      </c>
      <c r="T5" s="131" t="s">
        <v>294</v>
      </c>
      <c r="U5" s="131" t="s">
        <v>295</v>
      </c>
      <c r="V5" s="131" t="s">
        <v>296</v>
      </c>
      <c r="W5" s="131" t="s">
        <v>297</v>
      </c>
      <c r="X5" s="131" t="s">
        <v>298</v>
      </c>
      <c r="Y5" s="131" t="s">
        <v>316</v>
      </c>
      <c r="Z5" s="131" t="s">
        <v>162</v>
      </c>
      <c r="AA5" s="131" t="s">
        <v>300</v>
      </c>
      <c r="AB5" s="131" t="s">
        <v>401</v>
      </c>
      <c r="AC5" s="131" t="s">
        <v>166</v>
      </c>
      <c r="AD5" s="131" t="s">
        <v>168</v>
      </c>
      <c r="AE5" s="131" t="s">
        <v>301</v>
      </c>
      <c r="AF5" s="131" t="s">
        <v>302</v>
      </c>
      <c r="AG5" s="131" t="s">
        <v>172</v>
      </c>
      <c r="AH5" s="131" t="s">
        <v>303</v>
      </c>
      <c r="AI5" s="131" t="s">
        <v>304</v>
      </c>
      <c r="AJ5" s="131" t="s">
        <v>305</v>
      </c>
      <c r="AK5" s="131" t="s">
        <v>306</v>
      </c>
      <c r="AL5" s="131" t="s">
        <v>307</v>
      </c>
      <c r="AM5" s="125" t="s">
        <v>308</v>
      </c>
      <c r="AN5" s="125" t="s">
        <v>309</v>
      </c>
      <c r="AO5" s="125" t="s">
        <v>310</v>
      </c>
      <c r="AP5" s="125" t="s">
        <v>311</v>
      </c>
      <c r="AQ5" s="125" t="s">
        <v>312</v>
      </c>
      <c r="AR5" s="629"/>
      <c r="AS5" s="629"/>
    </row>
    <row r="6" spans="2:45" ht="15.95" customHeight="1" x14ac:dyDescent="0.15">
      <c r="B6" s="220" t="s">
        <v>137</v>
      </c>
      <c r="C6" s="221" t="s">
        <v>281</v>
      </c>
      <c r="D6" s="222">
        <v>1.0754986910512585</v>
      </c>
      <c r="E6" s="222">
        <v>3.9072570777071072E-3</v>
      </c>
      <c r="F6" s="222">
        <v>4.6433246489130689E-5</v>
      </c>
      <c r="G6" s="222">
        <v>0.11498675531546035</v>
      </c>
      <c r="H6" s="222">
        <v>4.4859922154775762E-3</v>
      </c>
      <c r="I6" s="222">
        <v>2.6082927105073945E-2</v>
      </c>
      <c r="J6" s="222">
        <v>4.3921244574018692E-4</v>
      </c>
      <c r="K6" s="222">
        <v>2.2756336717684351E-5</v>
      </c>
      <c r="L6" s="222">
        <v>3.3958282673948861E-4</v>
      </c>
      <c r="M6" s="222">
        <v>7.2530731361075961E-5</v>
      </c>
      <c r="N6" s="222">
        <v>2.1049609738999701E-4</v>
      </c>
      <c r="O6" s="222">
        <v>2.200567410193534E-5</v>
      </c>
      <c r="P6" s="222">
        <v>2.6396871558927808E-5</v>
      </c>
      <c r="Q6" s="222">
        <v>2.1977311503667441E-5</v>
      </c>
      <c r="R6" s="222">
        <v>1.7497178665002235E-5</v>
      </c>
      <c r="S6" s="222">
        <v>1.9731018898461255E-5</v>
      </c>
      <c r="T6" s="222">
        <v>2.5321081955821002E-5</v>
      </c>
      <c r="U6" s="222">
        <v>2.913876765145309E-5</v>
      </c>
      <c r="V6" s="222">
        <v>3.2120564413289764E-5</v>
      </c>
      <c r="W6" s="222">
        <v>3.0074274627542573E-5</v>
      </c>
      <c r="X6" s="222">
        <v>1.6385500377407548E-5</v>
      </c>
      <c r="Y6" s="222">
        <v>4.2291390523042078E-5</v>
      </c>
      <c r="Z6" s="222">
        <v>1.5626945397149495E-3</v>
      </c>
      <c r="AA6" s="222">
        <v>6.5860213003664984E-4</v>
      </c>
      <c r="AB6" s="222">
        <v>4.0694591506615485E-5</v>
      </c>
      <c r="AC6" s="222">
        <v>7.9761989638385615E-5</v>
      </c>
      <c r="AD6" s="222">
        <v>3.8055876909128943E-5</v>
      </c>
      <c r="AE6" s="222">
        <v>1.4214565722665224E-4</v>
      </c>
      <c r="AF6" s="222">
        <v>4.4443867475866281E-5</v>
      </c>
      <c r="AG6" s="222">
        <v>2.5457987258903139E-5</v>
      </c>
      <c r="AH6" s="222">
        <v>1.0721841709539594E-4</v>
      </c>
      <c r="AI6" s="222">
        <v>1.7185029686001807E-4</v>
      </c>
      <c r="AJ6" s="222">
        <v>6.3768362414868057E-5</v>
      </c>
      <c r="AK6" s="222">
        <v>1.0511028999481355E-3</v>
      </c>
      <c r="AL6" s="222">
        <v>1.4480166008180629E-3</v>
      </c>
      <c r="AM6" s="222">
        <v>1.2960452336452776E-3</v>
      </c>
      <c r="AN6" s="223">
        <v>5.6672348570438974E-5</v>
      </c>
      <c r="AO6" s="223">
        <v>1.1428345813798717E-2</v>
      </c>
      <c r="AP6" s="223">
        <v>9.5814237639835122E-4</v>
      </c>
      <c r="AQ6" s="223">
        <v>1.9189742513110936E-4</v>
      </c>
      <c r="AR6" s="223">
        <v>1.2457404904981395</v>
      </c>
      <c r="AS6" s="214">
        <v>0.95964700800296043</v>
      </c>
    </row>
    <row r="7" spans="2:45" ht="15.95" customHeight="1" x14ac:dyDescent="0.15">
      <c r="B7" s="337" t="s">
        <v>138</v>
      </c>
      <c r="C7" s="321" t="s">
        <v>1</v>
      </c>
      <c r="D7" s="338">
        <v>1.6185410956769397E-3</v>
      </c>
      <c r="E7" s="338">
        <v>1.0234886589056578</v>
      </c>
      <c r="F7" s="338">
        <v>5.8127585382243661E-6</v>
      </c>
      <c r="G7" s="338">
        <v>4.6885718381425308E-2</v>
      </c>
      <c r="H7" s="338">
        <v>1.8300063421448138E-5</v>
      </c>
      <c r="I7" s="338">
        <v>5.3109787104893859E-5</v>
      </c>
      <c r="J7" s="338">
        <v>8.6743050033415473E-5</v>
      </c>
      <c r="K7" s="338">
        <v>2.956312097776053E-6</v>
      </c>
      <c r="L7" s="338">
        <v>2.9152953441962735E-6</v>
      </c>
      <c r="M7" s="338">
        <v>8.616853941057174E-6</v>
      </c>
      <c r="N7" s="338">
        <v>2.0323195566638681E-5</v>
      </c>
      <c r="O7" s="338">
        <v>2.6593091133698256E-6</v>
      </c>
      <c r="P7" s="338">
        <v>2.1828043067240017E-6</v>
      </c>
      <c r="Q7" s="338">
        <v>1.9092756453916123E-6</v>
      </c>
      <c r="R7" s="338">
        <v>2.0687213616558983E-6</v>
      </c>
      <c r="S7" s="338">
        <v>2.522807355173651E-6</v>
      </c>
      <c r="T7" s="338">
        <v>2.7611718080076048E-6</v>
      </c>
      <c r="U7" s="338">
        <v>2.7404756632477819E-6</v>
      </c>
      <c r="V7" s="338">
        <v>2.3421123706447858E-6</v>
      </c>
      <c r="W7" s="338">
        <v>3.2043239936199346E-6</v>
      </c>
      <c r="X7" s="338">
        <v>1.42217122955874E-6</v>
      </c>
      <c r="Y7" s="338">
        <v>3.1257148842781552E-6</v>
      </c>
      <c r="Z7" s="338">
        <v>3.8421834083349904E-4</v>
      </c>
      <c r="AA7" s="338">
        <v>5.5285416368431412E-6</v>
      </c>
      <c r="AB7" s="338">
        <v>2.8097121237491718E-6</v>
      </c>
      <c r="AC7" s="338">
        <v>4.955438272508855E-6</v>
      </c>
      <c r="AD7" s="338">
        <v>3.281954090684197E-6</v>
      </c>
      <c r="AE7" s="338">
        <v>7.4249491360509442E-6</v>
      </c>
      <c r="AF7" s="338">
        <v>5.5693212766061206E-6</v>
      </c>
      <c r="AG7" s="338">
        <v>2.8483514044858501E-6</v>
      </c>
      <c r="AH7" s="338">
        <v>1.4193842667075285E-5</v>
      </c>
      <c r="AI7" s="338">
        <v>4.2835701128790177E-5</v>
      </c>
      <c r="AJ7" s="338">
        <v>1.6023037261510306E-5</v>
      </c>
      <c r="AK7" s="338">
        <v>1.4870124205324187E-4</v>
      </c>
      <c r="AL7" s="338">
        <v>3.5319945352622157E-4</v>
      </c>
      <c r="AM7" s="338">
        <v>3.6070885930237285E-5</v>
      </c>
      <c r="AN7" s="339">
        <v>9.316551142470951E-6</v>
      </c>
      <c r="AO7" s="339">
        <v>3.7727155236082161E-3</v>
      </c>
      <c r="AP7" s="339">
        <v>1.2749316448559871E-5</v>
      </c>
      <c r="AQ7" s="339">
        <v>6.6393340837847583E-5</v>
      </c>
      <c r="AR7" s="339">
        <v>1.0771074700899184</v>
      </c>
      <c r="AS7" s="318">
        <v>0.82974180325157543</v>
      </c>
    </row>
    <row r="8" spans="2:45" ht="15.95" customHeight="1" x14ac:dyDescent="0.15">
      <c r="B8" s="224" t="s">
        <v>139</v>
      </c>
      <c r="C8" s="219" t="s">
        <v>282</v>
      </c>
      <c r="D8" s="225">
        <v>7.9744849788844857E-5</v>
      </c>
      <c r="E8" s="225">
        <v>4.6955256897853115E-5</v>
      </c>
      <c r="F8" s="225">
        <v>1.0001033877808807</v>
      </c>
      <c r="G8" s="225">
        <v>8.7834440424659443E-5</v>
      </c>
      <c r="H8" s="225">
        <v>1.099616612999489E-4</v>
      </c>
      <c r="I8" s="225">
        <v>1.0129994155666684E-4</v>
      </c>
      <c r="J8" s="225">
        <v>1.4486956835404045E-3</v>
      </c>
      <c r="K8" s="225">
        <v>1.6230957809005636E-3</v>
      </c>
      <c r="L8" s="225">
        <v>1.4699298738482289E-4</v>
      </c>
      <c r="M8" s="225">
        <v>1.0547536055077753E-3</v>
      </c>
      <c r="N8" s="225">
        <v>1.3132109432053615E-3</v>
      </c>
      <c r="O8" s="225">
        <v>3.0390756147795995E-4</v>
      </c>
      <c r="P8" s="225">
        <v>1.3482519817141752E-3</v>
      </c>
      <c r="Q8" s="225">
        <v>1.0151947141283035E-4</v>
      </c>
      <c r="R8" s="225">
        <v>5.941042364828935E-5</v>
      </c>
      <c r="S8" s="225">
        <v>6.2509517225592983E-5</v>
      </c>
      <c r="T8" s="225">
        <v>4.0420342421984209E-5</v>
      </c>
      <c r="U8" s="225">
        <v>1.8956408267941185E-4</v>
      </c>
      <c r="V8" s="225">
        <v>9.3233134104937353E-5</v>
      </c>
      <c r="W8" s="225">
        <v>6.8315869524577922E-5</v>
      </c>
      <c r="X8" s="225">
        <v>7.8509086795147312E-5</v>
      </c>
      <c r="Y8" s="225">
        <v>9.7640176412122588E-5</v>
      </c>
      <c r="Z8" s="225">
        <v>1.3578971536552727E-4</v>
      </c>
      <c r="AA8" s="225">
        <v>9.7062438107545766E-5</v>
      </c>
      <c r="AB8" s="225">
        <v>5.1078130348726379E-3</v>
      </c>
      <c r="AC8" s="225">
        <v>2.7647047314426938E-4</v>
      </c>
      <c r="AD8" s="225">
        <v>3.4207445737931475E-4</v>
      </c>
      <c r="AE8" s="225">
        <v>1.406649087403334E-4</v>
      </c>
      <c r="AF8" s="225">
        <v>3.6845812599610536E-5</v>
      </c>
      <c r="AG8" s="225">
        <v>1.5560081975049412E-5</v>
      </c>
      <c r="AH8" s="225">
        <v>5.3444947388215755E-5</v>
      </c>
      <c r="AI8" s="225">
        <v>6.0956932511235788E-5</v>
      </c>
      <c r="AJ8" s="225">
        <v>6.9392560935209729E-5</v>
      </c>
      <c r="AK8" s="225">
        <v>9.050468032244386E-5</v>
      </c>
      <c r="AL8" s="225">
        <v>8.0143526692596514E-5</v>
      </c>
      <c r="AM8" s="225">
        <v>3.4784755068294284E-5</v>
      </c>
      <c r="AN8" s="226">
        <v>3.9419349934008687E-5</v>
      </c>
      <c r="AO8" s="226">
        <v>1.7991605493924292E-4</v>
      </c>
      <c r="AP8" s="226">
        <v>4.2000470390294524E-5</v>
      </c>
      <c r="AQ8" s="226">
        <v>3.660812938357254E-5</v>
      </c>
      <c r="AR8" s="226">
        <v>1.0153986669085537</v>
      </c>
      <c r="AS8" s="217">
        <v>0.78220488140298072</v>
      </c>
    </row>
    <row r="9" spans="2:45" ht="15.95" customHeight="1" x14ac:dyDescent="0.15">
      <c r="B9" s="337" t="s">
        <v>140</v>
      </c>
      <c r="C9" s="321" t="s">
        <v>141</v>
      </c>
      <c r="D9" s="338">
        <v>3.6418912996471868E-2</v>
      </c>
      <c r="E9" s="338">
        <v>3.409710446345527E-2</v>
      </c>
      <c r="F9" s="338">
        <v>5.7048033531077762E-5</v>
      </c>
      <c r="G9" s="338">
        <v>1.0581593300731293</v>
      </c>
      <c r="H9" s="338">
        <v>3.5910000668418668E-4</v>
      </c>
      <c r="I9" s="338">
        <v>1.1576114407312172E-3</v>
      </c>
      <c r="J9" s="338">
        <v>1.6288290338551555E-3</v>
      </c>
      <c r="K9" s="338">
        <v>4.1171636235687123E-5</v>
      </c>
      <c r="L9" s="338">
        <v>3.9198481937574612E-5</v>
      </c>
      <c r="M9" s="338">
        <v>1.4821287093294268E-4</v>
      </c>
      <c r="N9" s="338">
        <v>3.2781574728038554E-4</v>
      </c>
      <c r="O9" s="338">
        <v>3.2215729440816176E-5</v>
      </c>
      <c r="P9" s="338">
        <v>1.7276400904761258E-5</v>
      </c>
      <c r="Q9" s="338">
        <v>2.1940052161226673E-5</v>
      </c>
      <c r="R9" s="338">
        <v>2.6565706628844919E-5</v>
      </c>
      <c r="S9" s="338">
        <v>2.6933517260030619E-5</v>
      </c>
      <c r="T9" s="338">
        <v>2.6629288680273363E-5</v>
      </c>
      <c r="U9" s="338">
        <v>2.7192371789137451E-5</v>
      </c>
      <c r="V9" s="338">
        <v>2.4954332840464847E-5</v>
      </c>
      <c r="W9" s="338">
        <v>2.7093938674541561E-5</v>
      </c>
      <c r="X9" s="338">
        <v>1.4870419947079237E-5</v>
      </c>
      <c r="Y9" s="338">
        <v>3.3015520329511298E-5</v>
      </c>
      <c r="Z9" s="338">
        <v>5.0646429218260828E-4</v>
      </c>
      <c r="AA9" s="338">
        <v>7.8152756177939079E-5</v>
      </c>
      <c r="AB9" s="338">
        <v>2.5410039641509597E-5</v>
      </c>
      <c r="AC9" s="338">
        <v>5.3536099586926213E-5</v>
      </c>
      <c r="AD9" s="338">
        <v>3.3916440592593095E-5</v>
      </c>
      <c r="AE9" s="338">
        <v>9.5686985846210512E-5</v>
      </c>
      <c r="AF9" s="338">
        <v>5.1100286127014926E-5</v>
      </c>
      <c r="AG9" s="338">
        <v>2.7617487881637024E-5</v>
      </c>
      <c r="AH9" s="338">
        <v>1.3638660413512214E-4</v>
      </c>
      <c r="AI9" s="338">
        <v>3.85260358953908E-4</v>
      </c>
      <c r="AJ9" s="338">
        <v>2.4189110137144945E-4</v>
      </c>
      <c r="AK9" s="338">
        <v>1.9421392178903053E-3</v>
      </c>
      <c r="AL9" s="338">
        <v>2.8782562058827436E-3</v>
      </c>
      <c r="AM9" s="338">
        <v>6.1049109607457408E-4</v>
      </c>
      <c r="AN9" s="339">
        <v>8.6142422052831123E-5</v>
      </c>
      <c r="AO9" s="339">
        <v>3.3845760684717972E-2</v>
      </c>
      <c r="AP9" s="339">
        <v>7.7755475441409919E-5</v>
      </c>
      <c r="AQ9" s="339">
        <v>1.2989457639108876E-3</v>
      </c>
      <c r="AR9" s="339">
        <v>1.1750879353813692</v>
      </c>
      <c r="AS9" s="318">
        <v>0.9052203327501871</v>
      </c>
    </row>
    <row r="10" spans="2:45" ht="15.95" customHeight="1" x14ac:dyDescent="0.15">
      <c r="B10" s="224" t="s">
        <v>142</v>
      </c>
      <c r="C10" s="219" t="s">
        <v>283</v>
      </c>
      <c r="D10" s="225">
        <v>1.5837340249921466E-4</v>
      </c>
      <c r="E10" s="225">
        <v>8.3975135113432183E-4</v>
      </c>
      <c r="F10" s="225">
        <v>1.4397709992595287E-4</v>
      </c>
      <c r="G10" s="225">
        <v>1.0816420330982129E-4</v>
      </c>
      <c r="H10" s="225">
        <v>1.0079809689578016</v>
      </c>
      <c r="I10" s="225">
        <v>1.2036470460261099E-4</v>
      </c>
      <c r="J10" s="225">
        <v>7.1795349487482885E-5</v>
      </c>
      <c r="K10" s="225">
        <v>3.6191039459110803E-5</v>
      </c>
      <c r="L10" s="225">
        <v>7.3540084177392884E-5</v>
      </c>
      <c r="M10" s="225">
        <v>8.3084590387706218E-5</v>
      </c>
      <c r="N10" s="225">
        <v>1.8960426188590148E-4</v>
      </c>
      <c r="O10" s="225">
        <v>4.2671336370880136E-5</v>
      </c>
      <c r="P10" s="225">
        <v>9.8386430435619998E-5</v>
      </c>
      <c r="Q10" s="225">
        <v>4.8379821501913342E-5</v>
      </c>
      <c r="R10" s="225">
        <v>4.2943494534559041E-5</v>
      </c>
      <c r="S10" s="225">
        <v>8.660103417651739E-5</v>
      </c>
      <c r="T10" s="225">
        <v>1.0369411861296999E-4</v>
      </c>
      <c r="U10" s="225">
        <v>1.6133632503943871E-4</v>
      </c>
      <c r="V10" s="225">
        <v>7.2614012222469191E-5</v>
      </c>
      <c r="W10" s="225">
        <v>8.4866438862171373E-5</v>
      </c>
      <c r="X10" s="225">
        <v>5.9504654496272708E-5</v>
      </c>
      <c r="Y10" s="225">
        <v>1.8278497238498651E-4</v>
      </c>
      <c r="Z10" s="225">
        <v>1.4231600827035591E-4</v>
      </c>
      <c r="AA10" s="225">
        <v>1.5257628445268417E-4</v>
      </c>
      <c r="AB10" s="225">
        <v>2.1771602655259855E-5</v>
      </c>
      <c r="AC10" s="225">
        <v>6.6318898459722837E-5</v>
      </c>
      <c r="AD10" s="225">
        <v>1.2389284293577805E-4</v>
      </c>
      <c r="AE10" s="225">
        <v>1.8111843188290541E-4</v>
      </c>
      <c r="AF10" s="225">
        <v>7.3452818808264939E-5</v>
      </c>
      <c r="AG10" s="225">
        <v>9.3192400216784987E-6</v>
      </c>
      <c r="AH10" s="225">
        <v>1.0395962181458819E-4</v>
      </c>
      <c r="AI10" s="225">
        <v>4.9458340777197063E-5</v>
      </c>
      <c r="AJ10" s="225">
        <v>1.7785108989839578E-4</v>
      </c>
      <c r="AK10" s="225">
        <v>3.8360976388819838E-5</v>
      </c>
      <c r="AL10" s="225">
        <v>1.5621535418404708E-4</v>
      </c>
      <c r="AM10" s="225">
        <v>9.4334689045339642E-4</v>
      </c>
      <c r="AN10" s="226">
        <v>9.5342563094181292E-5</v>
      </c>
      <c r="AO10" s="226">
        <v>1.8668078122853097E-4</v>
      </c>
      <c r="AP10" s="226">
        <v>7.9605806716295455E-4</v>
      </c>
      <c r="AQ10" s="226">
        <v>4.0595281653142419E-5</v>
      </c>
      <c r="AR10" s="226">
        <v>1.0141482327774507</v>
      </c>
      <c r="AS10" s="217">
        <v>0.78124161868352138</v>
      </c>
    </row>
    <row r="11" spans="2:45" ht="15.95" customHeight="1" x14ac:dyDescent="0.15">
      <c r="B11" s="337" t="s">
        <v>143</v>
      </c>
      <c r="C11" s="321" t="s">
        <v>284</v>
      </c>
      <c r="D11" s="338">
        <v>3.1387935642232692E-3</v>
      </c>
      <c r="E11" s="338">
        <v>4.7993102095554677E-4</v>
      </c>
      <c r="F11" s="338">
        <v>2.8374731205840607E-4</v>
      </c>
      <c r="G11" s="338">
        <v>1.651147536461137E-3</v>
      </c>
      <c r="H11" s="338">
        <v>6.1744368023875288E-4</v>
      </c>
      <c r="I11" s="338">
        <v>1.019899013907128</v>
      </c>
      <c r="J11" s="338">
        <v>2.536231692399484E-3</v>
      </c>
      <c r="K11" s="338">
        <v>1.6559202929338927E-4</v>
      </c>
      <c r="L11" s="338">
        <v>5.6477593864707207E-4</v>
      </c>
      <c r="M11" s="338">
        <v>1.3260556366649519E-3</v>
      </c>
      <c r="N11" s="338">
        <v>5.4548184521475617E-3</v>
      </c>
      <c r="O11" s="338">
        <v>1.9097469774012694E-4</v>
      </c>
      <c r="P11" s="338">
        <v>3.4977900124859393E-4</v>
      </c>
      <c r="Q11" s="338">
        <v>3.3567983971201137E-4</v>
      </c>
      <c r="R11" s="338">
        <v>1.3755252607599745E-4</v>
      </c>
      <c r="S11" s="338">
        <v>1.8354300962015915E-4</v>
      </c>
      <c r="T11" s="338">
        <v>2.5940602974387783E-4</v>
      </c>
      <c r="U11" s="338">
        <v>4.1777797343651318E-4</v>
      </c>
      <c r="V11" s="338">
        <v>6.0690936155932728E-4</v>
      </c>
      <c r="W11" s="338">
        <v>4.67755126151103E-4</v>
      </c>
      <c r="X11" s="338">
        <v>2.1477360726579302E-4</v>
      </c>
      <c r="Y11" s="338">
        <v>8.600040344878679E-4</v>
      </c>
      <c r="Z11" s="338">
        <v>5.7928780050272733E-3</v>
      </c>
      <c r="AA11" s="338">
        <v>2.6926409713217874E-3</v>
      </c>
      <c r="AB11" s="338">
        <v>5.9027766731763783E-4</v>
      </c>
      <c r="AC11" s="338">
        <v>5.8536445345284363E-4</v>
      </c>
      <c r="AD11" s="338">
        <v>6.1790626485830628E-4</v>
      </c>
      <c r="AE11" s="338">
        <v>8.0076975455057903E-4</v>
      </c>
      <c r="AF11" s="338">
        <v>6.555929158109982E-4</v>
      </c>
      <c r="AG11" s="338">
        <v>1.3640128047988039E-4</v>
      </c>
      <c r="AH11" s="338">
        <v>4.1096027884339817E-4</v>
      </c>
      <c r="AI11" s="338">
        <v>1.1173086964502655E-3</v>
      </c>
      <c r="AJ11" s="338">
        <v>3.2480335956127152E-4</v>
      </c>
      <c r="AK11" s="338">
        <v>8.093112761682487E-4</v>
      </c>
      <c r="AL11" s="338">
        <v>7.2211283694842139E-4</v>
      </c>
      <c r="AM11" s="338">
        <v>1.8668076383530387E-3</v>
      </c>
      <c r="AN11" s="339">
        <v>6.001488864391146E-4</v>
      </c>
      <c r="AO11" s="339">
        <v>6.9393218848648464E-4</v>
      </c>
      <c r="AP11" s="339">
        <v>3.4932001249090967E-2</v>
      </c>
      <c r="AQ11" s="339">
        <v>2.1824032827942708E-4</v>
      </c>
      <c r="AR11" s="339">
        <v>1.0937091640286989</v>
      </c>
      <c r="AS11" s="318">
        <v>0.84253079585288437</v>
      </c>
    </row>
    <row r="12" spans="2:45" ht="15.95" customHeight="1" x14ac:dyDescent="0.15">
      <c r="B12" s="224" t="s">
        <v>144</v>
      </c>
      <c r="C12" s="219" t="s">
        <v>285</v>
      </c>
      <c r="D12" s="225">
        <v>1.0380624259552489E-3</v>
      </c>
      <c r="E12" s="225">
        <v>2.615948040448379E-4</v>
      </c>
      <c r="F12" s="225">
        <v>6.9682194167120941E-5</v>
      </c>
      <c r="G12" s="225">
        <v>3.1590300960077729E-4</v>
      </c>
      <c r="H12" s="225">
        <v>1.8009288741140748E-3</v>
      </c>
      <c r="I12" s="225">
        <v>5.1012395815327679E-4</v>
      </c>
      <c r="J12" s="225">
        <v>1.0036720275491224</v>
      </c>
      <c r="K12" s="225">
        <v>6.6179769900688362E-4</v>
      </c>
      <c r="L12" s="225">
        <v>3.0787631683753826E-3</v>
      </c>
      <c r="M12" s="225">
        <v>4.5067055818173376E-4</v>
      </c>
      <c r="N12" s="225">
        <v>3.9426796739186411E-4</v>
      </c>
      <c r="O12" s="225">
        <v>7.1958364301102161E-5</v>
      </c>
      <c r="P12" s="225">
        <v>1.0346482668753376E-4</v>
      </c>
      <c r="Q12" s="225">
        <v>2.4152671121885981E-4</v>
      </c>
      <c r="R12" s="225">
        <v>6.0290384649384271E-5</v>
      </c>
      <c r="S12" s="225">
        <v>8.7988150403997889E-5</v>
      </c>
      <c r="T12" s="225">
        <v>1.3263791719502454E-3</v>
      </c>
      <c r="U12" s="225">
        <v>3.1826957196498388E-4</v>
      </c>
      <c r="V12" s="225">
        <v>1.5334853210639102E-4</v>
      </c>
      <c r="W12" s="225">
        <v>2.7315780312642761E-4</v>
      </c>
      <c r="X12" s="225">
        <v>3.1632440698307115E-4</v>
      </c>
      <c r="Y12" s="225">
        <v>4.8119534867908795E-4</v>
      </c>
      <c r="Z12" s="225">
        <v>6.328397248314961E-4</v>
      </c>
      <c r="AA12" s="225">
        <v>1.0962787456546668E-4</v>
      </c>
      <c r="AB12" s="225">
        <v>2.8981978231273244E-5</v>
      </c>
      <c r="AC12" s="225">
        <v>1.8805530403334897E-4</v>
      </c>
      <c r="AD12" s="225">
        <v>3.1137061935411215E-4</v>
      </c>
      <c r="AE12" s="225">
        <v>1.3478616269231654E-5</v>
      </c>
      <c r="AF12" s="225">
        <v>1.6979170320426255E-5</v>
      </c>
      <c r="AG12" s="225">
        <v>5.0706042404397494E-6</v>
      </c>
      <c r="AH12" s="225">
        <v>3.0756808874277876E-5</v>
      </c>
      <c r="AI12" s="225">
        <v>3.7631256861384592E-5</v>
      </c>
      <c r="AJ12" s="225">
        <v>3.7433512331067008E-5</v>
      </c>
      <c r="AK12" s="225">
        <v>1.287105309756338E-4</v>
      </c>
      <c r="AL12" s="225">
        <v>2.8699545872792366E-3</v>
      </c>
      <c r="AM12" s="225">
        <v>6.4802904892548852E-5</v>
      </c>
      <c r="AN12" s="226">
        <v>9.1406782699291229E-5</v>
      </c>
      <c r="AO12" s="226">
        <v>2.0323398210283358E-4</v>
      </c>
      <c r="AP12" s="226">
        <v>2.2407153152852777E-4</v>
      </c>
      <c r="AQ12" s="226">
        <v>8.3939718477283226E-5</v>
      </c>
      <c r="AR12" s="226">
        <v>1.0207660709880524</v>
      </c>
      <c r="AS12" s="217">
        <v>0.78633962158757098</v>
      </c>
    </row>
    <row r="13" spans="2:45" ht="15.95" customHeight="1" x14ac:dyDescent="0.15">
      <c r="B13" s="337" t="s">
        <v>145</v>
      </c>
      <c r="C13" s="321" t="s">
        <v>286</v>
      </c>
      <c r="D13" s="338">
        <v>6.1459421891529289E-4</v>
      </c>
      <c r="E13" s="338">
        <v>1.486405842236953E-3</v>
      </c>
      <c r="F13" s="338">
        <v>1.7465646405237284E-3</v>
      </c>
      <c r="G13" s="338">
        <v>3.6604546098273312E-4</v>
      </c>
      <c r="H13" s="338">
        <v>2.194647393887189E-4</v>
      </c>
      <c r="I13" s="338">
        <v>2.9183409508032034E-4</v>
      </c>
      <c r="J13" s="338">
        <v>6.1947969483105471E-4</v>
      </c>
      <c r="K13" s="338">
        <v>1.0072115657797736</v>
      </c>
      <c r="L13" s="338">
        <v>1.5196950372158274E-4</v>
      </c>
      <c r="M13" s="338">
        <v>8.3369765282497886E-4</v>
      </c>
      <c r="N13" s="338">
        <v>1.2816149634642599E-3</v>
      </c>
      <c r="O13" s="338">
        <v>5.5405973481154904E-4</v>
      </c>
      <c r="P13" s="338">
        <v>3.4616024767816095E-4</v>
      </c>
      <c r="Q13" s="338">
        <v>2.6203453842121388E-4</v>
      </c>
      <c r="R13" s="338">
        <v>1.3658619823936802E-4</v>
      </c>
      <c r="S13" s="338">
        <v>1.1843624645362433E-4</v>
      </c>
      <c r="T13" s="338">
        <v>1.9456217353110792E-4</v>
      </c>
      <c r="U13" s="338">
        <v>1.8072871570482446E-4</v>
      </c>
      <c r="V13" s="338">
        <v>1.456941439550496E-4</v>
      </c>
      <c r="W13" s="338">
        <v>1.0880237392421296E-4</v>
      </c>
      <c r="X13" s="338">
        <v>1.5474581114785968E-4</v>
      </c>
      <c r="Y13" s="338">
        <v>1.99597444721885E-4</v>
      </c>
      <c r="Z13" s="338">
        <v>7.0144083640058931E-4</v>
      </c>
      <c r="AA13" s="338">
        <v>6.1240035890158817E-4</v>
      </c>
      <c r="AB13" s="338">
        <v>1.4800474847902955E-3</v>
      </c>
      <c r="AC13" s="338">
        <v>5.1135125189301551E-4</v>
      </c>
      <c r="AD13" s="338">
        <v>7.4449179546724775E-4</v>
      </c>
      <c r="AE13" s="338">
        <v>2.9305666561460026E-4</v>
      </c>
      <c r="AF13" s="338">
        <v>1.7519529977325801E-4</v>
      </c>
      <c r="AG13" s="338">
        <v>4.0345621195286E-5</v>
      </c>
      <c r="AH13" s="338">
        <v>3.9969726231487979E-3</v>
      </c>
      <c r="AI13" s="338">
        <v>1.693021898121366E-4</v>
      </c>
      <c r="AJ13" s="338">
        <v>4.3625972722403033E-4</v>
      </c>
      <c r="AK13" s="338">
        <v>2.5118302484945717E-4</v>
      </c>
      <c r="AL13" s="338">
        <v>1.7664255997196612E-4</v>
      </c>
      <c r="AM13" s="338">
        <v>2.8505462637427241E-4</v>
      </c>
      <c r="AN13" s="339">
        <v>1.6223422559998019E-4</v>
      </c>
      <c r="AO13" s="339">
        <v>3.7616393923480055E-4</v>
      </c>
      <c r="AP13" s="339">
        <v>2.7440026488472765E-4</v>
      </c>
      <c r="AQ13" s="339">
        <v>5.1654493238765804E-4</v>
      </c>
      <c r="AR13" s="339">
        <v>1.0284277316478558</v>
      </c>
      <c r="AS13" s="318">
        <v>0.79224172542428117</v>
      </c>
    </row>
    <row r="14" spans="2:45" ht="15.95" customHeight="1" x14ac:dyDescent="0.15">
      <c r="B14" s="224" t="s">
        <v>146</v>
      </c>
      <c r="C14" s="219" t="s">
        <v>287</v>
      </c>
      <c r="D14" s="225">
        <v>6.7221758877566756E-4</v>
      </c>
      <c r="E14" s="225">
        <v>8.237938865530447E-4</v>
      </c>
      <c r="F14" s="225">
        <v>2.7354025910197399E-4</v>
      </c>
      <c r="G14" s="225">
        <v>9.7119902009951359E-4</v>
      </c>
      <c r="H14" s="225">
        <v>4.9087815717589918E-4</v>
      </c>
      <c r="I14" s="225">
        <v>9.3947859728331351E-4</v>
      </c>
      <c r="J14" s="225">
        <v>7.7494273462391924E-4</v>
      </c>
      <c r="K14" s="225">
        <v>8.0305217618567207E-5</v>
      </c>
      <c r="L14" s="225">
        <v>1.0097629225862708</v>
      </c>
      <c r="M14" s="225">
        <v>3.0959514751101818E-4</v>
      </c>
      <c r="N14" s="225">
        <v>3.2899454625603182E-4</v>
      </c>
      <c r="O14" s="225">
        <v>9.0540457975672289E-5</v>
      </c>
      <c r="P14" s="225">
        <v>2.0441537462306773E-4</v>
      </c>
      <c r="Q14" s="225">
        <v>1.4453850548764059E-4</v>
      </c>
      <c r="R14" s="225">
        <v>2.0461322138218494E-4</v>
      </c>
      <c r="S14" s="225">
        <v>1.0412729412856232E-3</v>
      </c>
      <c r="T14" s="225">
        <v>1.1522054935771172E-3</v>
      </c>
      <c r="U14" s="225">
        <v>1.1012866551577808E-3</v>
      </c>
      <c r="V14" s="225">
        <v>1.3053558819496323E-3</v>
      </c>
      <c r="W14" s="225">
        <v>1.3866467587880888E-3</v>
      </c>
      <c r="X14" s="225">
        <v>2.235184769353638E-3</v>
      </c>
      <c r="Y14" s="225">
        <v>8.5755409604346383E-4</v>
      </c>
      <c r="Z14" s="225">
        <v>2.1737405183651476E-3</v>
      </c>
      <c r="AA14" s="225">
        <v>6.8285697663073356E-4</v>
      </c>
      <c r="AB14" s="225">
        <v>7.6820181057592015E-5</v>
      </c>
      <c r="AC14" s="225">
        <v>1.7930599950520222E-3</v>
      </c>
      <c r="AD14" s="225">
        <v>1.0189836611138963E-3</v>
      </c>
      <c r="AE14" s="225">
        <v>3.4345991463476415E-4</v>
      </c>
      <c r="AF14" s="225">
        <v>2.1960018382936931E-4</v>
      </c>
      <c r="AG14" s="225">
        <v>6.1246637410805604E-5</v>
      </c>
      <c r="AH14" s="225">
        <v>3.028659198137172E-4</v>
      </c>
      <c r="AI14" s="225">
        <v>1.8688372123357259E-4</v>
      </c>
      <c r="AJ14" s="225">
        <v>1.7326872548482735E-4</v>
      </c>
      <c r="AK14" s="225">
        <v>2.0927820636128209E-4</v>
      </c>
      <c r="AL14" s="225">
        <v>1.7566664726496403E-4</v>
      </c>
      <c r="AM14" s="225">
        <v>4.5966010272793545E-4</v>
      </c>
      <c r="AN14" s="226">
        <v>5.0974851053726012E-4</v>
      </c>
      <c r="AO14" s="226">
        <v>2.526276179612276E-4</v>
      </c>
      <c r="AP14" s="226">
        <v>2.2206710919032298E-3</v>
      </c>
      <c r="AQ14" s="226">
        <v>1.6792899781876419E-4</v>
      </c>
      <c r="AR14" s="226">
        <v>1.0361798495060945</v>
      </c>
      <c r="AS14" s="217">
        <v>0.7982135122973002</v>
      </c>
    </row>
    <row r="15" spans="2:45" ht="15.95" customHeight="1" x14ac:dyDescent="0.15">
      <c r="B15" s="337" t="s">
        <v>147</v>
      </c>
      <c r="C15" s="321" t="s">
        <v>288</v>
      </c>
      <c r="D15" s="338">
        <v>1.5035794687773452E-3</v>
      </c>
      <c r="E15" s="338">
        <v>1.4897370357387993E-4</v>
      </c>
      <c r="F15" s="338">
        <v>2.6977856293728444E-4</v>
      </c>
      <c r="G15" s="338">
        <v>7.6105389140472004E-4</v>
      </c>
      <c r="H15" s="338">
        <v>4.4362854445664736E-4</v>
      </c>
      <c r="I15" s="338">
        <v>9.4937217540635131E-4</v>
      </c>
      <c r="J15" s="338">
        <v>2.0057517021289783E-3</v>
      </c>
      <c r="K15" s="338">
        <v>1.0966476831674047E-2</v>
      </c>
      <c r="L15" s="338">
        <v>1.496722934217543E-3</v>
      </c>
      <c r="M15" s="338">
        <v>1.058098281510341</v>
      </c>
      <c r="N15" s="338">
        <v>9.4291285156905633E-3</v>
      </c>
      <c r="O15" s="338">
        <v>2.3320133133001904E-3</v>
      </c>
      <c r="P15" s="338">
        <v>3.6279207597757959E-3</v>
      </c>
      <c r="Q15" s="338">
        <v>2.6554242566128967E-3</v>
      </c>
      <c r="R15" s="338">
        <v>1.5989317197544269E-3</v>
      </c>
      <c r="S15" s="338">
        <v>1.4526141371652669E-3</v>
      </c>
      <c r="T15" s="338">
        <v>1.2865288997808732E-3</v>
      </c>
      <c r="U15" s="338">
        <v>6.8041796133134977E-3</v>
      </c>
      <c r="V15" s="338">
        <v>4.0722805858611558E-3</v>
      </c>
      <c r="W15" s="338">
        <v>3.1101935382913779E-3</v>
      </c>
      <c r="X15" s="338">
        <v>1.8654366002573116E-3</v>
      </c>
      <c r="Y15" s="338">
        <v>1.3730823320205381E-3</v>
      </c>
      <c r="Z15" s="338">
        <v>1.9028949666589046E-3</v>
      </c>
      <c r="AA15" s="338">
        <v>2.1151372798973937E-2</v>
      </c>
      <c r="AB15" s="338">
        <v>5.3146595696736045E-4</v>
      </c>
      <c r="AC15" s="338">
        <v>3.3681251909913361E-3</v>
      </c>
      <c r="AD15" s="338">
        <v>3.3022744171370256E-4</v>
      </c>
      <c r="AE15" s="338">
        <v>2.5632282276211892E-4</v>
      </c>
      <c r="AF15" s="338">
        <v>1.9513361727358408E-4</v>
      </c>
      <c r="AG15" s="338">
        <v>3.9179081815936148E-4</v>
      </c>
      <c r="AH15" s="338">
        <v>4.2191905108347359E-4</v>
      </c>
      <c r="AI15" s="338">
        <v>2.7991974036209753E-4</v>
      </c>
      <c r="AJ15" s="338">
        <v>3.5060745157725678E-4</v>
      </c>
      <c r="AK15" s="338">
        <v>1.1731050901465938E-3</v>
      </c>
      <c r="AL15" s="338">
        <v>3.4557894400823175E-4</v>
      </c>
      <c r="AM15" s="338">
        <v>3.1001296768535727E-4</v>
      </c>
      <c r="AN15" s="339">
        <v>5.7566901030494918E-4</v>
      </c>
      <c r="AO15" s="339">
        <v>4.8481881045491036E-4</v>
      </c>
      <c r="AP15" s="339">
        <v>2.5963602104002803E-3</v>
      </c>
      <c r="AQ15" s="339">
        <v>1.351216516101755E-3</v>
      </c>
      <c r="AR15" s="339">
        <v>1.1522678950023673</v>
      </c>
      <c r="AS15" s="318">
        <v>0.88764108278660991</v>
      </c>
    </row>
    <row r="16" spans="2:45" ht="15.95" customHeight="1" x14ac:dyDescent="0.15">
      <c r="B16" s="224" t="s">
        <v>148</v>
      </c>
      <c r="C16" s="219" t="s">
        <v>149</v>
      </c>
      <c r="D16" s="225">
        <v>4.2774766712877277E-6</v>
      </c>
      <c r="E16" s="225">
        <v>1.2843352283850604E-6</v>
      </c>
      <c r="F16" s="225">
        <v>2.2011086481779841E-6</v>
      </c>
      <c r="G16" s="225">
        <v>2.1143304746988865E-6</v>
      </c>
      <c r="H16" s="225">
        <v>1.2825381331628986E-6</v>
      </c>
      <c r="I16" s="225">
        <v>8.3405059270995662E-6</v>
      </c>
      <c r="J16" s="225">
        <v>2.302695025694833E-6</v>
      </c>
      <c r="K16" s="225">
        <v>2.0895149680781046E-6</v>
      </c>
      <c r="L16" s="225">
        <v>5.1761414575621768E-6</v>
      </c>
      <c r="M16" s="225">
        <v>2.0882235385249235E-6</v>
      </c>
      <c r="N16" s="225">
        <v>1.0002725847007004</v>
      </c>
      <c r="O16" s="225">
        <v>1.8258502745475791E-6</v>
      </c>
      <c r="P16" s="225">
        <v>1.2420654277989498E-6</v>
      </c>
      <c r="Q16" s="225">
        <v>1.8337678613036843E-6</v>
      </c>
      <c r="R16" s="225">
        <v>2.3665123568283513E-6</v>
      </c>
      <c r="S16" s="225">
        <v>6.6464245117114154E-6</v>
      </c>
      <c r="T16" s="225">
        <v>1.69201475627683E-5</v>
      </c>
      <c r="U16" s="225">
        <v>7.188527482152767E-4</v>
      </c>
      <c r="V16" s="225">
        <v>9.057966831100513E-5</v>
      </c>
      <c r="W16" s="225">
        <v>9.942450070213282E-5</v>
      </c>
      <c r="X16" s="225">
        <v>1.0629299053062854E-5</v>
      </c>
      <c r="Y16" s="225">
        <v>3.5556509185081594E-6</v>
      </c>
      <c r="Z16" s="225">
        <v>1.2108407122214633E-5</v>
      </c>
      <c r="AA16" s="225">
        <v>1.3648562050873702E-4</v>
      </c>
      <c r="AB16" s="225">
        <v>3.7484956184458652E-6</v>
      </c>
      <c r="AC16" s="225">
        <v>9.1124380859649723E-6</v>
      </c>
      <c r="AD16" s="225">
        <v>1.6014713002105853E-5</v>
      </c>
      <c r="AE16" s="225">
        <v>5.8021647878835074E-6</v>
      </c>
      <c r="AF16" s="225">
        <v>2.0409911741321613E-6</v>
      </c>
      <c r="AG16" s="225">
        <v>2.430166632275927E-6</v>
      </c>
      <c r="AH16" s="225">
        <v>4.3285171759885894E-6</v>
      </c>
      <c r="AI16" s="225">
        <v>2.8522223842719754E-6</v>
      </c>
      <c r="AJ16" s="225">
        <v>5.5705026325812261E-6</v>
      </c>
      <c r="AK16" s="225">
        <v>7.24992809724827E-6</v>
      </c>
      <c r="AL16" s="225">
        <v>1.8150386637294637E-5</v>
      </c>
      <c r="AM16" s="225">
        <v>1.2234669597354604E-5</v>
      </c>
      <c r="AN16" s="226">
        <v>6.1551611531741355E-6</v>
      </c>
      <c r="AO16" s="226">
        <v>2.8876814989055662E-5</v>
      </c>
      <c r="AP16" s="226">
        <v>1.1287363481859187E-5</v>
      </c>
      <c r="AQ16" s="226">
        <v>3.5100009218591256E-5</v>
      </c>
      <c r="AR16" s="226">
        <v>1.0015771667782676</v>
      </c>
      <c r="AS16" s="217">
        <v>0.77155759061704998</v>
      </c>
    </row>
    <row r="17" spans="2:45" ht="15.95" customHeight="1" x14ac:dyDescent="0.15">
      <c r="B17" s="337" t="s">
        <v>150</v>
      </c>
      <c r="C17" s="321" t="s">
        <v>289</v>
      </c>
      <c r="D17" s="338">
        <v>3.1926318685344219E-5</v>
      </c>
      <c r="E17" s="338">
        <v>1.7965340177391315E-4</v>
      </c>
      <c r="F17" s="338">
        <v>2.1359004052547988E-4</v>
      </c>
      <c r="G17" s="338">
        <v>4.7119452790328188E-5</v>
      </c>
      <c r="H17" s="338">
        <v>3.6894905310027027E-5</v>
      </c>
      <c r="I17" s="338">
        <v>5.9801398874324125E-4</v>
      </c>
      <c r="J17" s="338">
        <v>4.2733696945751503E-5</v>
      </c>
      <c r="K17" s="338">
        <v>2.3315629626676222E-5</v>
      </c>
      <c r="L17" s="338">
        <v>1.2740773549541905E-4</v>
      </c>
      <c r="M17" s="338">
        <v>3.4863348233492774E-4</v>
      </c>
      <c r="N17" s="338">
        <v>3.0357419035056965E-4</v>
      </c>
      <c r="O17" s="338">
        <v>1.0245329760525264</v>
      </c>
      <c r="P17" s="338">
        <v>1.4867443034819472E-4</v>
      </c>
      <c r="Q17" s="338">
        <v>1.4107004424213197E-2</v>
      </c>
      <c r="R17" s="338">
        <v>4.1319706733219594E-3</v>
      </c>
      <c r="S17" s="338">
        <v>4.1687394026803234E-3</v>
      </c>
      <c r="T17" s="338">
        <v>1.8606297112905737E-3</v>
      </c>
      <c r="U17" s="338">
        <v>3.1075999430408858E-4</v>
      </c>
      <c r="V17" s="338">
        <v>4.5128775688424699E-3</v>
      </c>
      <c r="W17" s="338">
        <v>1.1537082108533582E-3</v>
      </c>
      <c r="X17" s="338">
        <v>3.24951660569903E-3</v>
      </c>
      <c r="Y17" s="338">
        <v>1.3788691959823712E-2</v>
      </c>
      <c r="Z17" s="338">
        <v>2.1916704523879639E-4</v>
      </c>
      <c r="AA17" s="338">
        <v>1.5518222971238585E-3</v>
      </c>
      <c r="AB17" s="338">
        <v>4.0580999008126767E-5</v>
      </c>
      <c r="AC17" s="338">
        <v>1.1304154484357572E-4</v>
      </c>
      <c r="AD17" s="338">
        <v>1.7435291919944718E-5</v>
      </c>
      <c r="AE17" s="338">
        <v>2.6931774581067953E-5</v>
      </c>
      <c r="AF17" s="338">
        <v>1.630536331511875E-5</v>
      </c>
      <c r="AG17" s="338">
        <v>2.7857303849501767E-5</v>
      </c>
      <c r="AH17" s="338">
        <v>5.3121849982659189E-5</v>
      </c>
      <c r="AI17" s="338">
        <v>2.3521005001445188E-5</v>
      </c>
      <c r="AJ17" s="338">
        <v>4.2796245361926389E-5</v>
      </c>
      <c r="AK17" s="338">
        <v>2.281487057068596E-5</v>
      </c>
      <c r="AL17" s="338">
        <v>1.5703770686412063E-5</v>
      </c>
      <c r="AM17" s="338">
        <v>2.5603174352239794E-5</v>
      </c>
      <c r="AN17" s="339">
        <v>4.5958920114029194E-5</v>
      </c>
      <c r="AO17" s="339">
        <v>2.933373850798548E-5</v>
      </c>
      <c r="AP17" s="339">
        <v>4.5636831833320122E-5</v>
      </c>
      <c r="AQ17" s="339">
        <v>1.9791303283699387E-4</v>
      </c>
      <c r="AR17" s="339">
        <v>1.0764339569356129</v>
      </c>
      <c r="AS17" s="318">
        <v>0.82922296735572898</v>
      </c>
    </row>
    <row r="18" spans="2:45" ht="15.95" customHeight="1" x14ac:dyDescent="0.15">
      <c r="B18" s="224" t="s">
        <v>151</v>
      </c>
      <c r="C18" s="219" t="s">
        <v>290</v>
      </c>
      <c r="D18" s="225">
        <v>2.8007765951981876E-7</v>
      </c>
      <c r="E18" s="225">
        <v>5.4442953589111616E-7</v>
      </c>
      <c r="F18" s="225">
        <v>4.1428031725689229E-7</v>
      </c>
      <c r="G18" s="225">
        <v>1.8729011458248287E-6</v>
      </c>
      <c r="H18" s="225">
        <v>2.1329446085030001E-7</v>
      </c>
      <c r="I18" s="225">
        <v>3.3633879917940379E-6</v>
      </c>
      <c r="J18" s="225">
        <v>3.5285661914850715E-6</v>
      </c>
      <c r="K18" s="225">
        <v>3.0817393422872146E-7</v>
      </c>
      <c r="L18" s="225">
        <v>3.2727540153732743E-6</v>
      </c>
      <c r="M18" s="225">
        <v>6.4804432538644462E-6</v>
      </c>
      <c r="N18" s="225">
        <v>3.8290926158993641E-5</v>
      </c>
      <c r="O18" s="225">
        <v>2.1569000397618772E-6</v>
      </c>
      <c r="P18" s="225">
        <v>1.0006115162799285</v>
      </c>
      <c r="Q18" s="225">
        <v>2.8732081628324999E-5</v>
      </c>
      <c r="R18" s="225">
        <v>1.9096630288011136E-5</v>
      </c>
      <c r="S18" s="225">
        <v>2.3067845738682447E-5</v>
      </c>
      <c r="T18" s="225">
        <v>9.4067212040210062E-5</v>
      </c>
      <c r="U18" s="225">
        <v>7.9368970091480808E-5</v>
      </c>
      <c r="V18" s="225">
        <v>9.3582106510506659E-5</v>
      </c>
      <c r="W18" s="225">
        <v>5.9224083207762485E-5</v>
      </c>
      <c r="X18" s="225">
        <v>2.773186337942397E-5</v>
      </c>
      <c r="Y18" s="225">
        <v>3.1073464657262203E-5</v>
      </c>
      <c r="Z18" s="225">
        <v>1.3258276695798397E-5</v>
      </c>
      <c r="AA18" s="225">
        <v>1.563394726299828E-5</v>
      </c>
      <c r="AB18" s="225">
        <v>1.0023151079262788E-6</v>
      </c>
      <c r="AC18" s="225">
        <v>1.514610887424832E-6</v>
      </c>
      <c r="AD18" s="225">
        <v>2.844976693401921E-7</v>
      </c>
      <c r="AE18" s="225">
        <v>2.9745846022182495E-7</v>
      </c>
      <c r="AF18" s="225">
        <v>2.9690440746955845E-7</v>
      </c>
      <c r="AG18" s="225">
        <v>2.9020009664155718E-7</v>
      </c>
      <c r="AH18" s="225">
        <v>4.8636179488277924E-7</v>
      </c>
      <c r="AI18" s="225">
        <v>5.1418081466410607E-7</v>
      </c>
      <c r="AJ18" s="225">
        <v>6.5711779972675195E-7</v>
      </c>
      <c r="AK18" s="225">
        <v>4.1427166302712751E-7</v>
      </c>
      <c r="AL18" s="225">
        <v>2.1778544700369947E-6</v>
      </c>
      <c r="AM18" s="225">
        <v>5.9377220921829799E-7</v>
      </c>
      <c r="AN18" s="226">
        <v>1.376774925641125E-6</v>
      </c>
      <c r="AO18" s="226">
        <v>7.440790607359493E-7</v>
      </c>
      <c r="AP18" s="226">
        <v>2.8872127625131398E-6</v>
      </c>
      <c r="AQ18" s="226">
        <v>2.9362560098294987E-6</v>
      </c>
      <c r="AR18" s="226">
        <v>1.0011735527642733</v>
      </c>
      <c r="AS18" s="217">
        <v>0.77124666953527421</v>
      </c>
    </row>
    <row r="19" spans="2:45" ht="15.95" customHeight="1" x14ac:dyDescent="0.15">
      <c r="B19" s="337" t="s">
        <v>152</v>
      </c>
      <c r="C19" s="321" t="s">
        <v>291</v>
      </c>
      <c r="D19" s="338">
        <v>1.1551539022267839E-3</v>
      </c>
      <c r="E19" s="338">
        <v>1.0208488400591212E-3</v>
      </c>
      <c r="F19" s="338">
        <v>3.2029080809945062E-3</v>
      </c>
      <c r="G19" s="338">
        <v>2.2489886172553037E-3</v>
      </c>
      <c r="H19" s="338">
        <v>7.3128578860698183E-4</v>
      </c>
      <c r="I19" s="338">
        <v>4.992514978764356E-3</v>
      </c>
      <c r="J19" s="338">
        <v>2.1762765204549348E-3</v>
      </c>
      <c r="K19" s="338">
        <v>3.7140015515540927E-4</v>
      </c>
      <c r="L19" s="338">
        <v>1.2744316234590287E-3</v>
      </c>
      <c r="M19" s="338">
        <v>2.1631021775743507E-3</v>
      </c>
      <c r="N19" s="338">
        <v>5.4878364618459437E-3</v>
      </c>
      <c r="O19" s="338">
        <v>1.841007147617198E-3</v>
      </c>
      <c r="P19" s="338">
        <v>1.864480726660967E-3</v>
      </c>
      <c r="Q19" s="338">
        <v>1.0173636143147819</v>
      </c>
      <c r="R19" s="338">
        <v>7.095623944580254E-3</v>
      </c>
      <c r="S19" s="338">
        <v>8.8591675139155189E-3</v>
      </c>
      <c r="T19" s="338">
        <v>6.621925361652836E-3</v>
      </c>
      <c r="U19" s="338">
        <v>5.0358926301704342E-3</v>
      </c>
      <c r="V19" s="338">
        <v>9.167612555455373E-3</v>
      </c>
      <c r="W19" s="338">
        <v>7.9748881233375566E-3</v>
      </c>
      <c r="X19" s="338">
        <v>2.8768039872815961E-3</v>
      </c>
      <c r="Y19" s="338">
        <v>2.0548757844997677E-2</v>
      </c>
      <c r="Z19" s="338">
        <v>4.13627330318035E-3</v>
      </c>
      <c r="AA19" s="338">
        <v>2.6811220477373825E-2</v>
      </c>
      <c r="AB19" s="338">
        <v>7.7582456092864494E-4</v>
      </c>
      <c r="AC19" s="338">
        <v>1.9377589301238052E-3</v>
      </c>
      <c r="AD19" s="338">
        <v>3.2911926407245282E-4</v>
      </c>
      <c r="AE19" s="338">
        <v>1.0526627769516549E-3</v>
      </c>
      <c r="AF19" s="338">
        <v>2.8780503546206208E-4</v>
      </c>
      <c r="AG19" s="338">
        <v>5.5803718950503704E-4</v>
      </c>
      <c r="AH19" s="338">
        <v>8.6083267330499473E-4</v>
      </c>
      <c r="AI19" s="338">
        <v>5.2405863083923945E-4</v>
      </c>
      <c r="AJ19" s="338">
        <v>1.4426003778981241E-3</v>
      </c>
      <c r="AK19" s="338">
        <v>4.1503232576181419E-4</v>
      </c>
      <c r="AL19" s="338">
        <v>3.6019192217747684E-4</v>
      </c>
      <c r="AM19" s="338">
        <v>9.8467030145166158E-4</v>
      </c>
      <c r="AN19" s="339">
        <v>6.6095669164598569E-4</v>
      </c>
      <c r="AO19" s="339">
        <v>1.1160213175816975E-3</v>
      </c>
      <c r="AP19" s="339">
        <v>7.1591812948537323E-4</v>
      </c>
      <c r="AQ19" s="339">
        <v>1.551136122516809E-3</v>
      </c>
      <c r="AR19" s="339">
        <v>1.1585946413271089</v>
      </c>
      <c r="AS19" s="318">
        <v>0.89251484520120739</v>
      </c>
    </row>
    <row r="20" spans="2:45" ht="15.95" customHeight="1" x14ac:dyDescent="0.15">
      <c r="B20" s="224" t="s">
        <v>153</v>
      </c>
      <c r="C20" s="219" t="s">
        <v>292</v>
      </c>
      <c r="D20" s="225">
        <v>1.0474293985512932E-4</v>
      </c>
      <c r="E20" s="225">
        <v>1.9223878116302786E-4</v>
      </c>
      <c r="F20" s="225">
        <v>1.4374303348375142E-3</v>
      </c>
      <c r="G20" s="225">
        <v>1.3391109567816666E-4</v>
      </c>
      <c r="H20" s="225">
        <v>1.2040873768937224E-4</v>
      </c>
      <c r="I20" s="225">
        <v>1.5538044163760465E-4</v>
      </c>
      <c r="J20" s="225">
        <v>2.104645901708714E-4</v>
      </c>
      <c r="K20" s="225">
        <v>1.1531156109554051E-4</v>
      </c>
      <c r="L20" s="225">
        <v>2.3676305756712194E-4</v>
      </c>
      <c r="M20" s="225">
        <v>2.3023766082978718E-4</v>
      </c>
      <c r="N20" s="225">
        <v>1.2769051988829319E-3</v>
      </c>
      <c r="O20" s="225">
        <v>2.7612495101305697E-4</v>
      </c>
      <c r="P20" s="225">
        <v>9.4476090181316429E-5</v>
      </c>
      <c r="Q20" s="225">
        <v>3.1987862883907164E-4</v>
      </c>
      <c r="R20" s="225">
        <v>1.0653544765801188</v>
      </c>
      <c r="S20" s="225">
        <v>1.0974400329231337E-2</v>
      </c>
      <c r="T20" s="225">
        <v>2.6682427508027623E-3</v>
      </c>
      <c r="U20" s="225">
        <v>6.8057008878342259E-4</v>
      </c>
      <c r="V20" s="225">
        <v>5.6562862408886857E-3</v>
      </c>
      <c r="W20" s="225">
        <v>1.2465515350363278E-3</v>
      </c>
      <c r="X20" s="225">
        <v>3.1816265579724971E-3</v>
      </c>
      <c r="Y20" s="225">
        <v>1.1468272378246901E-2</v>
      </c>
      <c r="Z20" s="225">
        <v>2.0085906679949907E-4</v>
      </c>
      <c r="AA20" s="225">
        <v>2.0831926909990564E-3</v>
      </c>
      <c r="AB20" s="225">
        <v>2.1361720686461757E-4</v>
      </c>
      <c r="AC20" s="225">
        <v>2.9910956244048542E-3</v>
      </c>
      <c r="AD20" s="225">
        <v>2.0514786315251702E-4</v>
      </c>
      <c r="AE20" s="225">
        <v>2.175000289210002E-4</v>
      </c>
      <c r="AF20" s="225">
        <v>2.8409196134007464E-4</v>
      </c>
      <c r="AG20" s="225">
        <v>8.1979213072349555E-5</v>
      </c>
      <c r="AH20" s="225">
        <v>4.4714349494877174E-4</v>
      </c>
      <c r="AI20" s="225">
        <v>3.6992435581998008E-4</v>
      </c>
      <c r="AJ20" s="225">
        <v>3.131534370287991E-4</v>
      </c>
      <c r="AK20" s="225">
        <v>2.3987957140832731E-4</v>
      </c>
      <c r="AL20" s="225">
        <v>1.426819206280378E-4</v>
      </c>
      <c r="AM20" s="225">
        <v>2.1123245084655358E-4</v>
      </c>
      <c r="AN20" s="226">
        <v>2.8930433044486344E-3</v>
      </c>
      <c r="AO20" s="226">
        <v>1.6321670926538849E-4</v>
      </c>
      <c r="AP20" s="226">
        <v>8.9342846245244424E-5</v>
      </c>
      <c r="AQ20" s="226">
        <v>1.591434198090895E-4</v>
      </c>
      <c r="AR20" s="226">
        <v>1.117440945696524</v>
      </c>
      <c r="AS20" s="217">
        <v>0.86081239900042361</v>
      </c>
    </row>
    <row r="21" spans="2:45" ht="15.95" customHeight="1" x14ac:dyDescent="0.15">
      <c r="B21" s="337" t="s">
        <v>154</v>
      </c>
      <c r="C21" s="321" t="s">
        <v>293</v>
      </c>
      <c r="D21" s="338">
        <v>1.238105938789699E-5</v>
      </c>
      <c r="E21" s="338">
        <v>1.0197358840972411E-5</v>
      </c>
      <c r="F21" s="338">
        <v>3.9781574010647232E-5</v>
      </c>
      <c r="G21" s="338">
        <v>1.6157384860777353E-5</v>
      </c>
      <c r="H21" s="338">
        <v>1.4663296086663464E-5</v>
      </c>
      <c r="I21" s="338">
        <v>1.8120468007876644E-5</v>
      </c>
      <c r="J21" s="338">
        <v>2.4851170525470548E-5</v>
      </c>
      <c r="K21" s="338">
        <v>1.5196969080929116E-5</v>
      </c>
      <c r="L21" s="338">
        <v>9.3704271052046865E-5</v>
      </c>
      <c r="M21" s="338">
        <v>3.2204175140338449E-5</v>
      </c>
      <c r="N21" s="338">
        <v>1.180062895533848E-4</v>
      </c>
      <c r="O21" s="338">
        <v>2.9913187088218622E-5</v>
      </c>
      <c r="P21" s="338">
        <v>2.1698396759127303E-5</v>
      </c>
      <c r="Q21" s="338">
        <v>2.1149033978740957E-5</v>
      </c>
      <c r="R21" s="338">
        <v>8.6497717291722121E-5</v>
      </c>
      <c r="S21" s="338">
        <v>1.0034174180968938</v>
      </c>
      <c r="T21" s="338">
        <v>1.1021414418360059E-4</v>
      </c>
      <c r="U21" s="338">
        <v>1.1290524524195896E-4</v>
      </c>
      <c r="V21" s="338">
        <v>1.0702575115485271E-4</v>
      </c>
      <c r="W21" s="338">
        <v>4.9729758207152957E-5</v>
      </c>
      <c r="X21" s="338">
        <v>4.1229908009873475E-5</v>
      </c>
      <c r="Y21" s="338">
        <v>1.5161042384201793E-4</v>
      </c>
      <c r="Z21" s="338">
        <v>2.3440048705800548E-5</v>
      </c>
      <c r="AA21" s="338">
        <v>3.5198693513753949E-5</v>
      </c>
      <c r="AB21" s="338">
        <v>2.3019496709181606E-5</v>
      </c>
      <c r="AC21" s="338">
        <v>5.0400555998570228E-5</v>
      </c>
      <c r="AD21" s="338">
        <v>2.3425176416650995E-5</v>
      </c>
      <c r="AE21" s="338">
        <v>2.7152605873515597E-5</v>
      </c>
      <c r="AF21" s="338">
        <v>3.7405589059155009E-5</v>
      </c>
      <c r="AG21" s="338">
        <v>7.1518831420697177E-6</v>
      </c>
      <c r="AH21" s="338">
        <v>5.3820049256158624E-5</v>
      </c>
      <c r="AI21" s="338">
        <v>4.7648148571351207E-5</v>
      </c>
      <c r="AJ21" s="338">
        <v>2.8266566466539671E-5</v>
      </c>
      <c r="AK21" s="338">
        <v>2.7603708454332755E-5</v>
      </c>
      <c r="AL21" s="338">
        <v>1.6468387124432817E-5</v>
      </c>
      <c r="AM21" s="338">
        <v>2.7285621616259992E-5</v>
      </c>
      <c r="AN21" s="339">
        <v>4.0096653950011981E-4</v>
      </c>
      <c r="AO21" s="339">
        <v>1.7381282753943565E-5</v>
      </c>
      <c r="AP21" s="339">
        <v>1.095441164898641E-5</v>
      </c>
      <c r="AQ21" s="339">
        <v>1.5843004455045779E-5</v>
      </c>
      <c r="AR21" s="339">
        <v>1.0054180874484637</v>
      </c>
      <c r="AS21" s="318">
        <v>0.77451641555470341</v>
      </c>
    </row>
    <row r="22" spans="2:45" ht="15.95" customHeight="1" x14ac:dyDescent="0.15">
      <c r="B22" s="224" t="s">
        <v>155</v>
      </c>
      <c r="C22" s="219" t="s">
        <v>294</v>
      </c>
      <c r="D22" s="225">
        <v>2.4295535737010083E-5</v>
      </c>
      <c r="E22" s="225">
        <v>2.2708955865093146E-5</v>
      </c>
      <c r="F22" s="225">
        <v>3.8361516916641592E-5</v>
      </c>
      <c r="G22" s="225">
        <v>2.9755689840497397E-5</v>
      </c>
      <c r="H22" s="225">
        <v>2.8891560293546197E-5</v>
      </c>
      <c r="I22" s="225">
        <v>2.6295245806737447E-5</v>
      </c>
      <c r="J22" s="225">
        <v>5.6940438602170615E-5</v>
      </c>
      <c r="K22" s="225">
        <v>2.0600143704971509E-5</v>
      </c>
      <c r="L22" s="225">
        <v>2.4288318498948314E-5</v>
      </c>
      <c r="M22" s="225">
        <v>3.3822439051278131E-5</v>
      </c>
      <c r="N22" s="225">
        <v>2.6554004519258096E-5</v>
      </c>
      <c r="O22" s="225">
        <v>1.668892347413509E-5</v>
      </c>
      <c r="P22" s="225">
        <v>1.8141666207424247E-5</v>
      </c>
      <c r="Q22" s="225">
        <v>2.1468110474909455E-5</v>
      </c>
      <c r="R22" s="225">
        <v>1.3457896700013827E-4</v>
      </c>
      <c r="S22" s="225">
        <v>7.1805742552337307E-4</v>
      </c>
      <c r="T22" s="225">
        <v>1.0079645300819569</v>
      </c>
      <c r="U22" s="225">
        <v>2.8802854685200126E-5</v>
      </c>
      <c r="V22" s="225">
        <v>8.4500081949468242E-5</v>
      </c>
      <c r="W22" s="225">
        <v>1.718380126753E-4</v>
      </c>
      <c r="X22" s="225">
        <v>6.0965252680859129E-5</v>
      </c>
      <c r="Y22" s="225">
        <v>2.3069735530825182E-4</v>
      </c>
      <c r="Z22" s="225">
        <v>4.8232090766544957E-5</v>
      </c>
      <c r="AA22" s="225">
        <v>6.5881198619253655E-5</v>
      </c>
      <c r="AB22" s="225">
        <v>3.1495539293618154E-5</v>
      </c>
      <c r="AC22" s="225">
        <v>7.2212902883078448E-5</v>
      </c>
      <c r="AD22" s="225">
        <v>4.2346495605331525E-5</v>
      </c>
      <c r="AE22" s="225">
        <v>1.2523978968285255E-4</v>
      </c>
      <c r="AF22" s="225">
        <v>6.0395568038570208E-5</v>
      </c>
      <c r="AG22" s="225">
        <v>1.0948152937983352E-5</v>
      </c>
      <c r="AH22" s="225">
        <v>7.9762154821782523E-5</v>
      </c>
      <c r="AI22" s="225">
        <v>8.6994885617249268E-5</v>
      </c>
      <c r="AJ22" s="225">
        <v>3.8090396342585356E-4</v>
      </c>
      <c r="AK22" s="225">
        <v>4.705391566365182E-5</v>
      </c>
      <c r="AL22" s="225">
        <v>1.1968637411213941E-3</v>
      </c>
      <c r="AM22" s="225">
        <v>5.1530003326575509E-5</v>
      </c>
      <c r="AN22" s="226">
        <v>5.1610068639440509E-4</v>
      </c>
      <c r="AO22" s="226">
        <v>1.480094001498143E-4</v>
      </c>
      <c r="AP22" s="226">
        <v>2.3859439997411715E-3</v>
      </c>
      <c r="AQ22" s="226">
        <v>5.8298326931002754E-5</v>
      </c>
      <c r="AR22" s="226">
        <v>1.0151909953957929</v>
      </c>
      <c r="AS22" s="217">
        <v>0.78204490318328856</v>
      </c>
    </row>
    <row r="23" spans="2:45" ht="15.95" customHeight="1" x14ac:dyDescent="0.15">
      <c r="B23" s="337" t="s">
        <v>156</v>
      </c>
      <c r="C23" s="321" t="s">
        <v>295</v>
      </c>
      <c r="D23" s="338">
        <v>2.4899612514979599E-4</v>
      </c>
      <c r="E23" s="338">
        <v>2.2392365910306759E-4</v>
      </c>
      <c r="F23" s="338">
        <v>5.057180184070793E-4</v>
      </c>
      <c r="G23" s="338">
        <v>3.3117371229396479E-4</v>
      </c>
      <c r="H23" s="338">
        <v>3.0970772964188087E-4</v>
      </c>
      <c r="I23" s="338">
        <v>2.8917571583907884E-4</v>
      </c>
      <c r="J23" s="338">
        <v>5.2396613859141596E-4</v>
      </c>
      <c r="K23" s="338">
        <v>2.6194872212409839E-4</v>
      </c>
      <c r="L23" s="338">
        <v>2.9354970106575611E-4</v>
      </c>
      <c r="M23" s="338">
        <v>4.3175256627803871E-4</v>
      </c>
      <c r="N23" s="338">
        <v>3.1770831861770691E-4</v>
      </c>
      <c r="O23" s="338">
        <v>1.9688519175822521E-4</v>
      </c>
      <c r="P23" s="338">
        <v>2.4780020679494988E-4</v>
      </c>
      <c r="Q23" s="338">
        <v>2.7007558468533524E-4</v>
      </c>
      <c r="R23" s="338">
        <v>1.8592164246625327E-3</v>
      </c>
      <c r="S23" s="338">
        <v>5.3534554959400035E-3</v>
      </c>
      <c r="T23" s="338">
        <v>2.3159572121140868E-2</v>
      </c>
      <c r="U23" s="338">
        <v>1.1208221523556132</v>
      </c>
      <c r="V23" s="338">
        <v>6.3195152009499489E-2</v>
      </c>
      <c r="W23" s="338">
        <v>0.13681674794680074</v>
      </c>
      <c r="X23" s="338">
        <v>8.8945171626729665E-3</v>
      </c>
      <c r="Y23" s="338">
        <v>2.3139892647266636E-3</v>
      </c>
      <c r="Z23" s="338">
        <v>8.4956269132085678E-4</v>
      </c>
      <c r="AA23" s="338">
        <v>8.252318458311401E-4</v>
      </c>
      <c r="AB23" s="338">
        <v>4.5588345815772381E-4</v>
      </c>
      <c r="AC23" s="338">
        <v>8.9780363255368323E-4</v>
      </c>
      <c r="AD23" s="338">
        <v>5.0141668322247347E-4</v>
      </c>
      <c r="AE23" s="338">
        <v>5.8339628611347766E-4</v>
      </c>
      <c r="AF23" s="338">
        <v>8.1506378638623075E-4</v>
      </c>
      <c r="AG23" s="338">
        <v>1.4925885123215398E-4</v>
      </c>
      <c r="AH23" s="338">
        <v>1.0493928928335665E-3</v>
      </c>
      <c r="AI23" s="338">
        <v>1.3569219092915072E-3</v>
      </c>
      <c r="AJ23" s="338">
        <v>1.3597680661057807E-3</v>
      </c>
      <c r="AK23" s="338">
        <v>8.5126228419533619E-4</v>
      </c>
      <c r="AL23" s="338">
        <v>3.8896705323170246E-4</v>
      </c>
      <c r="AM23" s="338">
        <v>6.2064861139036478E-4</v>
      </c>
      <c r="AN23" s="339">
        <v>7.7650788955050554E-3</v>
      </c>
      <c r="AO23" s="339">
        <v>3.7929763134065631E-4</v>
      </c>
      <c r="AP23" s="339">
        <v>1.4785930623432697E-2</v>
      </c>
      <c r="AQ23" s="339">
        <v>4.0865726866231206E-4</v>
      </c>
      <c r="AR23" s="339">
        <v>1.4009107266422132</v>
      </c>
      <c r="AS23" s="318">
        <v>1.0791812560928082</v>
      </c>
    </row>
    <row r="24" spans="2:45" ht="15.95" customHeight="1" x14ac:dyDescent="0.15">
      <c r="B24" s="224" t="s">
        <v>157</v>
      </c>
      <c r="C24" s="219" t="s">
        <v>296</v>
      </c>
      <c r="D24" s="225">
        <v>3.328975533544925E-5</v>
      </c>
      <c r="E24" s="225">
        <v>1.6515750364152497E-4</v>
      </c>
      <c r="F24" s="225">
        <v>6.7326178006657102E-5</v>
      </c>
      <c r="G24" s="225">
        <v>4.1159537894465883E-5</v>
      </c>
      <c r="H24" s="225">
        <v>3.193681335787074E-5</v>
      </c>
      <c r="I24" s="225">
        <v>4.2702446289792623E-5</v>
      </c>
      <c r="J24" s="225">
        <v>7.0269211583364355E-5</v>
      </c>
      <c r="K24" s="225">
        <v>3.2194607310130886E-5</v>
      </c>
      <c r="L24" s="225">
        <v>3.6571149626547974E-5</v>
      </c>
      <c r="M24" s="225">
        <v>4.9495788192749993E-5</v>
      </c>
      <c r="N24" s="225">
        <v>3.5809102697395891E-5</v>
      </c>
      <c r="O24" s="225">
        <v>2.4367378283462089E-5</v>
      </c>
      <c r="P24" s="225">
        <v>2.8008645730245116E-5</v>
      </c>
      <c r="Q24" s="225">
        <v>3.8027535071656172E-5</v>
      </c>
      <c r="R24" s="225">
        <v>6.0494017503758273E-4</v>
      </c>
      <c r="S24" s="225">
        <v>1.8999402254231031E-3</v>
      </c>
      <c r="T24" s="225">
        <v>1.0931892981561064E-3</v>
      </c>
      <c r="U24" s="225">
        <v>6.6760753232998106E-4</v>
      </c>
      <c r="V24" s="225">
        <v>1.0085656645885124</v>
      </c>
      <c r="W24" s="225">
        <v>1.7691365238642607E-3</v>
      </c>
      <c r="X24" s="225">
        <v>3.0179281539654108E-3</v>
      </c>
      <c r="Y24" s="225">
        <v>2.4756956799787005E-3</v>
      </c>
      <c r="Z24" s="225">
        <v>9.9106278740667886E-5</v>
      </c>
      <c r="AA24" s="225">
        <v>7.7985521779301635E-4</v>
      </c>
      <c r="AB24" s="225">
        <v>5.9043693984657959E-5</v>
      </c>
      <c r="AC24" s="225">
        <v>1.4335431991285732E-4</v>
      </c>
      <c r="AD24" s="225">
        <v>4.9843969558884496E-5</v>
      </c>
      <c r="AE24" s="225">
        <v>7.4242535653693437E-5</v>
      </c>
      <c r="AF24" s="225">
        <v>7.4476635635604084E-5</v>
      </c>
      <c r="AG24" s="225">
        <v>2.5910798808919088E-5</v>
      </c>
      <c r="AH24" s="225">
        <v>1.3244785040188072E-4</v>
      </c>
      <c r="AI24" s="225">
        <v>1.1481318981617592E-4</v>
      </c>
      <c r="AJ24" s="225">
        <v>2.0828082800413854E-4</v>
      </c>
      <c r="AK24" s="225">
        <v>1.4342512618091671E-4</v>
      </c>
      <c r="AL24" s="225">
        <v>4.2082188156127067E-5</v>
      </c>
      <c r="AM24" s="225">
        <v>5.57385506515764E-5</v>
      </c>
      <c r="AN24" s="226">
        <v>7.3407005774688136E-4</v>
      </c>
      <c r="AO24" s="226">
        <v>5.1016995302732783E-5</v>
      </c>
      <c r="AP24" s="226">
        <v>3.5814294378571602E-5</v>
      </c>
      <c r="AQ24" s="226">
        <v>7.9672997208611861E-5</v>
      </c>
      <c r="AR24" s="226">
        <v>1.0236936133582253</v>
      </c>
      <c r="AS24" s="217">
        <v>0.78859483228174598</v>
      </c>
    </row>
    <row r="25" spans="2:45" ht="15.95" customHeight="1" x14ac:dyDescent="0.15">
      <c r="B25" s="337" t="s">
        <v>158</v>
      </c>
      <c r="C25" s="321" t="s">
        <v>297</v>
      </c>
      <c r="D25" s="338">
        <v>9.5434995464403365E-8</v>
      </c>
      <c r="E25" s="338">
        <v>2.1032494028547095E-7</v>
      </c>
      <c r="F25" s="338">
        <v>1.7440584953715917E-7</v>
      </c>
      <c r="G25" s="338">
        <v>1.200912466413444E-7</v>
      </c>
      <c r="H25" s="338">
        <v>1.0058224201524379E-7</v>
      </c>
      <c r="I25" s="338">
        <v>1.0254067539334814E-7</v>
      </c>
      <c r="J25" s="338">
        <v>1.5164935809804323E-7</v>
      </c>
      <c r="K25" s="338">
        <v>1.573439034345211E-7</v>
      </c>
      <c r="L25" s="338">
        <v>9.4144080399058898E-8</v>
      </c>
      <c r="M25" s="338">
        <v>1.6051593067704806E-7</v>
      </c>
      <c r="N25" s="338">
        <v>1.0015852350173485E-7</v>
      </c>
      <c r="O25" s="338">
        <v>7.3259040763940015E-8</v>
      </c>
      <c r="P25" s="338">
        <v>7.1898138533421312E-8</v>
      </c>
      <c r="Q25" s="338">
        <v>1.1521873195193131E-7</v>
      </c>
      <c r="R25" s="338">
        <v>4.8004417615778044E-7</v>
      </c>
      <c r="S25" s="338">
        <v>2.4369072150874816E-7</v>
      </c>
      <c r="T25" s="338">
        <v>2.1313110401287211E-7</v>
      </c>
      <c r="U25" s="338">
        <v>1.9394229204786319E-7</v>
      </c>
      <c r="V25" s="338">
        <v>1.3543043112744227E-7</v>
      </c>
      <c r="W25" s="338">
        <v>1.0000278687227644</v>
      </c>
      <c r="X25" s="338">
        <v>5.0194269481800967E-7</v>
      </c>
      <c r="Y25" s="338">
        <v>1.0144070724696961E-5</v>
      </c>
      <c r="Z25" s="338">
        <v>1.5357252397598465E-7</v>
      </c>
      <c r="AA25" s="338">
        <v>2.3082902288537653E-6</v>
      </c>
      <c r="AB25" s="338">
        <v>1.6969125994420768E-7</v>
      </c>
      <c r="AC25" s="338">
        <v>3.3732006685983684E-7</v>
      </c>
      <c r="AD25" s="338">
        <v>1.592172696277905E-7</v>
      </c>
      <c r="AE25" s="338">
        <v>3.9016903741417725E-7</v>
      </c>
      <c r="AF25" s="338">
        <v>3.0985163332685358E-7</v>
      </c>
      <c r="AG25" s="338">
        <v>1.0844235557612889E-7</v>
      </c>
      <c r="AH25" s="338">
        <v>3.6760345824388575E-7</v>
      </c>
      <c r="AI25" s="338">
        <v>3.6197521638573152E-7</v>
      </c>
      <c r="AJ25" s="338">
        <v>2.1518395228595528E-6</v>
      </c>
      <c r="AK25" s="338">
        <v>2.2304351136819786E-7</v>
      </c>
      <c r="AL25" s="338">
        <v>1.1777506000536266E-7</v>
      </c>
      <c r="AM25" s="338">
        <v>2.1171584735962665E-7</v>
      </c>
      <c r="AN25" s="339">
        <v>1.7029312926835721E-6</v>
      </c>
      <c r="AO25" s="339">
        <v>2.2823268068543138E-7</v>
      </c>
      <c r="AP25" s="339">
        <v>1.039933047572206E-7</v>
      </c>
      <c r="AQ25" s="339">
        <v>3.2232966025405243E-7</v>
      </c>
      <c r="AR25" s="339">
        <v>1.0000512365364957</v>
      </c>
      <c r="AS25" s="318">
        <v>0.77038210149864461</v>
      </c>
    </row>
    <row r="26" spans="2:45" ht="15.95" customHeight="1" x14ac:dyDescent="0.15">
      <c r="B26" s="224" t="s">
        <v>159</v>
      </c>
      <c r="C26" s="219" t="s">
        <v>298</v>
      </c>
      <c r="D26" s="225">
        <v>1.8182109160572616E-5</v>
      </c>
      <c r="E26" s="225">
        <v>1.2035183421620211E-5</v>
      </c>
      <c r="F26" s="225">
        <v>4.6239531190640907E-5</v>
      </c>
      <c r="G26" s="225">
        <v>1.841473138933229E-5</v>
      </c>
      <c r="H26" s="225">
        <v>1.536185776544597E-5</v>
      </c>
      <c r="I26" s="225">
        <v>1.6189694403652147E-5</v>
      </c>
      <c r="J26" s="225">
        <v>2.3748933121079876E-5</v>
      </c>
      <c r="K26" s="225">
        <v>1.6652605389539506E-5</v>
      </c>
      <c r="L26" s="225">
        <v>1.4591532306168502E-5</v>
      </c>
      <c r="M26" s="225">
        <v>2.7257369954029908E-5</v>
      </c>
      <c r="N26" s="225">
        <v>1.6715659063683885E-5</v>
      </c>
      <c r="O26" s="225">
        <v>1.1556863318341351E-5</v>
      </c>
      <c r="P26" s="225">
        <v>1.2245419153333787E-5</v>
      </c>
      <c r="Q26" s="225">
        <v>1.277630227369847E-5</v>
      </c>
      <c r="R26" s="225">
        <v>1.168146738607936E-5</v>
      </c>
      <c r="S26" s="225">
        <v>1.7666805969799465E-5</v>
      </c>
      <c r="T26" s="225">
        <v>1.7370639808565057E-5</v>
      </c>
      <c r="U26" s="225">
        <v>1.7167475439486083E-5</v>
      </c>
      <c r="V26" s="225">
        <v>1.7300098031798015E-5</v>
      </c>
      <c r="W26" s="225">
        <v>1.2265052754289479E-5</v>
      </c>
      <c r="X26" s="225">
        <v>1.0046849170683376</v>
      </c>
      <c r="Y26" s="225">
        <v>1.1295095246261025E-5</v>
      </c>
      <c r="Z26" s="225">
        <v>3.2937859339308127E-5</v>
      </c>
      <c r="AA26" s="225">
        <v>3.2759170468219878E-5</v>
      </c>
      <c r="AB26" s="225">
        <v>2.2845813745264313E-5</v>
      </c>
      <c r="AC26" s="225">
        <v>4.0659245606123606E-5</v>
      </c>
      <c r="AD26" s="225">
        <v>2.6798769068915848E-5</v>
      </c>
      <c r="AE26" s="225">
        <v>2.8153564485626285E-5</v>
      </c>
      <c r="AF26" s="225">
        <v>3.5755411311695673E-5</v>
      </c>
      <c r="AG26" s="225">
        <v>6.6607654219578643E-6</v>
      </c>
      <c r="AH26" s="225">
        <v>1.3943013741096386E-4</v>
      </c>
      <c r="AI26" s="225">
        <v>4.3778956817081911E-5</v>
      </c>
      <c r="AJ26" s="225">
        <v>1.0449777921726835E-4</v>
      </c>
      <c r="AK26" s="225">
        <v>2.6721131008163015E-5</v>
      </c>
      <c r="AL26" s="225">
        <v>1.6030842274138673E-5</v>
      </c>
      <c r="AM26" s="225">
        <v>2.7474616614966794E-5</v>
      </c>
      <c r="AN26" s="226">
        <v>3.504385855456731E-4</v>
      </c>
      <c r="AO26" s="226">
        <v>1.9532790887236136E-5</v>
      </c>
      <c r="AP26" s="226">
        <v>1.3656196906375132E-5</v>
      </c>
      <c r="AQ26" s="226">
        <v>2.5964090769947203E-5</v>
      </c>
      <c r="AR26" s="226">
        <v>1.006045727221784</v>
      </c>
      <c r="AS26" s="217">
        <v>0.77499991322951178</v>
      </c>
    </row>
    <row r="27" spans="2:45" ht="15.95" customHeight="1" x14ac:dyDescent="0.15">
      <c r="B27" s="337" t="s">
        <v>160</v>
      </c>
      <c r="C27" s="321" t="s">
        <v>299</v>
      </c>
      <c r="D27" s="338">
        <v>1.3940498928979297E-4</v>
      </c>
      <c r="E27" s="338">
        <v>1.1143969316787848E-2</v>
      </c>
      <c r="F27" s="338">
        <v>4.5449914926594485E-4</v>
      </c>
      <c r="G27" s="338">
        <v>5.7972863438649348E-4</v>
      </c>
      <c r="H27" s="338">
        <v>4.3211755381515026E-5</v>
      </c>
      <c r="I27" s="338">
        <v>7.2936092689431862E-5</v>
      </c>
      <c r="J27" s="338">
        <v>3.8046924834204188E-5</v>
      </c>
      <c r="K27" s="338">
        <v>8.4456134948082622E-5</v>
      </c>
      <c r="L27" s="338">
        <v>2.9327045585108986E-5</v>
      </c>
      <c r="M27" s="338">
        <v>1.4173147743038261E-4</v>
      </c>
      <c r="N27" s="338">
        <v>6.2143906791377803E-5</v>
      </c>
      <c r="O27" s="338">
        <v>5.1791902016921753E-5</v>
      </c>
      <c r="P27" s="338">
        <v>4.5813434748040089E-5</v>
      </c>
      <c r="Q27" s="338">
        <v>4.0992914311621229E-5</v>
      </c>
      <c r="R27" s="338">
        <v>2.9618151708641828E-5</v>
      </c>
      <c r="S27" s="338">
        <v>2.7377006818958899E-5</v>
      </c>
      <c r="T27" s="338">
        <v>5.8446194493871369E-5</v>
      </c>
      <c r="U27" s="338">
        <v>3.0856553832485736E-5</v>
      </c>
      <c r="V27" s="338">
        <v>3.3010703276857815E-5</v>
      </c>
      <c r="W27" s="338">
        <v>2.5975379123017192E-5</v>
      </c>
      <c r="X27" s="338">
        <v>2.2891073197929853E-5</v>
      </c>
      <c r="Y27" s="338">
        <v>1.0307880542205359</v>
      </c>
      <c r="Z27" s="338">
        <v>2.2310373311365292E-4</v>
      </c>
      <c r="AA27" s="338">
        <v>6.4933678877829545E-5</v>
      </c>
      <c r="AB27" s="338">
        <v>4.8034559459596422E-5</v>
      </c>
      <c r="AC27" s="338">
        <v>4.1120731143695052E-5</v>
      </c>
      <c r="AD27" s="338">
        <v>1.0516801404874674E-4</v>
      </c>
      <c r="AE27" s="338">
        <v>7.5015065877973553E-5</v>
      </c>
      <c r="AF27" s="338">
        <v>5.1796814646974441E-5</v>
      </c>
      <c r="AG27" s="338">
        <v>7.5075456522778714E-6</v>
      </c>
      <c r="AH27" s="338">
        <v>1.4916346832894328E-3</v>
      </c>
      <c r="AI27" s="338">
        <v>4.0220011841869978E-5</v>
      </c>
      <c r="AJ27" s="338">
        <v>3.3109891908127403E-4</v>
      </c>
      <c r="AK27" s="338">
        <v>9.2205690558321926E-5</v>
      </c>
      <c r="AL27" s="338">
        <v>3.355060064167562E-5</v>
      </c>
      <c r="AM27" s="338">
        <v>6.0812872712832623E-5</v>
      </c>
      <c r="AN27" s="339">
        <v>2.8686866885986964E-5</v>
      </c>
      <c r="AO27" s="339">
        <v>1.1118816032915966E-4</v>
      </c>
      <c r="AP27" s="339">
        <v>9.2554186889779133E-5</v>
      </c>
      <c r="AQ27" s="339">
        <v>1.0112741181376608E-4</v>
      </c>
      <c r="AR27" s="339">
        <v>1.046944042508319</v>
      </c>
      <c r="AS27" s="318">
        <v>0.80650562906394752</v>
      </c>
    </row>
    <row r="28" spans="2:45" ht="15.95" customHeight="1" x14ac:dyDescent="0.15">
      <c r="B28" s="224" t="s">
        <v>161</v>
      </c>
      <c r="C28" s="219" t="s">
        <v>162</v>
      </c>
      <c r="D28" s="225">
        <v>5.1875889965147541E-4</v>
      </c>
      <c r="E28" s="225">
        <v>1.5232661694854755E-3</v>
      </c>
      <c r="F28" s="225">
        <v>1.069231716876274E-3</v>
      </c>
      <c r="G28" s="225">
        <v>1.6232420311099467E-3</v>
      </c>
      <c r="H28" s="225">
        <v>3.5578293670549105E-3</v>
      </c>
      <c r="I28" s="225">
        <v>2.0365089636507436E-3</v>
      </c>
      <c r="J28" s="225">
        <v>1.3482572156600652E-3</v>
      </c>
      <c r="K28" s="225">
        <v>3.600031397901093E-4</v>
      </c>
      <c r="L28" s="225">
        <v>1.1872046487819208E-3</v>
      </c>
      <c r="M28" s="225">
        <v>1.5365424104325097E-3</v>
      </c>
      <c r="N28" s="225">
        <v>3.1484445595217664E-3</v>
      </c>
      <c r="O28" s="225">
        <v>1.2094320055228212E-3</v>
      </c>
      <c r="P28" s="225">
        <v>2.2896225494129633E-3</v>
      </c>
      <c r="Q28" s="225">
        <v>3.5323175903211447E-4</v>
      </c>
      <c r="R28" s="225">
        <v>3.4035932551253564E-4</v>
      </c>
      <c r="S28" s="225">
        <v>5.4987692362520749E-4</v>
      </c>
      <c r="T28" s="225">
        <v>1.2180645031706972E-3</v>
      </c>
      <c r="U28" s="225">
        <v>6.3664891789957077E-4</v>
      </c>
      <c r="V28" s="225">
        <v>6.2950120687248732E-4</v>
      </c>
      <c r="W28" s="225">
        <v>2.1387656184788969E-3</v>
      </c>
      <c r="X28" s="225">
        <v>4.1004282774846228E-4</v>
      </c>
      <c r="Y28" s="225">
        <v>5.2711024245733905E-4</v>
      </c>
      <c r="Z28" s="225">
        <v>1.0052287436357059</v>
      </c>
      <c r="AA28" s="225">
        <v>8.5967874547612279E-4</v>
      </c>
      <c r="AB28" s="225">
        <v>1.7886639394781283E-3</v>
      </c>
      <c r="AC28" s="225">
        <v>1.0643013558904811E-3</v>
      </c>
      <c r="AD28" s="225">
        <v>1.4301032506774103E-3</v>
      </c>
      <c r="AE28" s="225">
        <v>1.3573615914717427E-3</v>
      </c>
      <c r="AF28" s="225">
        <v>3.0311266459916233E-3</v>
      </c>
      <c r="AG28" s="225">
        <v>2.2168097406137255E-4</v>
      </c>
      <c r="AH28" s="225">
        <v>7.4562705514063165E-4</v>
      </c>
      <c r="AI28" s="225">
        <v>3.2103001053669414E-3</v>
      </c>
      <c r="AJ28" s="225">
        <v>1.5165284061163641E-3</v>
      </c>
      <c r="AK28" s="225">
        <v>2.5145588309530421E-3</v>
      </c>
      <c r="AL28" s="225">
        <v>9.2626430892037734E-4</v>
      </c>
      <c r="AM28" s="225">
        <v>7.0902858622547138E-3</v>
      </c>
      <c r="AN28" s="226">
        <v>1.4577260117040706E-3</v>
      </c>
      <c r="AO28" s="226">
        <v>1.3764759388468638E-3</v>
      </c>
      <c r="AP28" s="226">
        <v>2.3181084816870676E-2</v>
      </c>
      <c r="AQ28" s="226">
        <v>5.5792089137472853E-4</v>
      </c>
      <c r="AR28" s="226">
        <v>1.0857703773680496</v>
      </c>
      <c r="AS28" s="217">
        <v>0.83641521004333952</v>
      </c>
    </row>
    <row r="29" spans="2:45" ht="15.95" customHeight="1" x14ac:dyDescent="0.15">
      <c r="B29" s="337" t="s">
        <v>163</v>
      </c>
      <c r="C29" s="321" t="s">
        <v>300</v>
      </c>
      <c r="D29" s="338">
        <v>5.8916040785209319E-3</v>
      </c>
      <c r="E29" s="338">
        <v>2.1527734257138199E-3</v>
      </c>
      <c r="F29" s="338">
        <v>7.8233852033511783E-3</v>
      </c>
      <c r="G29" s="338">
        <v>2.8397411578742131E-3</v>
      </c>
      <c r="H29" s="338">
        <v>3.8620805086208129E-3</v>
      </c>
      <c r="I29" s="338">
        <v>5.1120821898383417E-3</v>
      </c>
      <c r="J29" s="338">
        <v>6.0785984559190648E-3</v>
      </c>
      <c r="K29" s="338">
        <v>8.2173207592254882E-3</v>
      </c>
      <c r="L29" s="338">
        <v>6.5166806374605049E-3</v>
      </c>
      <c r="M29" s="338">
        <v>7.2119711417075356E-3</v>
      </c>
      <c r="N29" s="338">
        <v>7.7509439630388212E-3</v>
      </c>
      <c r="O29" s="338">
        <v>6.6384474848500599E-3</v>
      </c>
      <c r="P29" s="338">
        <v>5.4334772147116147E-3</v>
      </c>
      <c r="Q29" s="338">
        <v>5.2881629367438369E-3</v>
      </c>
      <c r="R29" s="338">
        <v>2.9983208939721529E-3</v>
      </c>
      <c r="S29" s="338">
        <v>2.9745386088238387E-3</v>
      </c>
      <c r="T29" s="338">
        <v>3.6042587264452919E-3</v>
      </c>
      <c r="U29" s="338">
        <v>4.6826212019844661E-3</v>
      </c>
      <c r="V29" s="338">
        <v>4.059412300651404E-3</v>
      </c>
      <c r="W29" s="338">
        <v>2.2618066333288047E-3</v>
      </c>
      <c r="X29" s="338">
        <v>1.9187226495992052E-3</v>
      </c>
      <c r="Y29" s="338">
        <v>2.949996511100081E-3</v>
      </c>
      <c r="Z29" s="338">
        <v>4.5085186997625183E-3</v>
      </c>
      <c r="AA29" s="338">
        <v>1.0025178929577072</v>
      </c>
      <c r="AB29" s="338">
        <v>2.1595218792681236E-2</v>
      </c>
      <c r="AC29" s="338">
        <v>5.8220259750799606E-2</v>
      </c>
      <c r="AD29" s="338">
        <v>6.3313723318261812E-3</v>
      </c>
      <c r="AE29" s="338">
        <v>6.3145920494533459E-3</v>
      </c>
      <c r="AF29" s="338">
        <v>5.2083966239614725E-3</v>
      </c>
      <c r="AG29" s="338">
        <v>1.6137125906138181E-2</v>
      </c>
      <c r="AH29" s="338">
        <v>1.2764008060225884E-2</v>
      </c>
      <c r="AI29" s="338">
        <v>8.1047293584496447E-3</v>
      </c>
      <c r="AJ29" s="338">
        <v>9.9277693422325283E-3</v>
      </c>
      <c r="AK29" s="338">
        <v>9.2184495754563528E-3</v>
      </c>
      <c r="AL29" s="338">
        <v>4.6026752125884959E-3</v>
      </c>
      <c r="AM29" s="338">
        <v>3.7533050609638331E-3</v>
      </c>
      <c r="AN29" s="339">
        <v>2.8300735210545634E-3</v>
      </c>
      <c r="AO29" s="339">
        <v>6.1366937747639747E-3</v>
      </c>
      <c r="AP29" s="339">
        <v>2.2120197354438017E-3</v>
      </c>
      <c r="AQ29" s="339">
        <v>1.7065497558703367E-2</v>
      </c>
      <c r="AR29" s="339">
        <v>1.3037155449956943</v>
      </c>
      <c r="AS29" s="318">
        <v>1.004307664063951</v>
      </c>
    </row>
    <row r="30" spans="2:45" ht="15.95" customHeight="1" x14ac:dyDescent="0.15">
      <c r="B30" s="224" t="s">
        <v>164</v>
      </c>
      <c r="C30" s="219" t="s">
        <v>401</v>
      </c>
      <c r="D30" s="225">
        <v>1.646315747562864E-2</v>
      </c>
      <c r="E30" s="225">
        <v>9.6055618965606229E-3</v>
      </c>
      <c r="F30" s="225">
        <v>2.1527059589040318E-2</v>
      </c>
      <c r="G30" s="225">
        <v>1.7764292279731999E-2</v>
      </c>
      <c r="H30" s="225">
        <v>2.3028945775108667E-2</v>
      </c>
      <c r="I30" s="225">
        <v>2.1538842007497602E-2</v>
      </c>
      <c r="J30" s="225">
        <v>6.5575907456083285E-2</v>
      </c>
      <c r="K30" s="225">
        <v>2.1240258352865297E-2</v>
      </c>
      <c r="L30" s="225">
        <v>3.080476290013676E-2</v>
      </c>
      <c r="M30" s="225">
        <v>4.4553103456749628E-2</v>
      </c>
      <c r="N30" s="225">
        <v>5.4182640513595656E-2</v>
      </c>
      <c r="O30" s="225">
        <v>6.3977980033283838E-2</v>
      </c>
      <c r="P30" s="225">
        <v>3.2955207773909152E-2</v>
      </c>
      <c r="Q30" s="225">
        <v>2.1083890604142223E-2</v>
      </c>
      <c r="R30" s="225">
        <v>1.2512914320954147E-2</v>
      </c>
      <c r="S30" s="225">
        <v>1.3203591857396243E-2</v>
      </c>
      <c r="T30" s="225">
        <v>8.0698683757499459E-3</v>
      </c>
      <c r="U30" s="225">
        <v>3.9551779409872451E-2</v>
      </c>
      <c r="V30" s="225">
        <v>1.9346922170300325E-2</v>
      </c>
      <c r="W30" s="225">
        <v>1.4163023330468391E-2</v>
      </c>
      <c r="X30" s="225">
        <v>1.6257258466493601E-2</v>
      </c>
      <c r="Y30" s="225">
        <v>2.08239547333465E-2</v>
      </c>
      <c r="Z30" s="225">
        <v>2.664689449669248E-2</v>
      </c>
      <c r="AA30" s="225">
        <v>6.8796071128606152E-3</v>
      </c>
      <c r="AB30" s="225">
        <v>1.114882807256725</v>
      </c>
      <c r="AC30" s="225">
        <v>5.8967886108674115E-2</v>
      </c>
      <c r="AD30" s="225">
        <v>7.4253111818209136E-2</v>
      </c>
      <c r="AE30" s="225">
        <v>3.0495728869354366E-2</v>
      </c>
      <c r="AF30" s="225">
        <v>7.877278926809287E-3</v>
      </c>
      <c r="AG30" s="225">
        <v>3.1441651462266735E-3</v>
      </c>
      <c r="AH30" s="225">
        <v>1.0127637180024083E-2</v>
      </c>
      <c r="AI30" s="225">
        <v>1.309908893793451E-2</v>
      </c>
      <c r="AJ30" s="225">
        <v>1.4803204968661771E-2</v>
      </c>
      <c r="AK30" s="225">
        <v>1.9233235017850521E-2</v>
      </c>
      <c r="AL30" s="225">
        <v>1.6583497629532467E-2</v>
      </c>
      <c r="AM30" s="225">
        <v>7.1609872914782016E-3</v>
      </c>
      <c r="AN30" s="226">
        <v>8.3728992739351537E-3</v>
      </c>
      <c r="AO30" s="226">
        <v>3.8920925591089388E-2</v>
      </c>
      <c r="AP30" s="226">
        <v>8.4821302808167041E-3</v>
      </c>
      <c r="AQ30" s="226">
        <v>6.7582780373881398E-3</v>
      </c>
      <c r="AR30" s="226">
        <v>2.0549202867231777</v>
      </c>
      <c r="AS30" s="217">
        <v>1.582992701834659</v>
      </c>
    </row>
    <row r="31" spans="2:45" ht="15.95" customHeight="1" x14ac:dyDescent="0.15">
      <c r="B31" s="337" t="s">
        <v>165</v>
      </c>
      <c r="C31" s="321" t="s">
        <v>166</v>
      </c>
      <c r="D31" s="338">
        <v>1.5382795576484047E-3</v>
      </c>
      <c r="E31" s="338">
        <v>8.8849741029654308E-4</v>
      </c>
      <c r="F31" s="338">
        <v>2.5947417545031191E-3</v>
      </c>
      <c r="G31" s="338">
        <v>2.7348703679665729E-3</v>
      </c>
      <c r="H31" s="338">
        <v>3.1222267974417395E-3</v>
      </c>
      <c r="I31" s="338">
        <v>2.2942435659995481E-3</v>
      </c>
      <c r="J31" s="338">
        <v>7.9074926821072217E-3</v>
      </c>
      <c r="K31" s="338">
        <v>1.1573541066890155E-3</v>
      </c>
      <c r="L31" s="338">
        <v>1.6205734701483551E-3</v>
      </c>
      <c r="M31" s="338">
        <v>2.7099862843158562E-3</v>
      </c>
      <c r="N31" s="338">
        <v>1.7283606093641268E-3</v>
      </c>
      <c r="O31" s="338">
        <v>4.0356079154984566E-3</v>
      </c>
      <c r="P31" s="338">
        <v>1.5627959575285262E-3</v>
      </c>
      <c r="Q31" s="338">
        <v>1.1597219675067098E-3</v>
      </c>
      <c r="R31" s="338">
        <v>5.8888793452322331E-4</v>
      </c>
      <c r="S31" s="338">
        <v>9.0021323808350893E-4</v>
      </c>
      <c r="T31" s="338">
        <v>3.7875500865509381E-3</v>
      </c>
      <c r="U31" s="338">
        <v>2.0229535693803754E-3</v>
      </c>
      <c r="V31" s="338">
        <v>1.0551767896048703E-3</v>
      </c>
      <c r="W31" s="338">
        <v>1.0609404661007949E-3</v>
      </c>
      <c r="X31" s="338">
        <v>7.0563217702591908E-4</v>
      </c>
      <c r="Y31" s="338">
        <v>1.4854950392566995E-3</v>
      </c>
      <c r="Z31" s="338">
        <v>1.8399151181872726E-3</v>
      </c>
      <c r="AA31" s="338">
        <v>1.6085228908862726E-3</v>
      </c>
      <c r="AB31" s="338">
        <v>1.0956517700056109E-3</v>
      </c>
      <c r="AC31" s="338">
        <v>1.1047307061337046</v>
      </c>
      <c r="AD31" s="338">
        <v>1.0301003522037696E-2</v>
      </c>
      <c r="AE31" s="338">
        <v>3.7352972156689326E-3</v>
      </c>
      <c r="AF31" s="338">
        <v>2.0265697381225572E-3</v>
      </c>
      <c r="AG31" s="338">
        <v>4.361980564793454E-4</v>
      </c>
      <c r="AH31" s="338">
        <v>6.4774014309322819E-3</v>
      </c>
      <c r="AI31" s="338">
        <v>4.7627409580745213E-3</v>
      </c>
      <c r="AJ31" s="338">
        <v>4.9061637795466597E-3</v>
      </c>
      <c r="AK31" s="338">
        <v>1.0015301639082201E-2</v>
      </c>
      <c r="AL31" s="338">
        <v>5.6909716099277615E-3</v>
      </c>
      <c r="AM31" s="338">
        <v>3.0487953883365669E-3</v>
      </c>
      <c r="AN31" s="339">
        <v>1.4418597293366811E-3</v>
      </c>
      <c r="AO31" s="339">
        <v>1.0555682559095598E-2</v>
      </c>
      <c r="AP31" s="339">
        <v>1.1986599750345808E-3</v>
      </c>
      <c r="AQ31" s="339">
        <v>2.0536289674628295E-3</v>
      </c>
      <c r="AR31" s="339">
        <v>1.2225866722294627</v>
      </c>
      <c r="AS31" s="318">
        <v>0.94181063470141113</v>
      </c>
    </row>
    <row r="32" spans="2:45" ht="15.95" customHeight="1" x14ac:dyDescent="0.15">
      <c r="B32" s="224" t="s">
        <v>167</v>
      </c>
      <c r="C32" s="219" t="s">
        <v>168</v>
      </c>
      <c r="D32" s="225">
        <v>1.102291147512015E-3</v>
      </c>
      <c r="E32" s="225">
        <v>7.4225248146299956E-4</v>
      </c>
      <c r="F32" s="225">
        <v>2.9152654220570302E-3</v>
      </c>
      <c r="G32" s="225">
        <v>1.9682359155630148E-3</v>
      </c>
      <c r="H32" s="225">
        <v>1.0611804675926223E-3</v>
      </c>
      <c r="I32" s="225">
        <v>1.272267619256887E-3</v>
      </c>
      <c r="J32" s="225">
        <v>3.9710102648474336E-3</v>
      </c>
      <c r="K32" s="225">
        <v>9.7505406099249116E-4</v>
      </c>
      <c r="L32" s="225">
        <v>8.3374103349034574E-4</v>
      </c>
      <c r="M32" s="225">
        <v>4.578779616835716E-3</v>
      </c>
      <c r="N32" s="225">
        <v>1.7316325678176788E-3</v>
      </c>
      <c r="O32" s="225">
        <v>1.4448910604511005E-3</v>
      </c>
      <c r="P32" s="225">
        <v>8.7847662181568455E-4</v>
      </c>
      <c r="Q32" s="225">
        <v>7.8239704250016148E-4</v>
      </c>
      <c r="R32" s="225">
        <v>7.9936049378589752E-4</v>
      </c>
      <c r="S32" s="225">
        <v>5.8768351049819545E-4</v>
      </c>
      <c r="T32" s="225">
        <v>5.5761887515056062E-3</v>
      </c>
      <c r="U32" s="225">
        <v>2.0779276215425108E-3</v>
      </c>
      <c r="V32" s="225">
        <v>9.6369401273914196E-4</v>
      </c>
      <c r="W32" s="225">
        <v>7.8324377753797106E-4</v>
      </c>
      <c r="X32" s="225">
        <v>7.0024674381405155E-4</v>
      </c>
      <c r="Y32" s="225">
        <v>2.1546048196803206E-3</v>
      </c>
      <c r="Z32" s="225">
        <v>1.6784453223138139E-3</v>
      </c>
      <c r="AA32" s="225">
        <v>3.2325330999102256E-3</v>
      </c>
      <c r="AB32" s="225">
        <v>1.6579702168767963E-2</v>
      </c>
      <c r="AC32" s="225">
        <v>4.5917581524124668E-3</v>
      </c>
      <c r="AD32" s="225">
        <v>1.0018285269441436</v>
      </c>
      <c r="AE32" s="225">
        <v>2.4430512977049379E-3</v>
      </c>
      <c r="AF32" s="225">
        <v>4.7814579215107351E-3</v>
      </c>
      <c r="AG32" s="225">
        <v>4.4676017566039962E-4</v>
      </c>
      <c r="AH32" s="225">
        <v>4.9054748463816461E-3</v>
      </c>
      <c r="AI32" s="225">
        <v>9.9519834408071297E-3</v>
      </c>
      <c r="AJ32" s="225">
        <v>2.5740548903160389E-2</v>
      </c>
      <c r="AK32" s="225">
        <v>7.6546470015622179E-3</v>
      </c>
      <c r="AL32" s="225">
        <v>5.1410745028920603E-3</v>
      </c>
      <c r="AM32" s="225">
        <v>1.1538006007966331E-3</v>
      </c>
      <c r="AN32" s="226">
        <v>2.0612916198189343E-3</v>
      </c>
      <c r="AO32" s="226">
        <v>1.9833083712737239E-2</v>
      </c>
      <c r="AP32" s="226">
        <v>8.4556367082852426E-4</v>
      </c>
      <c r="AQ32" s="226">
        <v>1.3313988450223605E-2</v>
      </c>
      <c r="AR32" s="226">
        <v>1.164084116884931</v>
      </c>
      <c r="AS32" s="217">
        <v>0.8967436222496783</v>
      </c>
    </row>
    <row r="33" spans="2:45" ht="15.95" customHeight="1" x14ac:dyDescent="0.15">
      <c r="B33" s="337" t="s">
        <v>169</v>
      </c>
      <c r="C33" s="321" t="s">
        <v>301</v>
      </c>
      <c r="D33" s="338">
        <v>6.1688181131699098E-2</v>
      </c>
      <c r="E33" s="338">
        <v>5.1673311557405829E-2</v>
      </c>
      <c r="F33" s="338">
        <v>2.0879368170619094E-2</v>
      </c>
      <c r="G33" s="338">
        <v>6.8747624435587351E-2</v>
      </c>
      <c r="H33" s="338">
        <v>7.3601887456506379E-2</v>
      </c>
      <c r="I33" s="338">
        <v>6.7660233143305437E-2</v>
      </c>
      <c r="J33" s="338">
        <v>3.0716649018600488E-2</v>
      </c>
      <c r="K33" s="338">
        <v>2.1515323516131796E-2</v>
      </c>
      <c r="L33" s="338">
        <v>5.0675097370734411E-2</v>
      </c>
      <c r="M33" s="338">
        <v>3.318133110889581E-2</v>
      </c>
      <c r="N33" s="338">
        <v>3.6155727850707156E-2</v>
      </c>
      <c r="O33" s="338">
        <v>2.9039136314177566E-2</v>
      </c>
      <c r="P33" s="338">
        <v>3.2655617010639085E-2</v>
      </c>
      <c r="Q33" s="338">
        <v>2.5831327211344762E-2</v>
      </c>
      <c r="R33" s="338">
        <v>4.0282133420155547E-2</v>
      </c>
      <c r="S33" s="338">
        <v>3.5593171254325207E-2</v>
      </c>
      <c r="T33" s="338">
        <v>4.2065668773525168E-2</v>
      </c>
      <c r="U33" s="338">
        <v>4.3680128034144755E-2</v>
      </c>
      <c r="V33" s="338">
        <v>4.625000324916341E-2</v>
      </c>
      <c r="W33" s="338">
        <v>4.6194583855138881E-2</v>
      </c>
      <c r="X33" s="338">
        <v>3.7085275165618659E-2</v>
      </c>
      <c r="Y33" s="338">
        <v>5.4645944311708536E-2</v>
      </c>
      <c r="Z33" s="338">
        <v>4.6271178225952718E-2</v>
      </c>
      <c r="AA33" s="338">
        <v>4.2580024624603786E-2</v>
      </c>
      <c r="AB33" s="338">
        <v>8.3780673557967335E-3</v>
      </c>
      <c r="AC33" s="338">
        <v>2.1412983040658706E-2</v>
      </c>
      <c r="AD33" s="338">
        <v>2.0141290497647766E-2</v>
      </c>
      <c r="AE33" s="338">
        <v>1.0122712850645414</v>
      </c>
      <c r="AF33" s="338">
        <v>9.3063728268474675E-3</v>
      </c>
      <c r="AG33" s="338">
        <v>2.7185158890193394E-3</v>
      </c>
      <c r="AH33" s="338">
        <v>3.3893716527793022E-2</v>
      </c>
      <c r="AI33" s="338">
        <v>1.24356257181334E-2</v>
      </c>
      <c r="AJ33" s="338">
        <v>1.1834494805010204E-2</v>
      </c>
      <c r="AK33" s="338">
        <v>1.6526727765371802E-2</v>
      </c>
      <c r="AL33" s="338">
        <v>3.9374756665091909E-2</v>
      </c>
      <c r="AM33" s="338">
        <v>3.5317517659901869E-2</v>
      </c>
      <c r="AN33" s="339">
        <v>2.1665893453896794E-2</v>
      </c>
      <c r="AO33" s="339">
        <v>6.0777930057802299E-2</v>
      </c>
      <c r="AP33" s="339">
        <v>0.20328445358866604</v>
      </c>
      <c r="AQ33" s="339">
        <v>8.2007538779052796E-3</v>
      </c>
      <c r="AR33" s="339">
        <v>2.5562093110047743</v>
      </c>
      <c r="AS33" s="318">
        <v>1.9691570080973493</v>
      </c>
    </row>
    <row r="34" spans="2:45" ht="15.95" customHeight="1" x14ac:dyDescent="0.15">
      <c r="B34" s="224" t="s">
        <v>170</v>
      </c>
      <c r="C34" s="219" t="s">
        <v>302</v>
      </c>
      <c r="D34" s="225">
        <v>9.3907627693474056E-3</v>
      </c>
      <c r="E34" s="225">
        <v>1.1644507345794067E-2</v>
      </c>
      <c r="F34" s="225">
        <v>5.7095249322705419E-2</v>
      </c>
      <c r="G34" s="225">
        <v>9.3520324981335584E-3</v>
      </c>
      <c r="H34" s="225">
        <v>1.7411616106224777E-2</v>
      </c>
      <c r="I34" s="225">
        <v>1.2549426801216802E-2</v>
      </c>
      <c r="J34" s="225">
        <v>1.1279749659538658E-2</v>
      </c>
      <c r="K34" s="225">
        <v>4.8807945177743424E-3</v>
      </c>
      <c r="L34" s="225">
        <v>6.2809206380480351E-3</v>
      </c>
      <c r="M34" s="225">
        <v>1.4279862126497371E-2</v>
      </c>
      <c r="N34" s="225">
        <v>1.8443887709539142E-2</v>
      </c>
      <c r="O34" s="225">
        <v>9.2480482418604588E-3</v>
      </c>
      <c r="P34" s="225">
        <v>8.490755296303722E-3</v>
      </c>
      <c r="Q34" s="225">
        <v>1.066818246272826E-2</v>
      </c>
      <c r="R34" s="225">
        <v>1.2702381177622873E-2</v>
      </c>
      <c r="S34" s="225">
        <v>7.6937309291849956E-3</v>
      </c>
      <c r="T34" s="225">
        <v>1.5506272348602279E-2</v>
      </c>
      <c r="U34" s="225">
        <v>8.4769032306407262E-3</v>
      </c>
      <c r="V34" s="225">
        <v>8.9110552386685443E-3</v>
      </c>
      <c r="W34" s="225">
        <v>7.5032224669792594E-3</v>
      </c>
      <c r="X34" s="225">
        <v>6.2424142137242336E-3</v>
      </c>
      <c r="Y34" s="225">
        <v>1.6330501097005054E-2</v>
      </c>
      <c r="Z34" s="225">
        <v>2.1309788370904789E-2</v>
      </c>
      <c r="AA34" s="225">
        <v>1.3179874073904385E-2</v>
      </c>
      <c r="AB34" s="225">
        <v>2.0707969227557251E-2</v>
      </c>
      <c r="AC34" s="225">
        <v>1.8439022947699987E-2</v>
      </c>
      <c r="AD34" s="225">
        <v>3.0047778866724009E-2</v>
      </c>
      <c r="AE34" s="225">
        <v>1.9681540610544505E-2</v>
      </c>
      <c r="AF34" s="225">
        <v>1.0666295788769022</v>
      </c>
      <c r="AG34" s="225">
        <v>6.0597078193439603E-2</v>
      </c>
      <c r="AH34" s="225">
        <v>2.8464782673318464E-2</v>
      </c>
      <c r="AI34" s="225">
        <v>1.1306389297165742E-2</v>
      </c>
      <c r="AJ34" s="225">
        <v>1.6363269514088164E-2</v>
      </c>
      <c r="AK34" s="225">
        <v>1.0718089759615629E-2</v>
      </c>
      <c r="AL34" s="225">
        <v>1.0021185308592606E-2</v>
      </c>
      <c r="AM34" s="225">
        <v>2.3151831282461365E-2</v>
      </c>
      <c r="AN34" s="226">
        <v>1.2015349064618552E-2</v>
      </c>
      <c r="AO34" s="226">
        <v>1.7367354392111331E-2</v>
      </c>
      <c r="AP34" s="226">
        <v>6.2939353624981631E-3</v>
      </c>
      <c r="AQ34" s="226">
        <v>3.2156815227023676E-2</v>
      </c>
      <c r="AR34" s="226">
        <v>1.7028339092473102</v>
      </c>
      <c r="AS34" s="217">
        <v>1.3117655551853529</v>
      </c>
    </row>
    <row r="35" spans="2:45" ht="15.95" customHeight="1" x14ac:dyDescent="0.15">
      <c r="B35" s="337" t="s">
        <v>171</v>
      </c>
      <c r="C35" s="321" t="s">
        <v>172</v>
      </c>
      <c r="D35" s="338">
        <v>5.8331276709980917E-3</v>
      </c>
      <c r="E35" s="338">
        <v>5.0391942339714033E-3</v>
      </c>
      <c r="F35" s="338">
        <v>1.6232507500810126E-2</v>
      </c>
      <c r="G35" s="338">
        <v>8.2448131674678314E-3</v>
      </c>
      <c r="H35" s="338">
        <v>9.4537143197463563E-3</v>
      </c>
      <c r="I35" s="338">
        <v>7.6340361003225908E-3</v>
      </c>
      <c r="J35" s="338">
        <v>6.9308479159110462E-3</v>
      </c>
      <c r="K35" s="338">
        <v>5.1719111904408432E-3</v>
      </c>
      <c r="L35" s="338">
        <v>7.4113486819992781E-3</v>
      </c>
      <c r="M35" s="338">
        <v>1.0250894410017551E-2</v>
      </c>
      <c r="N35" s="338">
        <v>7.5672273816443222E-3</v>
      </c>
      <c r="O35" s="338">
        <v>5.1209417595499363E-3</v>
      </c>
      <c r="P35" s="338">
        <v>5.0718816568376341E-3</v>
      </c>
      <c r="Q35" s="338">
        <v>7.481971747241677E-3</v>
      </c>
      <c r="R35" s="338">
        <v>7.2679025896042531E-3</v>
      </c>
      <c r="S35" s="338">
        <v>5.3178103188846635E-3</v>
      </c>
      <c r="T35" s="338">
        <v>6.2190620381536868E-3</v>
      </c>
      <c r="U35" s="338">
        <v>4.9452470735571593E-3</v>
      </c>
      <c r="V35" s="338">
        <v>5.3250476518582708E-3</v>
      </c>
      <c r="W35" s="338">
        <v>8.1197747468229123E-3</v>
      </c>
      <c r="X35" s="338">
        <v>3.2484438426224919E-3</v>
      </c>
      <c r="Y35" s="338">
        <v>5.318223524570116E-3</v>
      </c>
      <c r="Z35" s="338">
        <v>1.0264683891401099E-2</v>
      </c>
      <c r="AA35" s="338">
        <v>8.8913260586839672E-3</v>
      </c>
      <c r="AB35" s="338">
        <v>8.7209154386742455E-3</v>
      </c>
      <c r="AC35" s="338">
        <v>5.8874505967973232E-3</v>
      </c>
      <c r="AD35" s="338">
        <v>6.2923375246432605E-3</v>
      </c>
      <c r="AE35" s="338">
        <v>3.8395548004292915E-2</v>
      </c>
      <c r="AF35" s="338">
        <v>2.073092675723457E-2</v>
      </c>
      <c r="AG35" s="338">
        <v>1.0431998421400304</v>
      </c>
      <c r="AH35" s="338">
        <v>3.026047554581663E-2</v>
      </c>
      <c r="AI35" s="338">
        <v>2.2237178097288868E-2</v>
      </c>
      <c r="AJ35" s="338">
        <v>6.3127588996768937E-3</v>
      </c>
      <c r="AK35" s="338">
        <v>8.4169042151081702E-3</v>
      </c>
      <c r="AL35" s="338">
        <v>2.1219184383144532E-2</v>
      </c>
      <c r="AM35" s="338">
        <v>2.1774810505276281E-2</v>
      </c>
      <c r="AN35" s="339">
        <v>1.3805910827244311E-2</v>
      </c>
      <c r="AO35" s="339">
        <v>3.9716902851526181E-2</v>
      </c>
      <c r="AP35" s="339">
        <v>9.5246387910696406E-3</v>
      </c>
      <c r="AQ35" s="339">
        <v>2.1954718425777321E-2</v>
      </c>
      <c r="AR35" s="339">
        <v>1.4908124424767191</v>
      </c>
      <c r="AS35" s="318">
        <v>1.1484363804730209</v>
      </c>
    </row>
    <row r="36" spans="2:45" ht="15.95" customHeight="1" x14ac:dyDescent="0.15">
      <c r="B36" s="224" t="s">
        <v>173</v>
      </c>
      <c r="C36" s="219" t="s">
        <v>303</v>
      </c>
      <c r="D36" s="225">
        <v>8.9092983334229145E-2</v>
      </c>
      <c r="E36" s="225">
        <v>5.3073365227023758E-2</v>
      </c>
      <c r="F36" s="225">
        <v>0.29151122764683274</v>
      </c>
      <c r="G36" s="225">
        <v>5.2911126698677799E-2</v>
      </c>
      <c r="H36" s="225">
        <v>3.140148896139712E-2</v>
      </c>
      <c r="I36" s="225">
        <v>5.2856820333610881E-2</v>
      </c>
      <c r="J36" s="225">
        <v>2.7016318011424987E-2</v>
      </c>
      <c r="K36" s="225">
        <v>6.1342748181023705E-2</v>
      </c>
      <c r="L36" s="225">
        <v>2.136740988071616E-2</v>
      </c>
      <c r="M36" s="225">
        <v>0.10342085344440897</v>
      </c>
      <c r="N36" s="225">
        <v>4.515932133103176E-2</v>
      </c>
      <c r="O36" s="225">
        <v>3.759485541839238E-2</v>
      </c>
      <c r="P36" s="225">
        <v>3.3387837783651626E-2</v>
      </c>
      <c r="Q36" s="225">
        <v>2.9847010543254168E-2</v>
      </c>
      <c r="R36" s="225">
        <v>2.1429709039069794E-2</v>
      </c>
      <c r="S36" s="225">
        <v>1.9867381308644634E-2</v>
      </c>
      <c r="T36" s="225">
        <v>4.2672086256174364E-2</v>
      </c>
      <c r="U36" s="225">
        <v>2.2465954271815157E-2</v>
      </c>
      <c r="V36" s="225">
        <v>2.4008461807848592E-2</v>
      </c>
      <c r="W36" s="225">
        <v>1.8890917321239639E-2</v>
      </c>
      <c r="X36" s="225">
        <v>1.6682102983012665E-2</v>
      </c>
      <c r="Y36" s="225">
        <v>2.7513616399666554E-2</v>
      </c>
      <c r="Z36" s="225">
        <v>0.16021388195590391</v>
      </c>
      <c r="AA36" s="225">
        <v>4.7121690707050433E-2</v>
      </c>
      <c r="AB36" s="225">
        <v>3.4785641368296545E-2</v>
      </c>
      <c r="AC36" s="225">
        <v>2.9796584764119002E-2</v>
      </c>
      <c r="AD36" s="225">
        <v>7.6745684609365192E-2</v>
      </c>
      <c r="AE36" s="225">
        <v>5.4702907043676009E-2</v>
      </c>
      <c r="AF36" s="225">
        <v>3.7584908248699103E-2</v>
      </c>
      <c r="AG36" s="225">
        <v>5.4015847370210285E-3</v>
      </c>
      <c r="AH36" s="225">
        <v>1.0919212345246085</v>
      </c>
      <c r="AI36" s="225">
        <v>2.8696659522444733E-2</v>
      </c>
      <c r="AJ36" s="225">
        <v>3.6704074192889152E-2</v>
      </c>
      <c r="AK36" s="225">
        <v>3.2843467296707896E-2</v>
      </c>
      <c r="AL36" s="225">
        <v>2.1642773696935125E-2</v>
      </c>
      <c r="AM36" s="225">
        <v>4.3907469856597665E-2</v>
      </c>
      <c r="AN36" s="226">
        <v>2.0228563815596113E-2</v>
      </c>
      <c r="AO36" s="226">
        <v>5.0699827586101615E-2</v>
      </c>
      <c r="AP36" s="226">
        <v>6.7609768156144626E-2</v>
      </c>
      <c r="AQ36" s="226">
        <v>5.2526306606575451E-2</v>
      </c>
      <c r="AR36" s="226">
        <v>3.0166466248718784</v>
      </c>
      <c r="AS36" s="217">
        <v>2.3238515002453881</v>
      </c>
    </row>
    <row r="37" spans="2:45" ht="15.95" customHeight="1" x14ac:dyDescent="0.15">
      <c r="B37" s="337" t="s">
        <v>174</v>
      </c>
      <c r="C37" s="321" t="s">
        <v>304</v>
      </c>
      <c r="D37" s="338">
        <v>7.0025148335300883E-3</v>
      </c>
      <c r="E37" s="338">
        <v>7.2678511954495E-3</v>
      </c>
      <c r="F37" s="338">
        <v>9.2845733778271437E-3</v>
      </c>
      <c r="G37" s="338">
        <v>7.7586729789402686E-3</v>
      </c>
      <c r="H37" s="338">
        <v>7.6550188941187734E-3</v>
      </c>
      <c r="I37" s="338">
        <v>6.5196727127724095E-3</v>
      </c>
      <c r="J37" s="338">
        <v>8.9207087110189133E-3</v>
      </c>
      <c r="K37" s="338">
        <v>5.3920451953313317E-3</v>
      </c>
      <c r="L37" s="338">
        <v>5.7803522230084311E-3</v>
      </c>
      <c r="M37" s="338">
        <v>7.5992699835789644E-3</v>
      </c>
      <c r="N37" s="338">
        <v>1.1029201888690771E-2</v>
      </c>
      <c r="O37" s="338">
        <v>6.0200376211368726E-3</v>
      </c>
      <c r="P37" s="338">
        <v>4.1442152379693393E-3</v>
      </c>
      <c r="Q37" s="338">
        <v>7.5766042271948244E-3</v>
      </c>
      <c r="R37" s="338">
        <v>7.380260790237984E-3</v>
      </c>
      <c r="S37" s="338">
        <v>9.3246541255538017E-3</v>
      </c>
      <c r="T37" s="338">
        <v>1.2288877848791256E-2</v>
      </c>
      <c r="U37" s="338">
        <v>7.7775938900014581E-3</v>
      </c>
      <c r="V37" s="338">
        <v>1.0842306088754942E-2</v>
      </c>
      <c r="W37" s="338">
        <v>9.8751996674425174E-3</v>
      </c>
      <c r="X37" s="338">
        <v>4.551757871028253E-3</v>
      </c>
      <c r="Y37" s="338">
        <v>6.6228570586756748E-3</v>
      </c>
      <c r="Z37" s="338">
        <v>8.6114017058137246E-3</v>
      </c>
      <c r="AA37" s="338">
        <v>1.0981094562873862E-2</v>
      </c>
      <c r="AB37" s="338">
        <v>1.1707085492979108E-2</v>
      </c>
      <c r="AC37" s="338">
        <v>2.8177286929936474E-2</v>
      </c>
      <c r="AD37" s="338">
        <v>1.146577052232549E-2</v>
      </c>
      <c r="AE37" s="338">
        <v>3.1401070960925322E-2</v>
      </c>
      <c r="AF37" s="338">
        <v>4.2003404112995843E-2</v>
      </c>
      <c r="AG37" s="338">
        <v>4.2654404033368584E-3</v>
      </c>
      <c r="AH37" s="338">
        <v>1.3076194624036279E-2</v>
      </c>
      <c r="AI37" s="338">
        <v>1.1614398329077551</v>
      </c>
      <c r="AJ37" s="338">
        <v>2.2326079862635569E-2</v>
      </c>
      <c r="AK37" s="338">
        <v>1.8896038167893012E-2</v>
      </c>
      <c r="AL37" s="338">
        <v>1.2595729126862878E-2</v>
      </c>
      <c r="AM37" s="338">
        <v>4.7580182455085586E-2</v>
      </c>
      <c r="AN37" s="339">
        <v>3.5057695591903408E-2</v>
      </c>
      <c r="AO37" s="339">
        <v>1.9929418853628283E-2</v>
      </c>
      <c r="AP37" s="339">
        <v>7.3316420490072707E-3</v>
      </c>
      <c r="AQ37" s="339">
        <v>3.3313083358154395E-2</v>
      </c>
      <c r="AR37" s="339">
        <v>1.6907726981092019</v>
      </c>
      <c r="AS37" s="318">
        <v>1.3024742900544033</v>
      </c>
    </row>
    <row r="38" spans="2:45" ht="15.95" customHeight="1" x14ac:dyDescent="0.15">
      <c r="B38" s="224" t="s">
        <v>175</v>
      </c>
      <c r="C38" s="219" t="s">
        <v>305</v>
      </c>
      <c r="D38" s="225">
        <v>6.672965181327271E-4</v>
      </c>
      <c r="E38" s="225">
        <v>9.6832436263132515E-4</v>
      </c>
      <c r="F38" s="225">
        <v>6.6169750850165381E-4</v>
      </c>
      <c r="G38" s="225">
        <v>8.7038915617295332E-4</v>
      </c>
      <c r="H38" s="225">
        <v>3.0835411357645114E-4</v>
      </c>
      <c r="I38" s="225">
        <v>4.7932660252407357E-4</v>
      </c>
      <c r="J38" s="225">
        <v>2.6046731105087019E-4</v>
      </c>
      <c r="K38" s="225">
        <v>1.8774891224399082E-3</v>
      </c>
      <c r="L38" s="225">
        <v>2.3372415410813013E-4</v>
      </c>
      <c r="M38" s="225">
        <v>1.0014255686329183E-3</v>
      </c>
      <c r="N38" s="225">
        <v>2.388402883209082E-4</v>
      </c>
      <c r="O38" s="225">
        <v>1.3141215533860251E-3</v>
      </c>
      <c r="P38" s="225">
        <v>3.1193462224692509E-4</v>
      </c>
      <c r="Q38" s="225">
        <v>5.3754160695784661E-4</v>
      </c>
      <c r="R38" s="225">
        <v>9.8529705890584916E-4</v>
      </c>
      <c r="S38" s="225">
        <v>5.6713448826487955E-4</v>
      </c>
      <c r="T38" s="225">
        <v>2.5866436971228599E-4</v>
      </c>
      <c r="U38" s="225">
        <v>1.3427927533250333E-4</v>
      </c>
      <c r="V38" s="225">
        <v>3.7667300988535984E-4</v>
      </c>
      <c r="W38" s="225">
        <v>2.4981153927567681E-4</v>
      </c>
      <c r="X38" s="225">
        <v>2.0063671838171118E-4</v>
      </c>
      <c r="Y38" s="225">
        <v>4.3489784945498168E-4</v>
      </c>
      <c r="Z38" s="225">
        <v>3.0265495307717915E-4</v>
      </c>
      <c r="AA38" s="225">
        <v>1.5507027173957671E-3</v>
      </c>
      <c r="AB38" s="225">
        <v>4.746773055487893E-4</v>
      </c>
      <c r="AC38" s="225">
        <v>9.0682477157683517E-4</v>
      </c>
      <c r="AD38" s="225">
        <v>8.5149791245802016E-4</v>
      </c>
      <c r="AE38" s="225">
        <v>5.1981977022079928E-4</v>
      </c>
      <c r="AF38" s="225">
        <v>1.0978224988196308E-3</v>
      </c>
      <c r="AG38" s="225">
        <v>2.9226764018894078E-4</v>
      </c>
      <c r="AH38" s="225">
        <v>4.5382896234571172E-4</v>
      </c>
      <c r="AI38" s="225">
        <v>7.1537455215383303E-4</v>
      </c>
      <c r="AJ38" s="225">
        <v>1.0001500451718608</v>
      </c>
      <c r="AK38" s="225">
        <v>7.8999413042005542E-4</v>
      </c>
      <c r="AL38" s="225">
        <v>3.8496888307741752E-4</v>
      </c>
      <c r="AM38" s="225">
        <v>1.3781441856041512E-3</v>
      </c>
      <c r="AN38" s="226">
        <v>5.2341083115730485E-4</v>
      </c>
      <c r="AO38" s="226">
        <v>7.2583800783483057E-4</v>
      </c>
      <c r="AP38" s="226">
        <v>1.9816931881577211E-4</v>
      </c>
      <c r="AQ38" s="226">
        <v>0.10162857808309234</v>
      </c>
      <c r="AR38" s="226">
        <v>1.1258829464935443</v>
      </c>
      <c r="AS38" s="217">
        <v>0.86731563211214469</v>
      </c>
    </row>
    <row r="39" spans="2:45" ht="15.95" customHeight="1" x14ac:dyDescent="0.15">
      <c r="B39" s="337" t="s">
        <v>176</v>
      </c>
      <c r="C39" s="321" t="s">
        <v>306</v>
      </c>
      <c r="D39" s="338">
        <v>1.6258769060431178E-4</v>
      </c>
      <c r="E39" s="338">
        <v>1.2734477307406182E-4</v>
      </c>
      <c r="F39" s="338">
        <v>2.625896614663424E-4</v>
      </c>
      <c r="G39" s="338">
        <v>4.4182912783499175E-4</v>
      </c>
      <c r="H39" s="338">
        <v>1.7796790162559906E-4</v>
      </c>
      <c r="I39" s="338">
        <v>2.0848823183976952E-4</v>
      </c>
      <c r="J39" s="338">
        <v>2.1411263237504358E-4</v>
      </c>
      <c r="K39" s="338">
        <v>1.3277742547878664E-4</v>
      </c>
      <c r="L39" s="338">
        <v>2.6316251744012623E-4</v>
      </c>
      <c r="M39" s="338">
        <v>3.6675272632540837E-4</v>
      </c>
      <c r="N39" s="338">
        <v>1.7565017391121685E-3</v>
      </c>
      <c r="O39" s="338">
        <v>3.5182973967144173E-4</v>
      </c>
      <c r="P39" s="338">
        <v>1.8561746557650263E-4</v>
      </c>
      <c r="Q39" s="338">
        <v>6.8686494126860866E-4</v>
      </c>
      <c r="R39" s="338">
        <v>6.0944970887073791E-4</v>
      </c>
      <c r="S39" s="338">
        <v>5.8627332848559702E-4</v>
      </c>
      <c r="T39" s="338">
        <v>7.4939359754468365E-4</v>
      </c>
      <c r="U39" s="338">
        <v>1.383649170829774E-3</v>
      </c>
      <c r="V39" s="338">
        <v>1.1503329639287554E-3</v>
      </c>
      <c r="W39" s="338">
        <v>9.6126228724842215E-4</v>
      </c>
      <c r="X39" s="338">
        <v>1.9976602943494679E-4</v>
      </c>
      <c r="Y39" s="338">
        <v>6.6101494127108074E-4</v>
      </c>
      <c r="Z39" s="338">
        <v>2.2671622136259976E-4</v>
      </c>
      <c r="AA39" s="338">
        <v>3.4406819758739599E-4</v>
      </c>
      <c r="AB39" s="338">
        <v>7.4588880527292961E-4</v>
      </c>
      <c r="AC39" s="338">
        <v>4.1852085766063145E-4</v>
      </c>
      <c r="AD39" s="338">
        <v>4.1314681329164034E-4</v>
      </c>
      <c r="AE39" s="338">
        <v>4.6289141019151844E-4</v>
      </c>
      <c r="AF39" s="338">
        <v>5.3522152303101954E-4</v>
      </c>
      <c r="AG39" s="338">
        <v>5.8594079843319112E-5</v>
      </c>
      <c r="AH39" s="338">
        <v>6.1216354279652885E-4</v>
      </c>
      <c r="AI39" s="338">
        <v>5.7424976725924193E-3</v>
      </c>
      <c r="AJ39" s="338">
        <v>3.0728915865135928E-4</v>
      </c>
      <c r="AK39" s="338">
        <v>1.0001889869581861</v>
      </c>
      <c r="AL39" s="338">
        <v>2.3128518566346349E-4</v>
      </c>
      <c r="AM39" s="338">
        <v>3.3684425754899444E-4</v>
      </c>
      <c r="AN39" s="339">
        <v>7.4838322295450613E-4</v>
      </c>
      <c r="AO39" s="339">
        <v>7.1984432714146331E-4</v>
      </c>
      <c r="AP39" s="339">
        <v>1.5344164045111029E-4</v>
      </c>
      <c r="AQ39" s="339">
        <v>2.505933662844764E-3</v>
      </c>
      <c r="AR39" s="339">
        <v>1.026391286138379</v>
      </c>
      <c r="AS39" s="318">
        <v>0.79067296463097259</v>
      </c>
    </row>
    <row r="40" spans="2:45" ht="15.95" customHeight="1" x14ac:dyDescent="0.15">
      <c r="B40" s="224" t="s">
        <v>177</v>
      </c>
      <c r="C40" s="219" t="s">
        <v>307</v>
      </c>
      <c r="D40" s="225">
        <v>5.146466788683604E-5</v>
      </c>
      <c r="E40" s="225">
        <v>3.4125110701312032E-5</v>
      </c>
      <c r="F40" s="225">
        <v>1.5620803516210458E-4</v>
      </c>
      <c r="G40" s="225">
        <v>3.4867553217506896E-5</v>
      </c>
      <c r="H40" s="225">
        <v>2.4595969637480274E-5</v>
      </c>
      <c r="I40" s="225">
        <v>3.4381646890537226E-5</v>
      </c>
      <c r="J40" s="225">
        <v>2.3826133495318212E-5</v>
      </c>
      <c r="K40" s="225">
        <v>3.6997184612439537E-5</v>
      </c>
      <c r="L40" s="225">
        <v>1.7266204708911159E-5</v>
      </c>
      <c r="M40" s="225">
        <v>5.9560404697164153E-5</v>
      </c>
      <c r="N40" s="225">
        <v>3.2389545755486218E-5</v>
      </c>
      <c r="O40" s="225">
        <v>2.6427477684090687E-5</v>
      </c>
      <c r="P40" s="225">
        <v>2.1375079488657682E-5</v>
      </c>
      <c r="Q40" s="225">
        <v>2.1765486711883892E-5</v>
      </c>
      <c r="R40" s="225">
        <v>1.8597474334570806E-5</v>
      </c>
      <c r="S40" s="225">
        <v>1.7823800676535939E-5</v>
      </c>
      <c r="T40" s="225">
        <v>3.1467008280657649E-5</v>
      </c>
      <c r="U40" s="225">
        <v>1.8471418861241159E-5</v>
      </c>
      <c r="V40" s="225">
        <v>2.0928624026399453E-5</v>
      </c>
      <c r="W40" s="225">
        <v>1.7314705906737043E-5</v>
      </c>
      <c r="X40" s="225">
        <v>1.3114090371466483E-5</v>
      </c>
      <c r="Y40" s="225">
        <v>2.1330670466006828E-5</v>
      </c>
      <c r="Z40" s="225">
        <v>9.2203408591866773E-5</v>
      </c>
      <c r="AA40" s="225">
        <v>3.6805247484551323E-5</v>
      </c>
      <c r="AB40" s="225">
        <v>2.7918097235460866E-5</v>
      </c>
      <c r="AC40" s="225">
        <v>1.8801908752880914E-4</v>
      </c>
      <c r="AD40" s="225">
        <v>5.1094626504331977E-5</v>
      </c>
      <c r="AE40" s="225">
        <v>6.8573268671528041E-5</v>
      </c>
      <c r="AF40" s="225">
        <v>1.714155714865128E-4</v>
      </c>
      <c r="AG40" s="225">
        <v>2.0050159100811802E-5</v>
      </c>
      <c r="AH40" s="225">
        <v>5.4497086013704848E-4</v>
      </c>
      <c r="AI40" s="225">
        <v>5.787555477912745E-4</v>
      </c>
      <c r="AJ40" s="225">
        <v>5.1474812374052823E-5</v>
      </c>
      <c r="AK40" s="225">
        <v>4.3355398368281465E-5</v>
      </c>
      <c r="AL40" s="225">
        <v>1.0139877013730831</v>
      </c>
      <c r="AM40" s="225">
        <v>5.8364461628310446E-5</v>
      </c>
      <c r="AN40" s="226">
        <v>5.9698536366785157E-5</v>
      </c>
      <c r="AO40" s="226">
        <v>3.2513140139163856E-4</v>
      </c>
      <c r="AP40" s="226">
        <v>4.257245946603374E-5</v>
      </c>
      <c r="AQ40" s="226">
        <v>1.7963514113753125E-4</v>
      </c>
      <c r="AR40" s="226">
        <v>1.0172620377519213</v>
      </c>
      <c r="AS40" s="217">
        <v>0.78364031540249901</v>
      </c>
    </row>
    <row r="41" spans="2:45" ht="15.95" customHeight="1" x14ac:dyDescent="0.15">
      <c r="B41" s="337" t="s">
        <v>178</v>
      </c>
      <c r="C41" s="321" t="s">
        <v>308</v>
      </c>
      <c r="D41" s="338">
        <v>2.5631401439359454E-3</v>
      </c>
      <c r="E41" s="338">
        <v>1.3121857599764294E-2</v>
      </c>
      <c r="F41" s="338">
        <v>2.6025344760380268E-3</v>
      </c>
      <c r="G41" s="338">
        <v>2.4826889103082596E-3</v>
      </c>
      <c r="H41" s="338">
        <v>1.8561122436248395E-3</v>
      </c>
      <c r="I41" s="338">
        <v>9.0029373053002431E-4</v>
      </c>
      <c r="J41" s="338">
        <v>1.3309430961571025E-3</v>
      </c>
      <c r="K41" s="338">
        <v>6.8972081747692318E-4</v>
      </c>
      <c r="L41" s="338">
        <v>6.7249101775225387E-4</v>
      </c>
      <c r="M41" s="338">
        <v>1.6438116828523975E-3</v>
      </c>
      <c r="N41" s="338">
        <v>7.6067619116935244E-4</v>
      </c>
      <c r="O41" s="338">
        <v>7.3379955589190817E-4</v>
      </c>
      <c r="P41" s="338">
        <v>1.3138338978776036E-3</v>
      </c>
      <c r="Q41" s="338">
        <v>4.6323164243531663E-4</v>
      </c>
      <c r="R41" s="338">
        <v>9.7807177708887595E-4</v>
      </c>
      <c r="S41" s="338">
        <v>5.7898301027714853E-4</v>
      </c>
      <c r="T41" s="338">
        <v>1.0898635876542165E-3</v>
      </c>
      <c r="U41" s="338">
        <v>5.9175947771496771E-4</v>
      </c>
      <c r="V41" s="338">
        <v>5.7944515070126456E-4</v>
      </c>
      <c r="W41" s="338">
        <v>3.7470409838923535E-4</v>
      </c>
      <c r="X41" s="338">
        <v>2.9510253976832687E-4</v>
      </c>
      <c r="Y41" s="338">
        <v>9.154481483361175E-4</v>
      </c>
      <c r="Z41" s="338">
        <v>1.5918036543371918E-3</v>
      </c>
      <c r="AA41" s="338">
        <v>1.3102777491701245E-3</v>
      </c>
      <c r="AB41" s="338">
        <v>1.6530194147585356E-3</v>
      </c>
      <c r="AC41" s="338">
        <v>1.0997256407448452E-2</v>
      </c>
      <c r="AD41" s="338">
        <v>2.4337719266119043E-3</v>
      </c>
      <c r="AE41" s="338">
        <v>1.0501446211048971E-3</v>
      </c>
      <c r="AF41" s="338">
        <v>3.6765429134937161E-3</v>
      </c>
      <c r="AG41" s="338">
        <v>4.0969957194790854E-4</v>
      </c>
      <c r="AH41" s="338">
        <v>1.865513373527322E-3</v>
      </c>
      <c r="AI41" s="338">
        <v>2.1217040390008263E-3</v>
      </c>
      <c r="AJ41" s="338">
        <v>4.2053659256737066E-4</v>
      </c>
      <c r="AK41" s="338">
        <v>1.7392465196870677E-3</v>
      </c>
      <c r="AL41" s="338">
        <v>1.3959431868156738E-3</v>
      </c>
      <c r="AM41" s="338">
        <v>1.0004381279221441</v>
      </c>
      <c r="AN41" s="339">
        <v>2.4119853938957816E-3</v>
      </c>
      <c r="AO41" s="339">
        <v>3.0646640585730079E-3</v>
      </c>
      <c r="AP41" s="339">
        <v>3.7545538715279942E-4</v>
      </c>
      <c r="AQ41" s="339">
        <v>6.2487509240711115E-4</v>
      </c>
      <c r="AR41" s="339">
        <v>1.0741190806203884</v>
      </c>
      <c r="AS41" s="318">
        <v>0.82743971944274364</v>
      </c>
    </row>
    <row r="42" spans="2:45" ht="15.95" customHeight="1" x14ac:dyDescent="0.15">
      <c r="B42" s="227" t="s">
        <v>179</v>
      </c>
      <c r="C42" s="219" t="s">
        <v>309</v>
      </c>
      <c r="D42" s="225">
        <v>3.3617930373965189E-2</v>
      </c>
      <c r="E42" s="225">
        <v>2.3769000303877012E-2</v>
      </c>
      <c r="F42" s="225">
        <v>6.7617948183859952E-2</v>
      </c>
      <c r="G42" s="225">
        <v>4.4426491787262136E-2</v>
      </c>
      <c r="H42" s="225">
        <v>4.0724206057745516E-2</v>
      </c>
      <c r="I42" s="225">
        <v>3.7359424810848092E-2</v>
      </c>
      <c r="J42" s="225">
        <v>6.902574639356053E-2</v>
      </c>
      <c r="K42" s="225">
        <v>3.6133639197509122E-2</v>
      </c>
      <c r="L42" s="225">
        <v>4.1059213211755111E-2</v>
      </c>
      <c r="M42" s="225">
        <v>5.8819884230078369E-2</v>
      </c>
      <c r="N42" s="225">
        <v>4.1264271549799073E-2</v>
      </c>
      <c r="O42" s="225">
        <v>2.6463872380208059E-2</v>
      </c>
      <c r="P42" s="225">
        <v>3.0111590622720043E-2</v>
      </c>
      <c r="Q42" s="225">
        <v>3.2757489945544858E-2</v>
      </c>
      <c r="R42" s="225">
        <v>3.1463183424535607E-2</v>
      </c>
      <c r="S42" s="225">
        <v>3.9741733332393364E-2</v>
      </c>
      <c r="T42" s="225">
        <v>4.4069554062474162E-2</v>
      </c>
      <c r="U42" s="225">
        <v>4.9089453716585976E-2</v>
      </c>
      <c r="V42" s="225">
        <v>4.9026208000178706E-2</v>
      </c>
      <c r="W42" s="225">
        <v>3.4239553091225401E-2</v>
      </c>
      <c r="X42" s="225">
        <v>3.3627072487950563E-2</v>
      </c>
      <c r="Y42" s="225">
        <v>2.8653169017210531E-2</v>
      </c>
      <c r="Z42" s="225">
        <v>6.1460568171578953E-2</v>
      </c>
      <c r="AA42" s="225">
        <v>9.2164393238734196E-2</v>
      </c>
      <c r="AB42" s="225">
        <v>6.3888523264503325E-2</v>
      </c>
      <c r="AC42" s="225">
        <v>0.12265870854725987</v>
      </c>
      <c r="AD42" s="225">
        <v>6.4829284285953109E-2</v>
      </c>
      <c r="AE42" s="225">
        <v>7.5441049961733217E-2</v>
      </c>
      <c r="AF42" s="225">
        <v>0.10461044864594396</v>
      </c>
      <c r="AG42" s="225">
        <v>1.9912055736998596E-2</v>
      </c>
      <c r="AH42" s="225">
        <v>0.14480658701049318</v>
      </c>
      <c r="AI42" s="225">
        <v>0.13307081980247834</v>
      </c>
      <c r="AJ42" s="225">
        <v>7.7192035133093209E-2</v>
      </c>
      <c r="AK42" s="225">
        <v>7.6847947634127958E-2</v>
      </c>
      <c r="AL42" s="225">
        <v>4.55674150938963E-2</v>
      </c>
      <c r="AM42" s="225">
        <v>7.6049569357738628E-2</v>
      </c>
      <c r="AN42" s="226">
        <v>1.1251030481514641</v>
      </c>
      <c r="AO42" s="226">
        <v>4.7607699630730228E-2</v>
      </c>
      <c r="AP42" s="226">
        <v>2.5132752058036285E-2</v>
      </c>
      <c r="AQ42" s="226">
        <v>4.3730255410946273E-2</v>
      </c>
      <c r="AR42" s="226">
        <v>3.293133797316997</v>
      </c>
      <c r="AS42" s="217">
        <v>2.5368413563285421</v>
      </c>
    </row>
    <row r="43" spans="2:45" ht="15.95" customHeight="1" x14ac:dyDescent="0.15">
      <c r="B43" s="340" t="s">
        <v>180</v>
      </c>
      <c r="C43" s="321" t="s">
        <v>310</v>
      </c>
      <c r="D43" s="338">
        <v>1.8976707028470362E-3</v>
      </c>
      <c r="E43" s="338">
        <v>1.2699252264442122E-3</v>
      </c>
      <c r="F43" s="338">
        <v>5.809919651131038E-4</v>
      </c>
      <c r="G43" s="338">
        <v>8.0166973095965877E-4</v>
      </c>
      <c r="H43" s="338">
        <v>3.963148322185458E-4</v>
      </c>
      <c r="I43" s="338">
        <v>3.505159579537958E-4</v>
      </c>
      <c r="J43" s="338">
        <v>1.355502018809393E-3</v>
      </c>
      <c r="K43" s="338">
        <v>2.8980692132715198E-4</v>
      </c>
      <c r="L43" s="338">
        <v>2.6331358433513648E-4</v>
      </c>
      <c r="M43" s="338">
        <v>4.0716147803777415E-4</v>
      </c>
      <c r="N43" s="338">
        <v>1.9349366850034649E-3</v>
      </c>
      <c r="O43" s="338">
        <v>2.5589103654109806E-4</v>
      </c>
      <c r="P43" s="338">
        <v>1.8077762988281769E-4</v>
      </c>
      <c r="Q43" s="338">
        <v>2.7418670180598756E-4</v>
      </c>
      <c r="R43" s="338">
        <v>2.7787902854002578E-4</v>
      </c>
      <c r="S43" s="338">
        <v>4.4376412200200488E-4</v>
      </c>
      <c r="T43" s="338">
        <v>3.8579357773073966E-4</v>
      </c>
      <c r="U43" s="338">
        <v>5.0097312676230361E-4</v>
      </c>
      <c r="V43" s="338">
        <v>3.6976833583171365E-4</v>
      </c>
      <c r="W43" s="338">
        <v>4.8606997299504261E-4</v>
      </c>
      <c r="X43" s="338">
        <v>2.282880129647418E-4</v>
      </c>
      <c r="Y43" s="338">
        <v>5.742068253701989E-4</v>
      </c>
      <c r="Z43" s="338">
        <v>4.6674265244142204E-4</v>
      </c>
      <c r="AA43" s="338">
        <v>6.5862535711927331E-4</v>
      </c>
      <c r="AB43" s="338">
        <v>3.6560869311721067E-4</v>
      </c>
      <c r="AC43" s="338">
        <v>8.8472765730594814E-4</v>
      </c>
      <c r="AD43" s="338">
        <v>3.6767218076681491E-4</v>
      </c>
      <c r="AE43" s="338">
        <v>1.0564670683445598E-3</v>
      </c>
      <c r="AF43" s="338">
        <v>8.7397259576299361E-4</v>
      </c>
      <c r="AG43" s="338">
        <v>6.713812204173303E-4</v>
      </c>
      <c r="AH43" s="338">
        <v>8.6105499724536082E-4</v>
      </c>
      <c r="AI43" s="338">
        <v>1.0732230702523859E-2</v>
      </c>
      <c r="AJ43" s="338">
        <v>7.5476240399727169E-4</v>
      </c>
      <c r="AK43" s="338">
        <v>9.9553753477978988E-3</v>
      </c>
      <c r="AL43" s="338">
        <v>2.1522299375971783E-2</v>
      </c>
      <c r="AM43" s="338">
        <v>2.7666467330918938E-3</v>
      </c>
      <c r="AN43" s="339">
        <v>2.146799780203035E-3</v>
      </c>
      <c r="AO43" s="339">
        <v>1.0104009835860277</v>
      </c>
      <c r="AP43" s="339">
        <v>2.7964261329682845E-4</v>
      </c>
      <c r="AQ43" s="339">
        <v>3.5315796661053861E-3</v>
      </c>
      <c r="AR43" s="339">
        <v>1.0818219801050124</v>
      </c>
      <c r="AS43" s="318">
        <v>0.83337359130429889</v>
      </c>
    </row>
    <row r="44" spans="2:45" ht="15.95" customHeight="1" x14ac:dyDescent="0.15">
      <c r="B44" s="227" t="s">
        <v>181</v>
      </c>
      <c r="C44" s="219" t="s">
        <v>311</v>
      </c>
      <c r="D44" s="225">
        <v>8.1546638884666324E-4</v>
      </c>
      <c r="E44" s="225">
        <v>1.4616245334170151E-3</v>
      </c>
      <c r="F44" s="225">
        <v>1.7148500904717943E-3</v>
      </c>
      <c r="G44" s="225">
        <v>1.2155350639720145E-3</v>
      </c>
      <c r="H44" s="225">
        <v>1.6033093615155133E-3</v>
      </c>
      <c r="I44" s="225">
        <v>1.3018472727288303E-3</v>
      </c>
      <c r="J44" s="225">
        <v>2.8602938752419829E-3</v>
      </c>
      <c r="K44" s="225">
        <v>5.5462467489051997E-4</v>
      </c>
      <c r="L44" s="225">
        <v>4.0930066219718795E-4</v>
      </c>
      <c r="M44" s="225">
        <v>1.4166148653144055E-3</v>
      </c>
      <c r="N44" s="225">
        <v>1.6245374510832924E-3</v>
      </c>
      <c r="O44" s="225">
        <v>5.8636144507959349E-4</v>
      </c>
      <c r="P44" s="225">
        <v>5.6544175947327601E-4</v>
      </c>
      <c r="Q44" s="225">
        <v>8.6175375412473004E-4</v>
      </c>
      <c r="R44" s="225">
        <v>7.3598858452990216E-4</v>
      </c>
      <c r="S44" s="225">
        <v>1.3722358430470472E-3</v>
      </c>
      <c r="T44" s="225">
        <v>7.0068344637403681E-4</v>
      </c>
      <c r="U44" s="225">
        <v>9.299789029707749E-4</v>
      </c>
      <c r="V44" s="225">
        <v>1.0279397678352655E-3</v>
      </c>
      <c r="W44" s="225">
        <v>7.5687476617565346E-4</v>
      </c>
      <c r="X44" s="225">
        <v>6.6567015142207609E-4</v>
      </c>
      <c r="Y44" s="225">
        <v>9.0210286703098358E-4</v>
      </c>
      <c r="Z44" s="225">
        <v>1.3985784519077156E-3</v>
      </c>
      <c r="AA44" s="225">
        <v>1.3016855688246644E-3</v>
      </c>
      <c r="AB44" s="225">
        <v>3.9974827081931913E-4</v>
      </c>
      <c r="AC44" s="225">
        <v>1.3794591937246589E-3</v>
      </c>
      <c r="AD44" s="225">
        <v>3.3150920530383549E-3</v>
      </c>
      <c r="AE44" s="225">
        <v>2.4532659882268103E-3</v>
      </c>
      <c r="AF44" s="225">
        <v>4.0805844035957167E-3</v>
      </c>
      <c r="AG44" s="225">
        <v>4.6760346257594763E-4</v>
      </c>
      <c r="AH44" s="225">
        <v>2.6622371424812087E-3</v>
      </c>
      <c r="AI44" s="225">
        <v>3.1810594964659707E-3</v>
      </c>
      <c r="AJ44" s="225">
        <v>3.1243796785060804E-3</v>
      </c>
      <c r="AK44" s="225">
        <v>3.7341141361588752E-3</v>
      </c>
      <c r="AL44" s="225">
        <v>2.8328139913465695E-3</v>
      </c>
      <c r="AM44" s="225">
        <v>5.244548800209789E-3</v>
      </c>
      <c r="AN44" s="226">
        <v>1.8828641460732082E-3</v>
      </c>
      <c r="AO44" s="226">
        <v>2.2728803909957186E-3</v>
      </c>
      <c r="AP44" s="226">
        <v>1.0006981220057838</v>
      </c>
      <c r="AQ44" s="226">
        <v>8.4798186971179459E-4</v>
      </c>
      <c r="AR44" s="226">
        <v>1.0653600545781887</v>
      </c>
      <c r="AS44" s="217">
        <v>0.82069226826930075</v>
      </c>
    </row>
    <row r="45" spans="2:45" ht="15.95" customHeight="1" x14ac:dyDescent="0.15">
      <c r="B45" s="341" t="s">
        <v>182</v>
      </c>
      <c r="C45" s="323" t="s">
        <v>312</v>
      </c>
      <c r="D45" s="342">
        <v>6.5748224214233078E-3</v>
      </c>
      <c r="E45" s="342">
        <v>9.5408271400159537E-3</v>
      </c>
      <c r="F45" s="342">
        <v>6.51965580049869E-3</v>
      </c>
      <c r="G45" s="342">
        <v>8.5758789141941773E-3</v>
      </c>
      <c r="H45" s="342">
        <v>3.0381898969796665E-3</v>
      </c>
      <c r="I45" s="342">
        <v>4.7227689757450486E-3</v>
      </c>
      <c r="J45" s="342">
        <v>2.5663648321396968E-3</v>
      </c>
      <c r="K45" s="342">
        <v>1.8498759161427233E-2</v>
      </c>
      <c r="L45" s="342">
        <v>2.3028665175092037E-3</v>
      </c>
      <c r="M45" s="342">
        <v>9.8669708339834059E-3</v>
      </c>
      <c r="N45" s="342">
        <v>2.353275403243107E-3</v>
      </c>
      <c r="O45" s="342">
        <v>1.2947940861216246E-2</v>
      </c>
      <c r="P45" s="342">
        <v>3.0734683797036689E-3</v>
      </c>
      <c r="Q45" s="342">
        <v>5.296357037444327E-3</v>
      </c>
      <c r="R45" s="342">
        <v>9.7080578402899687E-3</v>
      </c>
      <c r="S45" s="342">
        <v>5.5879334719751879E-3</v>
      </c>
      <c r="T45" s="342">
        <v>2.5486005866876072E-3</v>
      </c>
      <c r="U45" s="342">
        <v>1.3230436038526021E-3</v>
      </c>
      <c r="V45" s="342">
        <v>3.711330845647651E-3</v>
      </c>
      <c r="W45" s="342">
        <v>2.4613743140096799E-3</v>
      </c>
      <c r="X45" s="342">
        <v>1.9768585010277034E-3</v>
      </c>
      <c r="Y45" s="342">
        <v>4.2850158122009771E-3</v>
      </c>
      <c r="Z45" s="342">
        <v>2.9820364970806869E-3</v>
      </c>
      <c r="AA45" s="342">
        <v>1.5278957282477246E-2</v>
      </c>
      <c r="AB45" s="342">
        <v>4.6769598022122797E-3</v>
      </c>
      <c r="AC45" s="342">
        <v>8.934876293299563E-3</v>
      </c>
      <c r="AD45" s="342">
        <v>8.3897449102388177E-3</v>
      </c>
      <c r="AE45" s="342">
        <v>5.1217451125183727E-3</v>
      </c>
      <c r="AF45" s="342">
        <v>1.0816762539358243E-2</v>
      </c>
      <c r="AG45" s="342">
        <v>2.8796910841793343E-3</v>
      </c>
      <c r="AH45" s="342">
        <v>4.4715426441478369E-3</v>
      </c>
      <c r="AI45" s="342">
        <v>7.0485316758106447E-3</v>
      </c>
      <c r="AJ45" s="342">
        <v>1.4783837969611436E-3</v>
      </c>
      <c r="AK45" s="342">
        <v>7.7837527700773557E-3</v>
      </c>
      <c r="AL45" s="342">
        <v>3.7930694604707189E-3</v>
      </c>
      <c r="AM45" s="342">
        <v>1.3578751042819123E-2</v>
      </c>
      <c r="AN45" s="343">
        <v>5.1571275659261966E-3</v>
      </c>
      <c r="AO45" s="343">
        <v>7.1516273179241373E-3</v>
      </c>
      <c r="AP45" s="343">
        <v>1.9525473986198236E-3</v>
      </c>
      <c r="AQ45" s="343">
        <v>1.0013387387481918</v>
      </c>
      <c r="AR45" s="343">
        <v>1.2403152070935284</v>
      </c>
      <c r="AS45" s="325">
        <v>0.95546768090673573</v>
      </c>
    </row>
    <row r="46" spans="2:45" ht="15.95" customHeight="1" x14ac:dyDescent="0.15">
      <c r="B46" s="240"/>
      <c r="C46" s="241" t="s">
        <v>74</v>
      </c>
      <c r="D46" s="133">
        <v>1.3673865761929036</v>
      </c>
      <c r="E46" s="133">
        <v>1.272456808395666</v>
      </c>
      <c r="F46" s="133">
        <v>1.5200577015328578</v>
      </c>
      <c r="G46" s="133">
        <v>1.4605376692865284</v>
      </c>
      <c r="H46" s="133">
        <v>1.2401456647897644</v>
      </c>
      <c r="I46" s="133">
        <v>1.2811594518854281</v>
      </c>
      <c r="J46" s="133">
        <v>1.2638397851551084</v>
      </c>
      <c r="K46" s="133">
        <v>1.2102221677494442</v>
      </c>
      <c r="L46" s="133">
        <v>1.1954959906353553</v>
      </c>
      <c r="M46" s="133">
        <v>1.3687572412505247</v>
      </c>
      <c r="N46" s="133">
        <v>1.2637693208364214</v>
      </c>
      <c r="O46" s="133">
        <v>1.2376379956894861</v>
      </c>
      <c r="P46" s="133">
        <v>1.1718523305187609</v>
      </c>
      <c r="Q46" s="133">
        <v>1.1870322893185115</v>
      </c>
      <c r="R46" s="133">
        <v>1.2326957617454022</v>
      </c>
      <c r="S46" s="133">
        <v>1.1834568661153546</v>
      </c>
      <c r="T46" s="133">
        <v>1.2389251465113833</v>
      </c>
      <c r="U46" s="133">
        <v>1.3280267108571477</v>
      </c>
      <c r="V46" s="133">
        <v>1.2756867866787447</v>
      </c>
      <c r="W46" s="133">
        <v>1.3055059109540539</v>
      </c>
      <c r="X46" s="133">
        <v>1.1560348213748077</v>
      </c>
      <c r="Y46" s="133">
        <v>1.2607716183083011</v>
      </c>
      <c r="Z46" s="133">
        <v>1.3748882347542135</v>
      </c>
      <c r="AA46" s="133">
        <v>1.3091431044521555</v>
      </c>
      <c r="AB46" s="133">
        <v>1.3220554245437315</v>
      </c>
      <c r="AC46" s="133">
        <v>1.4908820435475323</v>
      </c>
      <c r="AD46" s="133">
        <v>1.3243696459058845</v>
      </c>
      <c r="AE46" s="133">
        <v>1.2914632528357355</v>
      </c>
      <c r="AF46" s="133">
        <v>1.3281824485762723</v>
      </c>
      <c r="AG46" s="133">
        <v>1.1628735331993991</v>
      </c>
      <c r="AH46" s="133">
        <v>1.3988058973849948</v>
      </c>
      <c r="AI46" s="133">
        <v>1.4435485185392196</v>
      </c>
      <c r="AJ46" s="133">
        <v>1.2400248439926338</v>
      </c>
      <c r="AK46" s="133">
        <v>1.2448364751766017</v>
      </c>
      <c r="AL46" s="133">
        <v>1.2389523821535984</v>
      </c>
      <c r="AM46" s="133">
        <v>1.3017750961857595</v>
      </c>
      <c r="AN46" s="239">
        <v>1.2726012166026821</v>
      </c>
      <c r="AO46" s="239">
        <v>1.3910720065877036</v>
      </c>
      <c r="AP46" s="239">
        <v>1.4191208394517623</v>
      </c>
      <c r="AQ46" s="133">
        <v>1.3488969937788995</v>
      </c>
      <c r="AR46" s="132"/>
      <c r="AS46" s="238"/>
    </row>
    <row r="47" spans="2:45" ht="15.95" customHeight="1" x14ac:dyDescent="0.15">
      <c r="B47" s="240"/>
      <c r="C47" s="241" t="s">
        <v>75</v>
      </c>
      <c r="D47" s="133">
        <v>1.0533561738064836</v>
      </c>
      <c r="E47" s="133">
        <v>0.98022772664442115</v>
      </c>
      <c r="F47" s="133">
        <v>1.1709652503023003</v>
      </c>
      <c r="G47" s="133">
        <v>1.1251144320162305</v>
      </c>
      <c r="H47" s="133">
        <v>0.9553370752422512</v>
      </c>
      <c r="I47" s="133">
        <v>0.98693174393403105</v>
      </c>
      <c r="J47" s="133">
        <v>0.97358966628291976</v>
      </c>
      <c r="K47" s="133">
        <v>0.93228572977924395</v>
      </c>
      <c r="L47" s="133">
        <v>0.92094152774467242</v>
      </c>
      <c r="M47" s="133">
        <v>1.0544120555343017</v>
      </c>
      <c r="N47" s="133">
        <v>0.97353538461421363</v>
      </c>
      <c r="O47" s="133">
        <v>0.95340531082783342</v>
      </c>
      <c r="P47" s="133">
        <v>0.90272780838482747</v>
      </c>
      <c r="Q47" s="133">
        <v>0.91442157779739885</v>
      </c>
      <c r="R47" s="133">
        <v>0.94959809732432576</v>
      </c>
      <c r="S47" s="133">
        <v>0.91166727687724347</v>
      </c>
      <c r="T47" s="133">
        <v>0.95439685797951057</v>
      </c>
      <c r="U47" s="133">
        <v>1.0230355915560394</v>
      </c>
      <c r="V47" s="133">
        <v>0.98271591661569802</v>
      </c>
      <c r="W47" s="133">
        <v>1.0056868592882173</v>
      </c>
      <c r="X47" s="133">
        <v>0.89054290676219139</v>
      </c>
      <c r="Y47" s="133">
        <v>0.97122612655931717</v>
      </c>
      <c r="Z47" s="133">
        <v>1.059135021205545</v>
      </c>
      <c r="AA47" s="133">
        <v>1.0084887444999482</v>
      </c>
      <c r="AB47" s="133">
        <v>1.0184356551420697</v>
      </c>
      <c r="AC47" s="133">
        <v>1.1484899971450881</v>
      </c>
      <c r="AD47" s="133">
        <v>1.0202183985167821</v>
      </c>
      <c r="AE47" s="133">
        <v>0.99486920107574006</v>
      </c>
      <c r="AF47" s="133">
        <v>1.0231555629604618</v>
      </c>
      <c r="AG47" s="133">
        <v>0.89581105802733918</v>
      </c>
      <c r="AH47" s="133">
        <v>1.0775598163832916</v>
      </c>
      <c r="AI47" s="133">
        <v>1.1120269649173271</v>
      </c>
      <c r="AJ47" s="133">
        <v>0.95524400183141212</v>
      </c>
      <c r="AK47" s="133">
        <v>0.95895060646097041</v>
      </c>
      <c r="AL47" s="133">
        <v>0.95441783875581354</v>
      </c>
      <c r="AM47" s="133">
        <v>1.002812853620813</v>
      </c>
      <c r="AN47" s="239">
        <v>0.98033897044266893</v>
      </c>
      <c r="AO47" s="239">
        <v>1.0716020705923728</v>
      </c>
      <c r="AP47" s="239">
        <v>1.0932092823200783</v>
      </c>
      <c r="AQ47" s="133">
        <v>1.0391128602286066</v>
      </c>
      <c r="AR47" s="134"/>
      <c r="AS47" s="135"/>
    </row>
  </sheetData>
  <sheetProtection sheet="1" objects="1" scenarios="1"/>
  <mergeCells count="3">
    <mergeCell ref="AR4:AR5"/>
    <mergeCell ref="AS4:AS5"/>
    <mergeCell ref="B4:C5"/>
  </mergeCells>
  <phoneticPr fontId="2"/>
  <pageMargins left="0.39370078740157483" right="0.39370078740157483" top="0.78740157480314965" bottom="0.39370078740157483" header="0.51181102362204722" footer="0.51181102362204722"/>
  <pageSetup paperSize="9" scale="72" orientation="landscape" horizontalDpi="300" verticalDpi="300" r:id="rId1"/>
  <headerFooter alignWithMargins="0"/>
  <ignoredErrors>
    <ignoredError sqref="B6:B45 D4:AL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69C8D-C696-456A-BA36-269F4538F2D2}">
  <sheetPr>
    <tabColor rgb="FFFFFFCC"/>
    <pageSetUpPr fitToPage="1"/>
  </sheetPr>
  <dimension ref="A1:M88"/>
  <sheetViews>
    <sheetView zoomScaleNormal="100" zoomScaleSheetLayoutView="70" workbookViewId="0"/>
  </sheetViews>
  <sheetFormatPr defaultColWidth="9" defaultRowHeight="13.5" x14ac:dyDescent="0.15"/>
  <cols>
    <col min="1" max="11" width="9" style="379"/>
    <col min="12" max="12" width="10.25" style="379" customWidth="1"/>
    <col min="13" max="14" width="9" style="379" customWidth="1"/>
    <col min="15" max="15" width="7.875" style="379" customWidth="1"/>
    <col min="16" max="16384" width="9" style="379"/>
  </cols>
  <sheetData>
    <row r="1" spans="1:13" ht="27.75" customHeight="1" x14ac:dyDescent="0.15">
      <c r="A1" s="376" t="s">
        <v>132</v>
      </c>
      <c r="B1" s="377"/>
      <c r="C1" s="377"/>
      <c r="D1" s="377"/>
      <c r="E1" s="377"/>
      <c r="F1" s="377"/>
      <c r="G1" s="377"/>
      <c r="H1" s="377"/>
      <c r="I1" s="377"/>
      <c r="J1" s="377"/>
      <c r="K1" s="377"/>
      <c r="L1" s="377"/>
      <c r="M1" s="378"/>
    </row>
    <row r="2" spans="1:13" ht="18" x14ac:dyDescent="0.15">
      <c r="A2" s="380" t="s">
        <v>379</v>
      </c>
    </row>
    <row r="5" spans="1:13" ht="17.25" x14ac:dyDescent="0.15">
      <c r="A5" s="381" t="s">
        <v>380</v>
      </c>
      <c r="B5" s="382"/>
      <c r="C5" s="382"/>
      <c r="D5" s="382"/>
    </row>
    <row r="7" spans="1:13" x14ac:dyDescent="0.15">
      <c r="A7" s="379" t="s">
        <v>381</v>
      </c>
    </row>
    <row r="8" spans="1:13" x14ac:dyDescent="0.15">
      <c r="A8" s="379" t="s">
        <v>382</v>
      </c>
    </row>
    <row r="23" spans="1:5" ht="17.25" x14ac:dyDescent="0.15">
      <c r="A23" s="381" t="s">
        <v>240</v>
      </c>
      <c r="B23" s="382"/>
      <c r="C23" s="382"/>
      <c r="D23" s="382"/>
      <c r="E23" s="382"/>
    </row>
    <row r="25" spans="1:5" x14ac:dyDescent="0.15">
      <c r="A25" s="379" t="s">
        <v>383</v>
      </c>
    </row>
    <row r="26" spans="1:5" x14ac:dyDescent="0.15">
      <c r="A26" s="379" t="s">
        <v>384</v>
      </c>
    </row>
    <row r="27" spans="1:5" x14ac:dyDescent="0.15">
      <c r="A27" s="383" t="s">
        <v>385</v>
      </c>
    </row>
    <row r="29" spans="1:5" x14ac:dyDescent="0.15">
      <c r="A29" s="379" t="s">
        <v>386</v>
      </c>
    </row>
    <row r="30" spans="1:5" x14ac:dyDescent="0.15">
      <c r="A30" s="379" t="s">
        <v>387</v>
      </c>
    </row>
    <row r="61" spans="1:4" ht="17.25" x14ac:dyDescent="0.15">
      <c r="A61" s="381" t="s">
        <v>125</v>
      </c>
      <c r="B61" s="382"/>
      <c r="C61" s="382"/>
      <c r="D61" s="382"/>
    </row>
    <row r="63" spans="1:4" x14ac:dyDescent="0.15">
      <c r="A63" s="379" t="s">
        <v>388</v>
      </c>
    </row>
    <row r="64" spans="1:4" x14ac:dyDescent="0.15">
      <c r="A64" s="379" t="s">
        <v>389</v>
      </c>
    </row>
    <row r="65" spans="1:1" x14ac:dyDescent="0.15">
      <c r="A65" s="379" t="s">
        <v>390</v>
      </c>
    </row>
    <row r="67" spans="1:1" x14ac:dyDescent="0.15">
      <c r="A67" s="379" t="s">
        <v>391</v>
      </c>
    </row>
    <row r="68" spans="1:1" x14ac:dyDescent="0.15">
      <c r="A68" s="383" t="s">
        <v>392</v>
      </c>
    </row>
    <row r="70" spans="1:1" x14ac:dyDescent="0.15">
      <c r="A70" s="379" t="s">
        <v>393</v>
      </c>
    </row>
    <row r="85" spans="1:3" ht="17.25" x14ac:dyDescent="0.15">
      <c r="A85" s="381" t="s">
        <v>126</v>
      </c>
      <c r="B85" s="382"/>
      <c r="C85" s="382"/>
    </row>
    <row r="87" spans="1:3" x14ac:dyDescent="0.15">
      <c r="A87" s="379" t="s">
        <v>394</v>
      </c>
    </row>
    <row r="88" spans="1:3" ht="13.5" customHeight="1" x14ac:dyDescent="0.15">
      <c r="A88" s="379" t="s">
        <v>390</v>
      </c>
    </row>
  </sheetData>
  <sheetProtection sheet="1" objects="1" scenarios="1"/>
  <phoneticPr fontId="2"/>
  <printOptions horizontalCentered="1"/>
  <pageMargins left="0.51181102362204722" right="0.39370078740157483" top="0.74803149606299213" bottom="0.55118110236220474" header="0.31496062992125984" footer="0.31496062992125984"/>
  <pageSetup paperSize="9" scale="81" fitToHeight="0" orientation="portrait" r:id="rId1"/>
  <rowBreaks count="1" manualBreakCount="1">
    <brk id="59"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B1:G68"/>
  <sheetViews>
    <sheetView zoomScaleNormal="100" workbookViewId="0"/>
  </sheetViews>
  <sheetFormatPr defaultColWidth="10" defaultRowHeight="13.5" x14ac:dyDescent="0.15"/>
  <cols>
    <col min="1" max="1" width="2.625" style="9" customWidth="1"/>
    <col min="2" max="2" width="3.625" style="9" customWidth="1"/>
    <col min="3" max="3" width="25.125" style="9" bestFit="1" customWidth="1"/>
    <col min="4" max="4" width="19.125" style="9" bestFit="1" customWidth="1"/>
    <col min="5" max="6" width="19.125" style="9" customWidth="1"/>
    <col min="7" max="7" width="39.375" style="9" customWidth="1"/>
    <col min="8" max="16384" width="10" style="9"/>
  </cols>
  <sheetData>
    <row r="1" spans="2:7" x14ac:dyDescent="0.15">
      <c r="B1" s="9" t="s">
        <v>193</v>
      </c>
    </row>
    <row r="2" spans="2:7" ht="14.25" thickBot="1" x14ac:dyDescent="0.2"/>
    <row r="3" spans="2:7" ht="22.5" customHeight="1" thickTop="1" thickBot="1" x14ac:dyDescent="0.2">
      <c r="B3" s="398" t="s">
        <v>0</v>
      </c>
      <c r="C3" s="399"/>
      <c r="D3" s="391"/>
      <c r="E3" s="392"/>
      <c r="F3" s="393"/>
    </row>
    <row r="4" spans="2:7" ht="14.25" thickTop="1" x14ac:dyDescent="0.15"/>
    <row r="5" spans="2:7" x14ac:dyDescent="0.15">
      <c r="B5" s="9" t="s">
        <v>244</v>
      </c>
    </row>
    <row r="6" spans="2:7" x14ac:dyDescent="0.15">
      <c r="F6" s="8" t="str">
        <f>"（単位："&amp;③入力!D64&amp;"）"</f>
        <v>（単位：千円）</v>
      </c>
    </row>
    <row r="7" spans="2:7" x14ac:dyDescent="0.15">
      <c r="B7" s="400" t="s">
        <v>183</v>
      </c>
      <c r="C7" s="401"/>
      <c r="D7" s="388" t="s">
        <v>4</v>
      </c>
      <c r="E7" s="388" t="s">
        <v>2</v>
      </c>
      <c r="F7" s="388" t="s">
        <v>3</v>
      </c>
      <c r="G7" s="388" t="s">
        <v>317</v>
      </c>
    </row>
    <row r="8" spans="2:7" x14ac:dyDescent="0.15">
      <c r="B8" s="402"/>
      <c r="C8" s="403"/>
      <c r="D8" s="389"/>
      <c r="E8" s="389"/>
      <c r="F8" s="389"/>
      <c r="G8" s="389"/>
    </row>
    <row r="9" spans="2:7" ht="14.25" thickBot="1" x14ac:dyDescent="0.2">
      <c r="B9" s="404"/>
      <c r="C9" s="405"/>
      <c r="D9" s="390"/>
      <c r="E9" s="390"/>
      <c r="F9" s="390"/>
      <c r="G9" s="390"/>
    </row>
    <row r="10" spans="2:7" ht="14.25" thickTop="1" x14ac:dyDescent="0.15">
      <c r="B10" s="145" t="s">
        <v>137</v>
      </c>
      <c r="C10" s="147" t="s">
        <v>281</v>
      </c>
      <c r="D10" s="252"/>
      <c r="E10" s="256"/>
      <c r="F10" s="254"/>
      <c r="G10" s="384" t="s">
        <v>319</v>
      </c>
    </row>
    <row r="11" spans="2:7" x14ac:dyDescent="0.15">
      <c r="B11" s="259" t="s">
        <v>138</v>
      </c>
      <c r="C11" s="260" t="s">
        <v>1</v>
      </c>
      <c r="D11" s="261"/>
      <c r="E11" s="262"/>
      <c r="F11" s="263"/>
      <c r="G11" s="385" t="s">
        <v>318</v>
      </c>
    </row>
    <row r="12" spans="2:7" x14ac:dyDescent="0.15">
      <c r="B12" s="146" t="s">
        <v>139</v>
      </c>
      <c r="C12" s="148" t="s">
        <v>282</v>
      </c>
      <c r="D12" s="253"/>
      <c r="E12" s="257"/>
      <c r="F12" s="255"/>
      <c r="G12" s="386" t="s">
        <v>320</v>
      </c>
    </row>
    <row r="13" spans="2:7" x14ac:dyDescent="0.15">
      <c r="B13" s="259" t="s">
        <v>140</v>
      </c>
      <c r="C13" s="260" t="s">
        <v>141</v>
      </c>
      <c r="D13" s="261"/>
      <c r="E13" s="262"/>
      <c r="F13" s="263"/>
      <c r="G13" s="385" t="s">
        <v>328</v>
      </c>
    </row>
    <row r="14" spans="2:7" x14ac:dyDescent="0.15">
      <c r="B14" s="146" t="s">
        <v>142</v>
      </c>
      <c r="C14" s="148" t="s">
        <v>283</v>
      </c>
      <c r="D14" s="253"/>
      <c r="E14" s="257"/>
      <c r="F14" s="255"/>
      <c r="G14" s="386" t="s">
        <v>321</v>
      </c>
    </row>
    <row r="15" spans="2:7" x14ac:dyDescent="0.15">
      <c r="B15" s="259" t="s">
        <v>143</v>
      </c>
      <c r="C15" s="260" t="s">
        <v>284</v>
      </c>
      <c r="D15" s="261"/>
      <c r="E15" s="262"/>
      <c r="F15" s="263"/>
      <c r="G15" s="385" t="s">
        <v>322</v>
      </c>
    </row>
    <row r="16" spans="2:7" x14ac:dyDescent="0.15">
      <c r="B16" s="146" t="s">
        <v>144</v>
      </c>
      <c r="C16" s="148" t="s">
        <v>285</v>
      </c>
      <c r="D16" s="253"/>
      <c r="E16" s="257"/>
      <c r="F16" s="255"/>
      <c r="G16" s="386" t="s">
        <v>323</v>
      </c>
    </row>
    <row r="17" spans="2:7" x14ac:dyDescent="0.15">
      <c r="B17" s="259" t="s">
        <v>145</v>
      </c>
      <c r="C17" s="260" t="s">
        <v>286</v>
      </c>
      <c r="D17" s="261"/>
      <c r="E17" s="262"/>
      <c r="F17" s="263"/>
      <c r="G17" s="385" t="s">
        <v>324</v>
      </c>
    </row>
    <row r="18" spans="2:7" x14ac:dyDescent="0.15">
      <c r="B18" s="146" t="s">
        <v>146</v>
      </c>
      <c r="C18" s="148" t="s">
        <v>287</v>
      </c>
      <c r="D18" s="253"/>
      <c r="E18" s="257"/>
      <c r="F18" s="255"/>
      <c r="G18" s="386" t="s">
        <v>325</v>
      </c>
    </row>
    <row r="19" spans="2:7" x14ac:dyDescent="0.15">
      <c r="B19" s="259" t="s">
        <v>147</v>
      </c>
      <c r="C19" s="260" t="s">
        <v>288</v>
      </c>
      <c r="D19" s="261"/>
      <c r="E19" s="262"/>
      <c r="F19" s="263"/>
      <c r="G19" s="385" t="s">
        <v>326</v>
      </c>
    </row>
    <row r="20" spans="2:7" x14ac:dyDescent="0.15">
      <c r="B20" s="146" t="s">
        <v>148</v>
      </c>
      <c r="C20" s="148" t="s">
        <v>149</v>
      </c>
      <c r="D20" s="253"/>
      <c r="E20" s="257"/>
      <c r="F20" s="255"/>
      <c r="G20" s="386" t="s">
        <v>327</v>
      </c>
    </row>
    <row r="21" spans="2:7" x14ac:dyDescent="0.15">
      <c r="B21" s="259" t="s">
        <v>150</v>
      </c>
      <c r="C21" s="260" t="s">
        <v>289</v>
      </c>
      <c r="D21" s="261"/>
      <c r="E21" s="262"/>
      <c r="F21" s="263"/>
      <c r="G21" s="385" t="s">
        <v>329</v>
      </c>
    </row>
    <row r="22" spans="2:7" x14ac:dyDescent="0.15">
      <c r="B22" s="146" t="s">
        <v>151</v>
      </c>
      <c r="C22" s="148" t="s">
        <v>290</v>
      </c>
      <c r="D22" s="253"/>
      <c r="E22" s="257"/>
      <c r="F22" s="255"/>
      <c r="G22" s="386" t="s">
        <v>330</v>
      </c>
    </row>
    <row r="23" spans="2:7" x14ac:dyDescent="0.15">
      <c r="B23" s="259" t="s">
        <v>152</v>
      </c>
      <c r="C23" s="260" t="s">
        <v>291</v>
      </c>
      <c r="D23" s="261"/>
      <c r="E23" s="262"/>
      <c r="F23" s="263"/>
      <c r="G23" s="385" t="s">
        <v>331</v>
      </c>
    </row>
    <row r="24" spans="2:7" x14ac:dyDescent="0.15">
      <c r="B24" s="146" t="s">
        <v>153</v>
      </c>
      <c r="C24" s="148" t="s">
        <v>292</v>
      </c>
      <c r="D24" s="253"/>
      <c r="E24" s="257"/>
      <c r="F24" s="255"/>
      <c r="G24" s="386" t="s">
        <v>332</v>
      </c>
    </row>
    <row r="25" spans="2:7" x14ac:dyDescent="0.15">
      <c r="B25" s="259" t="s">
        <v>154</v>
      </c>
      <c r="C25" s="260" t="s">
        <v>293</v>
      </c>
      <c r="D25" s="261"/>
      <c r="E25" s="262"/>
      <c r="F25" s="263"/>
      <c r="G25" s="385" t="s">
        <v>333</v>
      </c>
    </row>
    <row r="26" spans="2:7" x14ac:dyDescent="0.15">
      <c r="B26" s="146" t="s">
        <v>155</v>
      </c>
      <c r="C26" s="148" t="s">
        <v>294</v>
      </c>
      <c r="D26" s="253"/>
      <c r="E26" s="257"/>
      <c r="F26" s="255"/>
      <c r="G26" s="386" t="s">
        <v>334</v>
      </c>
    </row>
    <row r="27" spans="2:7" x14ac:dyDescent="0.15">
      <c r="B27" s="259" t="s">
        <v>156</v>
      </c>
      <c r="C27" s="260" t="s">
        <v>295</v>
      </c>
      <c r="D27" s="261"/>
      <c r="E27" s="262"/>
      <c r="F27" s="263"/>
      <c r="G27" s="385" t="s">
        <v>335</v>
      </c>
    </row>
    <row r="28" spans="2:7" x14ac:dyDescent="0.15">
      <c r="B28" s="146" t="s">
        <v>157</v>
      </c>
      <c r="C28" s="148" t="s">
        <v>296</v>
      </c>
      <c r="D28" s="253"/>
      <c r="E28" s="257"/>
      <c r="F28" s="255"/>
      <c r="G28" s="386" t="s">
        <v>336</v>
      </c>
    </row>
    <row r="29" spans="2:7" x14ac:dyDescent="0.15">
      <c r="B29" s="259" t="s">
        <v>158</v>
      </c>
      <c r="C29" s="260" t="s">
        <v>297</v>
      </c>
      <c r="D29" s="261"/>
      <c r="E29" s="262"/>
      <c r="F29" s="263"/>
      <c r="G29" s="385" t="s">
        <v>337</v>
      </c>
    </row>
    <row r="30" spans="2:7" x14ac:dyDescent="0.15">
      <c r="B30" s="146" t="s">
        <v>159</v>
      </c>
      <c r="C30" s="148" t="s">
        <v>298</v>
      </c>
      <c r="D30" s="253"/>
      <c r="E30" s="257"/>
      <c r="F30" s="255"/>
      <c r="G30" s="386" t="s">
        <v>338</v>
      </c>
    </row>
    <row r="31" spans="2:7" x14ac:dyDescent="0.15">
      <c r="B31" s="259" t="s">
        <v>160</v>
      </c>
      <c r="C31" s="260" t="s">
        <v>299</v>
      </c>
      <c r="D31" s="261"/>
      <c r="E31" s="262"/>
      <c r="F31" s="263"/>
      <c r="G31" s="385" t="s">
        <v>339</v>
      </c>
    </row>
    <row r="32" spans="2:7" x14ac:dyDescent="0.15">
      <c r="B32" s="146" t="s">
        <v>161</v>
      </c>
      <c r="C32" s="148" t="s">
        <v>162</v>
      </c>
      <c r="D32" s="253"/>
      <c r="E32" s="257"/>
      <c r="F32" s="255"/>
      <c r="G32" s="386" t="s">
        <v>340</v>
      </c>
    </row>
    <row r="33" spans="2:7" x14ac:dyDescent="0.15">
      <c r="B33" s="259" t="s">
        <v>163</v>
      </c>
      <c r="C33" s="260" t="s">
        <v>300</v>
      </c>
      <c r="D33" s="261"/>
      <c r="E33" s="262"/>
      <c r="F33" s="263"/>
      <c r="G33" s="385" t="s">
        <v>341</v>
      </c>
    </row>
    <row r="34" spans="2:7" x14ac:dyDescent="0.15">
      <c r="B34" s="146" t="s">
        <v>164</v>
      </c>
      <c r="C34" s="148" t="s">
        <v>399</v>
      </c>
      <c r="D34" s="253"/>
      <c r="E34" s="257"/>
      <c r="F34" s="255"/>
      <c r="G34" s="386" t="s">
        <v>342</v>
      </c>
    </row>
    <row r="35" spans="2:7" x14ac:dyDescent="0.15">
      <c r="B35" s="259" t="s">
        <v>165</v>
      </c>
      <c r="C35" s="260" t="s">
        <v>166</v>
      </c>
      <c r="D35" s="261"/>
      <c r="E35" s="262"/>
      <c r="F35" s="263"/>
      <c r="G35" s="385" t="s">
        <v>343</v>
      </c>
    </row>
    <row r="36" spans="2:7" x14ac:dyDescent="0.15">
      <c r="B36" s="146" t="s">
        <v>167</v>
      </c>
      <c r="C36" s="148" t="s">
        <v>168</v>
      </c>
      <c r="D36" s="253"/>
      <c r="E36" s="257"/>
      <c r="F36" s="255"/>
      <c r="G36" s="386" t="s">
        <v>344</v>
      </c>
    </row>
    <row r="37" spans="2:7" x14ac:dyDescent="0.15">
      <c r="B37" s="259" t="s">
        <v>169</v>
      </c>
      <c r="C37" s="260" t="s">
        <v>301</v>
      </c>
      <c r="D37" s="261"/>
      <c r="E37" s="262"/>
      <c r="F37" s="263"/>
      <c r="G37" s="385" t="s">
        <v>345</v>
      </c>
    </row>
    <row r="38" spans="2:7" x14ac:dyDescent="0.15">
      <c r="B38" s="146" t="s">
        <v>170</v>
      </c>
      <c r="C38" s="148" t="s">
        <v>302</v>
      </c>
      <c r="D38" s="253"/>
      <c r="E38" s="257"/>
      <c r="F38" s="255"/>
      <c r="G38" s="386" t="s">
        <v>346</v>
      </c>
    </row>
    <row r="39" spans="2:7" x14ac:dyDescent="0.15">
      <c r="B39" s="259" t="s">
        <v>171</v>
      </c>
      <c r="C39" s="260" t="s">
        <v>172</v>
      </c>
      <c r="D39" s="261"/>
      <c r="E39" s="262"/>
      <c r="F39" s="263"/>
      <c r="G39" s="385" t="s">
        <v>347</v>
      </c>
    </row>
    <row r="40" spans="2:7" x14ac:dyDescent="0.15">
      <c r="B40" s="146" t="s">
        <v>173</v>
      </c>
      <c r="C40" s="148" t="s">
        <v>303</v>
      </c>
      <c r="D40" s="253"/>
      <c r="E40" s="257"/>
      <c r="F40" s="255"/>
      <c r="G40" s="386" t="s">
        <v>348</v>
      </c>
    </row>
    <row r="41" spans="2:7" x14ac:dyDescent="0.15">
      <c r="B41" s="259" t="s">
        <v>174</v>
      </c>
      <c r="C41" s="260" t="s">
        <v>304</v>
      </c>
      <c r="D41" s="261"/>
      <c r="E41" s="262"/>
      <c r="F41" s="263"/>
      <c r="G41" s="385" t="s">
        <v>349</v>
      </c>
    </row>
    <row r="42" spans="2:7" x14ac:dyDescent="0.15">
      <c r="B42" s="146" t="s">
        <v>175</v>
      </c>
      <c r="C42" s="148" t="s">
        <v>305</v>
      </c>
      <c r="D42" s="253"/>
      <c r="E42" s="257"/>
      <c r="F42" s="255"/>
      <c r="G42" s="386" t="s">
        <v>358</v>
      </c>
    </row>
    <row r="43" spans="2:7" x14ac:dyDescent="0.15">
      <c r="B43" s="259" t="s">
        <v>176</v>
      </c>
      <c r="C43" s="260" t="s">
        <v>306</v>
      </c>
      <c r="D43" s="261"/>
      <c r="E43" s="262"/>
      <c r="F43" s="263"/>
      <c r="G43" s="385" t="s">
        <v>350</v>
      </c>
    </row>
    <row r="44" spans="2:7" x14ac:dyDescent="0.15">
      <c r="B44" s="146" t="s">
        <v>177</v>
      </c>
      <c r="C44" s="148" t="s">
        <v>307</v>
      </c>
      <c r="D44" s="253"/>
      <c r="E44" s="257"/>
      <c r="F44" s="255"/>
      <c r="G44" s="386" t="s">
        <v>351</v>
      </c>
    </row>
    <row r="45" spans="2:7" x14ac:dyDescent="0.15">
      <c r="B45" s="259" t="s">
        <v>178</v>
      </c>
      <c r="C45" s="260" t="s">
        <v>308</v>
      </c>
      <c r="D45" s="261"/>
      <c r="E45" s="262"/>
      <c r="F45" s="263"/>
      <c r="G45" s="385" t="s">
        <v>352</v>
      </c>
    </row>
    <row r="46" spans="2:7" x14ac:dyDescent="0.15">
      <c r="B46" s="146" t="s">
        <v>179</v>
      </c>
      <c r="C46" s="148" t="s">
        <v>309</v>
      </c>
      <c r="D46" s="253"/>
      <c r="E46" s="257"/>
      <c r="F46" s="255"/>
      <c r="G46" s="386" t="s">
        <v>353</v>
      </c>
    </row>
    <row r="47" spans="2:7" x14ac:dyDescent="0.15">
      <c r="B47" s="259" t="s">
        <v>180</v>
      </c>
      <c r="C47" s="260" t="s">
        <v>310</v>
      </c>
      <c r="D47" s="261"/>
      <c r="E47" s="262"/>
      <c r="F47" s="263"/>
      <c r="G47" s="385" t="s">
        <v>354</v>
      </c>
    </row>
    <row r="48" spans="2:7" x14ac:dyDescent="0.15">
      <c r="B48" s="146" t="s">
        <v>181</v>
      </c>
      <c r="C48" s="148" t="s">
        <v>311</v>
      </c>
      <c r="D48" s="253"/>
      <c r="E48" s="257"/>
      <c r="F48" s="255"/>
      <c r="G48" s="386" t="s">
        <v>355</v>
      </c>
    </row>
    <row r="49" spans="2:7" ht="14.25" thickBot="1" x14ac:dyDescent="0.2">
      <c r="B49" s="264" t="s">
        <v>182</v>
      </c>
      <c r="C49" s="265" t="s">
        <v>312</v>
      </c>
      <c r="D49" s="266"/>
      <c r="E49" s="267"/>
      <c r="F49" s="268"/>
      <c r="G49" s="387"/>
    </row>
    <row r="50" spans="2:7" ht="18" customHeight="1" thickTop="1" x14ac:dyDescent="0.15">
      <c r="B50" s="396" t="s">
        <v>5</v>
      </c>
      <c r="C50" s="397"/>
      <c r="D50" s="136">
        <f>SUM(D10:D49)</f>
        <v>0</v>
      </c>
      <c r="E50" s="136">
        <f>SUM(E10:E49)</f>
        <v>0</v>
      </c>
      <c r="F50" s="136">
        <f>SUM(F10:F49)</f>
        <v>0</v>
      </c>
    </row>
    <row r="52" spans="2:7" ht="14.25" thickBot="1" x14ac:dyDescent="0.2">
      <c r="B52" s="9" t="s">
        <v>194</v>
      </c>
    </row>
    <row r="53" spans="2:7" ht="21" customHeight="1" thickTop="1" thickBot="1" x14ac:dyDescent="0.2">
      <c r="C53" s="137" t="s">
        <v>7</v>
      </c>
      <c r="D53" s="141">
        <v>0.54797855114977168</v>
      </c>
    </row>
    <row r="54" spans="2:7" ht="14.25" thickTop="1" x14ac:dyDescent="0.15"/>
    <row r="56" spans="2:7" x14ac:dyDescent="0.15">
      <c r="C56" s="406" t="s">
        <v>6</v>
      </c>
      <c r="D56" s="143" t="s">
        <v>373</v>
      </c>
      <c r="E56" s="138">
        <v>0.53201428754154634</v>
      </c>
    </row>
    <row r="57" spans="2:7" x14ac:dyDescent="0.15">
      <c r="C57" s="407"/>
      <c r="D57" s="143" t="s">
        <v>374</v>
      </c>
      <c r="E57" s="138">
        <v>0.56345974883775385</v>
      </c>
    </row>
    <row r="58" spans="2:7" x14ac:dyDescent="0.15">
      <c r="C58" s="407"/>
      <c r="D58" s="143" t="s">
        <v>375</v>
      </c>
      <c r="E58" s="138">
        <v>0.55749884195710142</v>
      </c>
    </row>
    <row r="59" spans="2:7" x14ac:dyDescent="0.15">
      <c r="C59" s="407"/>
      <c r="D59" s="143" t="s">
        <v>376</v>
      </c>
      <c r="E59" s="138">
        <v>0.53405753997164662</v>
      </c>
    </row>
    <row r="60" spans="2:7" x14ac:dyDescent="0.15">
      <c r="C60" s="407"/>
      <c r="D60" s="143" t="s">
        <v>377</v>
      </c>
      <c r="E60" s="138">
        <v>0.55386691633560226</v>
      </c>
    </row>
    <row r="61" spans="2:7" x14ac:dyDescent="0.15">
      <c r="C61" s="408"/>
      <c r="D61" s="143" t="s">
        <v>378</v>
      </c>
      <c r="E61" s="138">
        <v>0.54797855114977168</v>
      </c>
      <c r="F61" s="144"/>
    </row>
    <row r="63" spans="2:7" ht="14.25" thickBot="1" x14ac:dyDescent="0.2">
      <c r="B63" s="9" t="s">
        <v>195</v>
      </c>
    </row>
    <row r="64" spans="2:7" ht="21" customHeight="1" thickTop="1" thickBot="1" x14ac:dyDescent="0.2">
      <c r="C64" s="137" t="s">
        <v>8</v>
      </c>
      <c r="D64" s="142" t="s">
        <v>10</v>
      </c>
    </row>
    <row r="65" spans="3:5" ht="14.25" thickTop="1" x14ac:dyDescent="0.15"/>
    <row r="66" spans="3:5" x14ac:dyDescent="0.15">
      <c r="C66" s="394" t="s">
        <v>11</v>
      </c>
      <c r="D66" s="139" t="s">
        <v>12</v>
      </c>
      <c r="E66" s="140">
        <v>100</v>
      </c>
    </row>
    <row r="67" spans="3:5" x14ac:dyDescent="0.15">
      <c r="C67" s="395"/>
      <c r="D67" s="139" t="s">
        <v>9</v>
      </c>
      <c r="E67" s="140">
        <v>1</v>
      </c>
    </row>
    <row r="68" spans="3:5" x14ac:dyDescent="0.15">
      <c r="C68" s="140">
        <f>VLOOKUP(D64,D66:E68,2,FALSE)</f>
        <v>1E-3</v>
      </c>
      <c r="D68" s="139" t="s">
        <v>10</v>
      </c>
      <c r="E68" s="140">
        <v>1E-3</v>
      </c>
    </row>
  </sheetData>
  <sheetProtection sheet="1" objects="1" scenarios="1"/>
  <mergeCells count="10">
    <mergeCell ref="C66:C67"/>
    <mergeCell ref="B50:C50"/>
    <mergeCell ref="B3:C3"/>
    <mergeCell ref="B7:C9"/>
    <mergeCell ref="C56:C61"/>
    <mergeCell ref="G7:G9"/>
    <mergeCell ref="D3:F3"/>
    <mergeCell ref="D7:D9"/>
    <mergeCell ref="E7:E9"/>
    <mergeCell ref="F7:F9"/>
  </mergeCells>
  <phoneticPr fontId="2"/>
  <dataValidations count="4">
    <dataValidation type="list" allowBlank="1" showInputMessage="1" showErrorMessage="1" sqref="D53" xr:uid="{00000000-0002-0000-0100-000000000000}">
      <formula1>$E$56:$E$61</formula1>
    </dataValidation>
    <dataValidation type="list" allowBlank="1" showInputMessage="1" showErrorMessage="1" sqref="D64" xr:uid="{00000000-0002-0000-0100-000001000000}">
      <formula1>$D$66:$D$68</formula1>
    </dataValidation>
    <dataValidation imeMode="hiragana" allowBlank="1" showInputMessage="1" showErrorMessage="1" sqref="D3:F3" xr:uid="{00000000-0002-0000-0100-000002000000}"/>
    <dataValidation imeMode="halfAlpha" allowBlank="1" showInputMessage="1" showErrorMessage="1" sqref="D10:F49" xr:uid="{00000000-0002-0000-0100-000003000000}"/>
  </dataValidations>
  <printOptions horizontalCentered="1"/>
  <pageMargins left="0.59055118110236227" right="0.59055118110236227" top="0.59055118110236227" bottom="0.59055118110236227" header="0.51181102362204722" footer="0.51181102362204722"/>
  <pageSetup paperSize="9" scale="73" orientation="portrait" cellComments="asDisplayed" r:id="rId1"/>
  <headerFooter alignWithMargins="0"/>
  <cellWatches>
    <cellWatch r="D64"/>
  </cellWatches>
  <ignoredErrors>
    <ignoredError sqref="B10:B4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FF"/>
  </sheetPr>
  <dimension ref="B1:Q48"/>
  <sheetViews>
    <sheetView zoomScale="120" zoomScaleNormal="120" workbookViewId="0">
      <selection activeCell="H8" sqref="H8:H9"/>
    </sheetView>
  </sheetViews>
  <sheetFormatPr defaultColWidth="10" defaultRowHeight="13.5" x14ac:dyDescent="0.15"/>
  <cols>
    <col min="1" max="1" width="2.625" style="9" customWidth="1"/>
    <col min="2" max="4" width="1.625" style="9" customWidth="1"/>
    <col min="5" max="5" width="10" style="9" customWidth="1"/>
    <col min="6" max="6" width="3" style="9" customWidth="1"/>
    <col min="7" max="10" width="14.625" style="9" customWidth="1"/>
    <col min="11" max="16384" width="10" style="9"/>
  </cols>
  <sheetData>
    <row r="1" spans="2:17" ht="15" customHeight="1" x14ac:dyDescent="0.15"/>
    <row r="2" spans="2:17" ht="15" customHeight="1" x14ac:dyDescent="0.15">
      <c r="B2" s="10" t="s">
        <v>13</v>
      </c>
    </row>
    <row r="3" spans="2:17" ht="15" customHeight="1" x14ac:dyDescent="0.15"/>
    <row r="4" spans="2:17" ht="22.5" customHeight="1" x14ac:dyDescent="0.15">
      <c r="B4" s="416" t="s">
        <v>0</v>
      </c>
      <c r="C4" s="416"/>
      <c r="D4" s="417"/>
      <c r="E4" s="417"/>
      <c r="F4" s="417"/>
      <c r="G4" s="420" t="str">
        <f>IF(③入力!D3="","",③入力!D3)</f>
        <v/>
      </c>
      <c r="H4" s="420"/>
      <c r="I4" s="420"/>
      <c r="J4" s="420"/>
    </row>
    <row r="5" spans="2:17" ht="15" customHeight="1" x14ac:dyDescent="0.15">
      <c r="J5" s="8" t="str">
        <f>"（単位："&amp;③入力!D64&amp;"、人）"</f>
        <v>（単位：千円、人）</v>
      </c>
    </row>
    <row r="6" spans="2:17" ht="15" customHeight="1" x14ac:dyDescent="0.15">
      <c r="B6" s="11"/>
      <c r="C6" s="11"/>
      <c r="D6" s="11"/>
      <c r="E6" s="11"/>
      <c r="F6" s="12"/>
      <c r="G6" s="418" t="s">
        <v>14</v>
      </c>
      <c r="H6" s="421" t="s">
        <v>103</v>
      </c>
      <c r="I6" s="421" t="s">
        <v>104</v>
      </c>
      <c r="J6" s="421" t="s">
        <v>15</v>
      </c>
    </row>
    <row r="7" spans="2:17" ht="15" customHeight="1" x14ac:dyDescent="0.15">
      <c r="B7" s="13"/>
      <c r="C7" s="13"/>
      <c r="D7" s="13"/>
      <c r="E7" s="13"/>
      <c r="F7" s="14"/>
      <c r="G7" s="418"/>
      <c r="H7" s="421"/>
      <c r="I7" s="418"/>
      <c r="J7" s="418"/>
    </row>
    <row r="8" spans="2:17" ht="15" customHeight="1" x14ac:dyDescent="0.15">
      <c r="B8" s="15"/>
      <c r="C8" s="16"/>
      <c r="D8" s="16"/>
      <c r="E8" s="419" t="s">
        <v>16</v>
      </c>
      <c r="F8" s="17"/>
      <c r="G8" s="412">
        <f>⑨計算域Ⅱ!D49</f>
        <v>0</v>
      </c>
      <c r="H8" s="412">
        <f>⑨計算域Ⅱ!I49</f>
        <v>0</v>
      </c>
      <c r="I8" s="412">
        <f>⑨計算域Ⅱ!P49</f>
        <v>0</v>
      </c>
      <c r="J8" s="412">
        <f>⑨計算域Ⅱ!S49</f>
        <v>0</v>
      </c>
    </row>
    <row r="9" spans="2:17" ht="15" customHeight="1" x14ac:dyDescent="0.15">
      <c r="B9" s="15"/>
      <c r="C9" s="16"/>
      <c r="D9" s="16"/>
      <c r="E9" s="419"/>
      <c r="F9" s="17" t="s">
        <v>105</v>
      </c>
      <c r="G9" s="413"/>
      <c r="H9" s="413"/>
      <c r="I9" s="413"/>
      <c r="J9" s="413"/>
      <c r="M9" s="352"/>
      <c r="N9" s="352"/>
      <c r="O9" s="352"/>
      <c r="P9" s="352"/>
      <c r="Q9" s="353"/>
    </row>
    <row r="10" spans="2:17" ht="15" customHeight="1" x14ac:dyDescent="0.15">
      <c r="B10" s="15"/>
      <c r="C10" s="18"/>
      <c r="D10" s="19"/>
      <c r="E10" s="414" t="s">
        <v>17</v>
      </c>
      <c r="F10" s="20"/>
      <c r="G10" s="412">
        <f>⑨計算域Ⅱ!E49</f>
        <v>0</v>
      </c>
      <c r="H10" s="412">
        <f>⑨計算域Ⅱ!J49</f>
        <v>0</v>
      </c>
      <c r="I10" s="412">
        <f>⑨計算域Ⅱ!Q49</f>
        <v>0</v>
      </c>
      <c r="J10" s="412">
        <f>⑨計算域Ⅱ!T49</f>
        <v>0</v>
      </c>
    </row>
    <row r="11" spans="2:17" ht="15" customHeight="1" x14ac:dyDescent="0.15">
      <c r="B11" s="15"/>
      <c r="C11" s="15"/>
      <c r="D11" s="16"/>
      <c r="E11" s="419"/>
      <c r="F11" s="17" t="s">
        <v>106</v>
      </c>
      <c r="G11" s="413"/>
      <c r="H11" s="413"/>
      <c r="I11" s="413"/>
      <c r="J11" s="413"/>
    </row>
    <row r="12" spans="2:17" ht="15" customHeight="1" x14ac:dyDescent="0.15">
      <c r="B12" s="15"/>
      <c r="C12" s="15"/>
      <c r="D12" s="18"/>
      <c r="E12" s="414" t="s">
        <v>18</v>
      </c>
      <c r="F12" s="20"/>
      <c r="G12" s="412">
        <f>⑨計算域Ⅱ!F49</f>
        <v>0</v>
      </c>
      <c r="H12" s="412">
        <f>⑨計算域Ⅱ!K49</f>
        <v>0</v>
      </c>
      <c r="I12" s="412">
        <f>⑨計算域Ⅱ!R49</f>
        <v>0</v>
      </c>
      <c r="J12" s="412">
        <f>⑨計算域Ⅱ!U49</f>
        <v>0</v>
      </c>
    </row>
    <row r="13" spans="2:17" ht="15" customHeight="1" x14ac:dyDescent="0.15">
      <c r="B13" s="15"/>
      <c r="C13" s="15"/>
      <c r="D13" s="15"/>
      <c r="E13" s="419"/>
      <c r="F13" s="17" t="s">
        <v>107</v>
      </c>
      <c r="G13" s="413"/>
      <c r="H13" s="413"/>
      <c r="I13" s="413"/>
      <c r="J13" s="413"/>
    </row>
    <row r="14" spans="2:17" ht="15" customHeight="1" x14ac:dyDescent="0.15">
      <c r="B14" s="18"/>
      <c r="C14" s="19"/>
      <c r="D14" s="19"/>
      <c r="E14" s="414" t="s">
        <v>19</v>
      </c>
      <c r="F14" s="20"/>
      <c r="G14" s="412">
        <f>⑨計算域Ⅱ!D102</f>
        <v>0</v>
      </c>
      <c r="H14" s="412">
        <f>⑨計算域Ⅱ!F102</f>
        <v>0</v>
      </c>
      <c r="I14" s="412">
        <f>⑨計算域Ⅱ!H102</f>
        <v>0</v>
      </c>
      <c r="J14" s="412">
        <f>⑨計算域Ⅱ!J102</f>
        <v>0</v>
      </c>
    </row>
    <row r="15" spans="2:17" ht="15" customHeight="1" x14ac:dyDescent="0.15">
      <c r="B15" s="15"/>
      <c r="C15" s="16"/>
      <c r="D15" s="16"/>
      <c r="E15" s="419"/>
      <c r="F15" s="17" t="s">
        <v>108</v>
      </c>
      <c r="G15" s="413"/>
      <c r="H15" s="413"/>
      <c r="I15" s="413"/>
      <c r="J15" s="413"/>
    </row>
    <row r="16" spans="2:17" ht="15" customHeight="1" x14ac:dyDescent="0.15">
      <c r="B16" s="15"/>
      <c r="C16" s="18"/>
      <c r="D16" s="19"/>
      <c r="E16" s="414" t="s">
        <v>20</v>
      </c>
      <c r="F16" s="20"/>
      <c r="G16" s="412">
        <f>⑨計算域Ⅱ!E102</f>
        <v>0</v>
      </c>
      <c r="H16" s="412">
        <f>⑨計算域Ⅱ!G102</f>
        <v>0</v>
      </c>
      <c r="I16" s="412">
        <f>⑨計算域Ⅱ!I102</f>
        <v>0</v>
      </c>
      <c r="J16" s="412">
        <f>⑨計算域Ⅱ!K102</f>
        <v>0</v>
      </c>
    </row>
    <row r="17" spans="2:15" ht="15" customHeight="1" x14ac:dyDescent="0.15">
      <c r="B17" s="21"/>
      <c r="C17" s="21"/>
      <c r="D17" s="22"/>
      <c r="E17" s="415"/>
      <c r="F17" s="23" t="s">
        <v>109</v>
      </c>
      <c r="G17" s="413"/>
      <c r="H17" s="413"/>
      <c r="I17" s="413"/>
      <c r="J17" s="413"/>
    </row>
    <row r="18" spans="2:15" ht="15" customHeight="1" x14ac:dyDescent="0.15">
      <c r="B18" s="24"/>
      <c r="C18" s="24"/>
      <c r="D18" s="24"/>
      <c r="E18" s="24"/>
      <c r="F18" s="24"/>
      <c r="G18" s="24"/>
      <c r="J18" s="8" t="s">
        <v>24</v>
      </c>
      <c r="K18" s="8"/>
      <c r="L18" s="8"/>
      <c r="M18" s="8"/>
      <c r="N18" s="8"/>
      <c r="O18" s="8"/>
    </row>
    <row r="19" spans="2:15" ht="15" customHeight="1" x14ac:dyDescent="0.15">
      <c r="B19" s="24"/>
      <c r="C19" s="24"/>
      <c r="D19" s="24"/>
      <c r="E19" s="24"/>
      <c r="F19" s="24"/>
      <c r="G19" s="24"/>
      <c r="J19" s="8"/>
      <c r="K19" s="8"/>
      <c r="L19" s="8"/>
      <c r="M19" s="8"/>
      <c r="N19" s="8"/>
      <c r="O19" s="8"/>
    </row>
    <row r="20" spans="2:15" ht="15" customHeight="1" x14ac:dyDescent="0.15">
      <c r="B20" s="25" t="s">
        <v>105</v>
      </c>
      <c r="C20" s="26"/>
      <c r="D20" s="423" t="s">
        <v>25</v>
      </c>
      <c r="E20" s="423"/>
      <c r="F20" s="423"/>
      <c r="G20" s="423"/>
      <c r="H20" s="423"/>
      <c r="I20" s="423"/>
      <c r="J20" s="423"/>
      <c r="K20" s="423"/>
    </row>
    <row r="21" spans="2:15" ht="15" customHeight="1" x14ac:dyDescent="0.15">
      <c r="B21" s="409" t="s">
        <v>227</v>
      </c>
      <c r="C21" s="410"/>
      <c r="D21" s="428" t="s">
        <v>26</v>
      </c>
      <c r="E21" s="426"/>
      <c r="F21" s="426"/>
      <c r="G21" s="426"/>
      <c r="H21" s="426"/>
      <c r="I21" s="426"/>
      <c r="J21" s="426"/>
      <c r="K21" s="27"/>
    </row>
    <row r="22" spans="2:15" ht="15" customHeight="1" x14ac:dyDescent="0.15">
      <c r="B22" s="410"/>
      <c r="C22" s="410"/>
      <c r="D22" s="426"/>
      <c r="E22" s="426"/>
      <c r="F22" s="426"/>
      <c r="G22" s="426"/>
      <c r="H22" s="426"/>
      <c r="I22" s="426"/>
      <c r="J22" s="426"/>
      <c r="K22" s="27"/>
    </row>
    <row r="23" spans="2:15" ht="15" customHeight="1" x14ac:dyDescent="0.15">
      <c r="B23" s="410"/>
      <c r="C23" s="410"/>
      <c r="D23" s="426"/>
      <c r="E23" s="426"/>
      <c r="F23" s="426"/>
      <c r="G23" s="426"/>
      <c r="H23" s="426"/>
      <c r="I23" s="426"/>
      <c r="J23" s="426"/>
      <c r="K23" s="28"/>
    </row>
    <row r="24" spans="2:15" ht="15" customHeight="1" x14ac:dyDescent="0.15">
      <c r="B24" s="411" t="s">
        <v>107</v>
      </c>
      <c r="C24" s="411"/>
      <c r="D24" s="428" t="s">
        <v>228</v>
      </c>
      <c r="E24" s="426"/>
      <c r="F24" s="426"/>
      <c r="G24" s="426"/>
      <c r="H24" s="426"/>
      <c r="I24" s="426"/>
      <c r="J24" s="426"/>
      <c r="K24" s="29"/>
    </row>
    <row r="25" spans="2:15" ht="15" customHeight="1" x14ac:dyDescent="0.15">
      <c r="B25" s="411"/>
      <c r="C25" s="411"/>
      <c r="D25" s="426"/>
      <c r="E25" s="426"/>
      <c r="F25" s="426"/>
      <c r="G25" s="426"/>
      <c r="H25" s="426"/>
      <c r="I25" s="426"/>
      <c r="J25" s="426"/>
      <c r="K25" s="29"/>
    </row>
    <row r="26" spans="2:15" ht="15" customHeight="1" x14ac:dyDescent="0.15">
      <c r="B26" s="411"/>
      <c r="C26" s="411"/>
      <c r="D26" s="426"/>
      <c r="E26" s="426"/>
      <c r="F26" s="426"/>
      <c r="G26" s="426"/>
      <c r="H26" s="426"/>
      <c r="I26" s="426"/>
      <c r="J26" s="426"/>
    </row>
    <row r="27" spans="2:15" ht="15" customHeight="1" x14ac:dyDescent="0.15">
      <c r="B27" s="411" t="s">
        <v>108</v>
      </c>
      <c r="C27" s="411"/>
      <c r="D27" s="428" t="s">
        <v>229</v>
      </c>
      <c r="E27" s="428"/>
      <c r="F27" s="428"/>
      <c r="G27" s="428"/>
      <c r="H27" s="428"/>
      <c r="I27" s="428"/>
      <c r="J27" s="428"/>
      <c r="K27" s="24"/>
    </row>
    <row r="28" spans="2:15" ht="15" customHeight="1" x14ac:dyDescent="0.15">
      <c r="B28" s="411"/>
      <c r="C28" s="411"/>
      <c r="D28" s="428"/>
      <c r="E28" s="428"/>
      <c r="F28" s="428"/>
      <c r="G28" s="428"/>
      <c r="H28" s="428"/>
      <c r="I28" s="428"/>
      <c r="J28" s="428"/>
      <c r="K28" s="24"/>
    </row>
    <row r="29" spans="2:15" ht="15" customHeight="1" x14ac:dyDescent="0.15">
      <c r="B29" s="411" t="s">
        <v>109</v>
      </c>
      <c r="C29" s="411"/>
      <c r="D29" s="428" t="s">
        <v>230</v>
      </c>
      <c r="E29" s="428"/>
      <c r="F29" s="428"/>
      <c r="G29" s="428"/>
      <c r="H29" s="428"/>
      <c r="I29" s="428"/>
      <c r="J29" s="428"/>
      <c r="K29" s="29"/>
    </row>
    <row r="30" spans="2:15" ht="15" customHeight="1" x14ac:dyDescent="0.15">
      <c r="B30" s="411"/>
      <c r="C30" s="411"/>
      <c r="D30" s="428"/>
      <c r="E30" s="428"/>
      <c r="F30" s="428"/>
      <c r="G30" s="428"/>
      <c r="H30" s="428"/>
      <c r="I30" s="428"/>
      <c r="J30" s="428"/>
      <c r="K30" s="29"/>
    </row>
    <row r="31" spans="2:15" ht="15" customHeight="1" x14ac:dyDescent="0.15">
      <c r="J31" s="30" t="s">
        <v>21</v>
      </c>
    </row>
    <row r="32" spans="2:15" ht="15" customHeight="1" x14ac:dyDescent="0.15">
      <c r="B32" s="424" t="s">
        <v>22</v>
      </c>
      <c r="C32" s="424"/>
      <c r="D32" s="424"/>
      <c r="E32" s="424"/>
      <c r="F32" s="424"/>
      <c r="G32" s="424"/>
      <c r="H32" s="424"/>
      <c r="I32" s="424"/>
      <c r="J32" s="425">
        <f>IF(SUM(③入力!D50:F50)=0,0,J8/SUM(③入力!D50:F50))</f>
        <v>0</v>
      </c>
    </row>
    <row r="33" spans="2:14" ht="15" customHeight="1" x14ac:dyDescent="0.15">
      <c r="B33" s="424"/>
      <c r="C33" s="424"/>
      <c r="D33" s="424"/>
      <c r="E33" s="424"/>
      <c r="F33" s="424"/>
      <c r="G33" s="424"/>
      <c r="H33" s="424"/>
      <c r="I33" s="424"/>
      <c r="J33" s="425"/>
    </row>
    <row r="34" spans="2:14" ht="15" customHeight="1" x14ac:dyDescent="0.15"/>
    <row r="35" spans="2:14" ht="15" customHeight="1" x14ac:dyDescent="0.15">
      <c r="B35" s="9" t="s">
        <v>23</v>
      </c>
    </row>
    <row r="36" spans="2:14" ht="15" customHeight="1" x14ac:dyDescent="0.15">
      <c r="B36" s="31"/>
      <c r="C36" s="31"/>
      <c r="D36" s="31"/>
      <c r="E36" s="31"/>
      <c r="F36" s="31"/>
      <c r="G36" s="31"/>
      <c r="H36" s="31"/>
      <c r="I36" s="31"/>
      <c r="J36" s="31"/>
    </row>
    <row r="37" spans="2:14" ht="15" customHeight="1" x14ac:dyDescent="0.15">
      <c r="B37" s="422" t="s">
        <v>110</v>
      </c>
      <c r="C37" s="422"/>
      <c r="D37" s="426" t="s">
        <v>372</v>
      </c>
      <c r="E37" s="426"/>
      <c r="F37" s="426"/>
      <c r="G37" s="426"/>
      <c r="H37" s="426"/>
      <c r="I37" s="426"/>
      <c r="J37" s="426"/>
      <c r="K37" s="32"/>
      <c r="L37" s="32"/>
      <c r="M37" s="32"/>
      <c r="N37" s="32"/>
    </row>
    <row r="38" spans="2:14" ht="15" customHeight="1" x14ac:dyDescent="0.15">
      <c r="B38" s="422"/>
      <c r="C38" s="422"/>
      <c r="D38" s="426"/>
      <c r="E38" s="426"/>
      <c r="F38" s="426"/>
      <c r="G38" s="426"/>
      <c r="H38" s="426"/>
      <c r="I38" s="426"/>
      <c r="J38" s="426"/>
      <c r="K38" s="32"/>
      <c r="L38" s="32"/>
      <c r="M38" s="32"/>
      <c r="N38" s="32"/>
    </row>
    <row r="39" spans="2:14" ht="15" customHeight="1" x14ac:dyDescent="0.15">
      <c r="B39" s="33"/>
      <c r="C39" s="33"/>
      <c r="D39" s="426"/>
      <c r="E39" s="426"/>
      <c r="F39" s="426"/>
      <c r="G39" s="426"/>
      <c r="H39" s="426"/>
      <c r="I39" s="426"/>
      <c r="J39" s="426"/>
      <c r="K39" s="32"/>
      <c r="L39" s="32"/>
      <c r="M39" s="32"/>
      <c r="N39" s="32"/>
    </row>
    <row r="40" spans="2:14" ht="15" customHeight="1" x14ac:dyDescent="0.15">
      <c r="B40" s="422" t="s">
        <v>111</v>
      </c>
      <c r="C40" s="422"/>
      <c r="D40" s="427" t="s">
        <v>27</v>
      </c>
      <c r="E40" s="427"/>
      <c r="F40" s="427"/>
      <c r="G40" s="427"/>
      <c r="H40" s="427"/>
      <c r="I40" s="427"/>
      <c r="J40" s="427"/>
      <c r="K40" s="32"/>
      <c r="L40" s="32"/>
      <c r="M40" s="32"/>
      <c r="N40" s="32"/>
    </row>
    <row r="41" spans="2:14" ht="15" customHeight="1" x14ac:dyDescent="0.15">
      <c r="B41" s="422"/>
      <c r="C41" s="422"/>
      <c r="D41" s="427"/>
      <c r="E41" s="427"/>
      <c r="F41" s="427"/>
      <c r="G41" s="427"/>
      <c r="H41" s="427"/>
      <c r="I41" s="427"/>
      <c r="J41" s="427"/>
      <c r="K41" s="32"/>
      <c r="L41" s="32"/>
      <c r="M41" s="32"/>
      <c r="N41" s="32"/>
    </row>
    <row r="42" spans="2:14" ht="15" customHeight="1" x14ac:dyDescent="0.15">
      <c r="B42" s="422" t="s">
        <v>112</v>
      </c>
      <c r="C42" s="422"/>
      <c r="D42" s="426" t="s">
        <v>245</v>
      </c>
      <c r="E42" s="426"/>
      <c r="F42" s="426"/>
      <c r="G42" s="426"/>
      <c r="H42" s="426"/>
      <c r="I42" s="426"/>
      <c r="J42" s="426"/>
      <c r="K42" s="32"/>
      <c r="L42" s="32"/>
      <c r="M42" s="32"/>
      <c r="N42" s="32"/>
    </row>
    <row r="43" spans="2:14" ht="15" customHeight="1" x14ac:dyDescent="0.15">
      <c r="B43" s="422"/>
      <c r="C43" s="422"/>
      <c r="D43" s="426"/>
      <c r="E43" s="426"/>
      <c r="F43" s="426"/>
      <c r="G43" s="426"/>
      <c r="H43" s="426"/>
      <c r="I43" s="426"/>
      <c r="J43" s="426"/>
      <c r="K43" s="32"/>
      <c r="L43" s="32"/>
      <c r="M43" s="32"/>
      <c r="N43" s="32"/>
    </row>
    <row r="44" spans="2:14" ht="15" customHeight="1" x14ac:dyDescent="0.15">
      <c r="B44" s="422" t="s">
        <v>113</v>
      </c>
      <c r="C44" s="422"/>
      <c r="D44" s="426" t="s">
        <v>364</v>
      </c>
      <c r="E44" s="426"/>
      <c r="F44" s="426"/>
      <c r="G44" s="426"/>
      <c r="H44" s="426"/>
      <c r="I44" s="426"/>
      <c r="J44" s="426"/>
      <c r="K44" s="32"/>
      <c r="L44" s="32"/>
      <c r="M44" s="32"/>
      <c r="N44" s="32"/>
    </row>
    <row r="45" spans="2:14" ht="15" customHeight="1" x14ac:dyDescent="0.15">
      <c r="B45" s="422"/>
      <c r="C45" s="422"/>
      <c r="D45" s="426"/>
      <c r="E45" s="426"/>
      <c r="F45" s="426"/>
      <c r="G45" s="426"/>
      <c r="H45" s="426"/>
      <c r="I45" s="426"/>
      <c r="J45" s="426"/>
      <c r="K45" s="31"/>
    </row>
    <row r="46" spans="2:14" ht="15" customHeight="1" x14ac:dyDescent="0.15">
      <c r="B46" s="422"/>
      <c r="C46" s="422"/>
      <c r="D46" s="426"/>
      <c r="E46" s="426"/>
      <c r="F46" s="426"/>
      <c r="G46" s="426"/>
      <c r="H46" s="426"/>
      <c r="I46" s="426"/>
      <c r="J46" s="426"/>
      <c r="K46" s="31"/>
    </row>
    <row r="47" spans="2:14" ht="15" customHeight="1" x14ac:dyDescent="0.15"/>
    <row r="48" spans="2:14" ht="15" customHeight="1" x14ac:dyDescent="0.15"/>
  </sheetData>
  <sheetProtection sheet="1" objects="1" scenarios="1"/>
  <mergeCells count="50">
    <mergeCell ref="B42:C43"/>
    <mergeCell ref="B44:C46"/>
    <mergeCell ref="G12:G13"/>
    <mergeCell ref="D44:J46"/>
    <mergeCell ref="D40:J41"/>
    <mergeCell ref="D42:J43"/>
    <mergeCell ref="D37:J39"/>
    <mergeCell ref="D21:J23"/>
    <mergeCell ref="E12:E13"/>
    <mergeCell ref="D24:J26"/>
    <mergeCell ref="D27:J28"/>
    <mergeCell ref="I12:I13"/>
    <mergeCell ref="E14:E15"/>
    <mergeCell ref="H16:H17"/>
    <mergeCell ref="H12:H13"/>
    <mergeCell ref="D29:J30"/>
    <mergeCell ref="G10:G11"/>
    <mergeCell ref="H10:H11"/>
    <mergeCell ref="I10:I11"/>
    <mergeCell ref="B37:C38"/>
    <mergeCell ref="B40:C41"/>
    <mergeCell ref="B27:C28"/>
    <mergeCell ref="B29:C30"/>
    <mergeCell ref="D20:K20"/>
    <mergeCell ref="I16:I17"/>
    <mergeCell ref="H14:H15"/>
    <mergeCell ref="J16:J17"/>
    <mergeCell ref="J10:J11"/>
    <mergeCell ref="E10:E11"/>
    <mergeCell ref="B32:I33"/>
    <mergeCell ref="J32:J33"/>
    <mergeCell ref="J14:J15"/>
    <mergeCell ref="B4:F4"/>
    <mergeCell ref="G6:G7"/>
    <mergeCell ref="E8:E9"/>
    <mergeCell ref="G4:J4"/>
    <mergeCell ref="J8:J9"/>
    <mergeCell ref="I8:I9"/>
    <mergeCell ref="G8:G9"/>
    <mergeCell ref="H6:H7"/>
    <mergeCell ref="I6:I7"/>
    <mergeCell ref="J6:J7"/>
    <mergeCell ref="H8:H9"/>
    <mergeCell ref="B21:C23"/>
    <mergeCell ref="B24:C26"/>
    <mergeCell ref="J12:J13"/>
    <mergeCell ref="E16:E17"/>
    <mergeCell ref="G16:G17"/>
    <mergeCell ref="G14:G15"/>
    <mergeCell ref="I14:I15"/>
  </mergeCells>
  <phoneticPr fontId="2"/>
  <printOptions horizontalCentered="1"/>
  <pageMargins left="0.78740157480314965" right="0.78740157480314965" top="0.98425196850393704" bottom="0.98425196850393704" header="0.51181102362204722" footer="0.51181102362204722"/>
  <pageSetup paperSize="9" orientation="portrait" cellComments="asDisplayed" r:id="rId1"/>
  <headerFooter alignWithMargins="0"/>
  <ignoredErrors>
    <ignoredError sqref="B39:C39 B37 B44 B40 B42"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66FF"/>
    <pageSetUpPr fitToPage="1"/>
  </sheetPr>
  <dimension ref="B2:N96"/>
  <sheetViews>
    <sheetView zoomScaleNormal="100" workbookViewId="0"/>
  </sheetViews>
  <sheetFormatPr defaultColWidth="10" defaultRowHeight="13.5" x14ac:dyDescent="0.15"/>
  <cols>
    <col min="1" max="1" width="2.625" style="36" customWidth="1"/>
    <col min="2" max="2" width="3.625" style="36" customWidth="1"/>
    <col min="3" max="3" width="24.25" style="35" bestFit="1" customWidth="1"/>
    <col min="4" max="6" width="11.375" style="36" customWidth="1"/>
    <col min="7" max="8" width="11.5" style="36" customWidth="1"/>
    <col min="9" max="11" width="11" style="36" customWidth="1"/>
    <col min="12" max="13" width="11.5" style="36" customWidth="1"/>
    <col min="14" max="14" width="8.625" style="36" customWidth="1"/>
    <col min="15" max="16384" width="10" style="36"/>
  </cols>
  <sheetData>
    <row r="2" spans="2:13" ht="14.25" x14ac:dyDescent="0.15">
      <c r="B2" s="34" t="s">
        <v>30</v>
      </c>
    </row>
    <row r="3" spans="2:13" ht="14.25" x14ac:dyDescent="0.15">
      <c r="B3" s="37"/>
      <c r="C3" s="38"/>
      <c r="D3" s="39"/>
      <c r="E3" s="39"/>
      <c r="F3" s="39"/>
      <c r="G3" s="39"/>
      <c r="H3" s="39"/>
      <c r="I3" s="39"/>
      <c r="J3" s="39"/>
      <c r="K3" s="39"/>
      <c r="M3" s="40" t="str">
        <f>"（単位："&amp;③入力!D64&amp;"、人）"</f>
        <v>（単位：千円、人）</v>
      </c>
    </row>
    <row r="4" spans="2:13" x14ac:dyDescent="0.15">
      <c r="B4" s="453" t="s">
        <v>183</v>
      </c>
      <c r="C4" s="454"/>
      <c r="D4" s="465" t="s">
        <v>14</v>
      </c>
      <c r="E4" s="466"/>
      <c r="F4" s="466"/>
      <c r="G4" s="466"/>
      <c r="H4" s="467"/>
      <c r="I4" s="445" t="s">
        <v>114</v>
      </c>
      <c r="J4" s="446"/>
      <c r="K4" s="446"/>
      <c r="L4" s="446"/>
      <c r="M4" s="447"/>
    </row>
    <row r="5" spans="2:13" s="370" customFormat="1" ht="6" customHeight="1" x14ac:dyDescent="0.15">
      <c r="B5" s="455"/>
      <c r="C5" s="456"/>
      <c r="D5" s="462" t="s">
        <v>28</v>
      </c>
      <c r="E5" s="41"/>
      <c r="F5" s="41"/>
      <c r="G5" s="436" t="s">
        <v>31</v>
      </c>
      <c r="H5" s="439" t="s">
        <v>32</v>
      </c>
      <c r="I5" s="442" t="s">
        <v>28</v>
      </c>
      <c r="J5" s="41"/>
      <c r="K5" s="41"/>
      <c r="L5" s="436" t="s">
        <v>31</v>
      </c>
      <c r="M5" s="436" t="s">
        <v>32</v>
      </c>
    </row>
    <row r="6" spans="2:13" s="370" customFormat="1" ht="6" customHeight="1" x14ac:dyDescent="0.15">
      <c r="B6" s="455"/>
      <c r="C6" s="456"/>
      <c r="D6" s="463"/>
      <c r="E6" s="431" t="s">
        <v>33</v>
      </c>
      <c r="F6" s="42"/>
      <c r="G6" s="437"/>
      <c r="H6" s="440"/>
      <c r="I6" s="448"/>
      <c r="J6" s="431" t="s">
        <v>33</v>
      </c>
      <c r="K6" s="42"/>
      <c r="L6" s="437"/>
      <c r="M6" s="437"/>
    </row>
    <row r="7" spans="2:13" s="370" customFormat="1" ht="13.5" customHeight="1" x14ac:dyDescent="0.15">
      <c r="B7" s="455"/>
      <c r="C7" s="456"/>
      <c r="D7" s="463"/>
      <c r="E7" s="460"/>
      <c r="F7" s="434" t="s">
        <v>18</v>
      </c>
      <c r="G7" s="437"/>
      <c r="H7" s="440"/>
      <c r="I7" s="448"/>
      <c r="J7" s="460"/>
      <c r="K7" s="434" t="s">
        <v>18</v>
      </c>
      <c r="L7" s="437"/>
      <c r="M7" s="437"/>
    </row>
    <row r="8" spans="2:13" s="370" customFormat="1" ht="12" x14ac:dyDescent="0.15">
      <c r="B8" s="457"/>
      <c r="C8" s="458"/>
      <c r="D8" s="464"/>
      <c r="E8" s="461"/>
      <c r="F8" s="459"/>
      <c r="G8" s="438"/>
      <c r="H8" s="441"/>
      <c r="I8" s="449"/>
      <c r="J8" s="461"/>
      <c r="K8" s="459"/>
      <c r="L8" s="438"/>
      <c r="M8" s="438"/>
    </row>
    <row r="9" spans="2:13" x14ac:dyDescent="0.15">
      <c r="B9" s="149" t="s">
        <v>137</v>
      </c>
      <c r="C9" s="150" t="s">
        <v>281</v>
      </c>
      <c r="D9" s="151">
        <f>⑨計算域Ⅱ!D9</f>
        <v>0</v>
      </c>
      <c r="E9" s="152">
        <f>⑨計算域Ⅱ!E9</f>
        <v>0</v>
      </c>
      <c r="F9" s="152">
        <f>⑨計算域Ⅱ!F9</f>
        <v>0</v>
      </c>
      <c r="G9" s="152">
        <f>⑨計算域Ⅱ!D62</f>
        <v>0</v>
      </c>
      <c r="H9" s="153">
        <f>⑨計算域Ⅱ!E62</f>
        <v>0</v>
      </c>
      <c r="I9" s="151">
        <f>⑨計算域Ⅱ!I9</f>
        <v>0</v>
      </c>
      <c r="J9" s="152">
        <f>⑨計算域Ⅱ!J9</f>
        <v>0</v>
      </c>
      <c r="K9" s="152">
        <f>⑨計算域Ⅱ!K9</f>
        <v>0</v>
      </c>
      <c r="L9" s="152">
        <f>⑨計算域Ⅱ!F62</f>
        <v>0</v>
      </c>
      <c r="M9" s="152">
        <f>⑨計算域Ⅱ!G62</f>
        <v>0</v>
      </c>
    </row>
    <row r="10" spans="2:13" x14ac:dyDescent="0.15">
      <c r="B10" s="269" t="s">
        <v>138</v>
      </c>
      <c r="C10" s="270" t="s">
        <v>1</v>
      </c>
      <c r="D10" s="271">
        <f>⑨計算域Ⅱ!D10</f>
        <v>0</v>
      </c>
      <c r="E10" s="272">
        <f>⑨計算域Ⅱ!E10</f>
        <v>0</v>
      </c>
      <c r="F10" s="272">
        <f>⑨計算域Ⅱ!F10</f>
        <v>0</v>
      </c>
      <c r="G10" s="272">
        <f>⑨計算域Ⅱ!D63</f>
        <v>0</v>
      </c>
      <c r="H10" s="273">
        <f>⑨計算域Ⅱ!E63</f>
        <v>0</v>
      </c>
      <c r="I10" s="271">
        <f>⑨計算域Ⅱ!I10</f>
        <v>0</v>
      </c>
      <c r="J10" s="272">
        <f>⑨計算域Ⅱ!J10</f>
        <v>0</v>
      </c>
      <c r="K10" s="272">
        <f>⑨計算域Ⅱ!K10</f>
        <v>0</v>
      </c>
      <c r="L10" s="272">
        <f>⑨計算域Ⅱ!F63</f>
        <v>0</v>
      </c>
      <c r="M10" s="272">
        <f>⑨計算域Ⅱ!G63</f>
        <v>0</v>
      </c>
    </row>
    <row r="11" spans="2:13" x14ac:dyDescent="0.15">
      <c r="B11" s="154" t="s">
        <v>139</v>
      </c>
      <c r="C11" s="155" t="s">
        <v>282</v>
      </c>
      <c r="D11" s="156">
        <f>⑨計算域Ⅱ!D11</f>
        <v>0</v>
      </c>
      <c r="E11" s="157">
        <f>⑨計算域Ⅱ!E11</f>
        <v>0</v>
      </c>
      <c r="F11" s="157">
        <f>⑨計算域Ⅱ!F11</f>
        <v>0</v>
      </c>
      <c r="G11" s="157">
        <f>⑨計算域Ⅱ!D64</f>
        <v>0</v>
      </c>
      <c r="H11" s="158">
        <f>⑨計算域Ⅱ!E64</f>
        <v>0</v>
      </c>
      <c r="I11" s="156">
        <f>⑨計算域Ⅱ!I11</f>
        <v>0</v>
      </c>
      <c r="J11" s="157">
        <f>⑨計算域Ⅱ!J11</f>
        <v>0</v>
      </c>
      <c r="K11" s="157">
        <f>⑨計算域Ⅱ!K11</f>
        <v>0</v>
      </c>
      <c r="L11" s="157">
        <f>⑨計算域Ⅱ!F64</f>
        <v>0</v>
      </c>
      <c r="M11" s="157">
        <f>⑨計算域Ⅱ!G64</f>
        <v>0</v>
      </c>
    </row>
    <row r="12" spans="2:13" x14ac:dyDescent="0.15">
      <c r="B12" s="269" t="s">
        <v>140</v>
      </c>
      <c r="C12" s="270" t="s">
        <v>141</v>
      </c>
      <c r="D12" s="271">
        <f>⑨計算域Ⅱ!D12</f>
        <v>0</v>
      </c>
      <c r="E12" s="272">
        <f>⑨計算域Ⅱ!E12</f>
        <v>0</v>
      </c>
      <c r="F12" s="272">
        <f>⑨計算域Ⅱ!F12</f>
        <v>0</v>
      </c>
      <c r="G12" s="272">
        <f>⑨計算域Ⅱ!D65</f>
        <v>0</v>
      </c>
      <c r="H12" s="273">
        <f>⑨計算域Ⅱ!E65</f>
        <v>0</v>
      </c>
      <c r="I12" s="271">
        <f>⑨計算域Ⅱ!I12</f>
        <v>0</v>
      </c>
      <c r="J12" s="272">
        <f>⑨計算域Ⅱ!J12</f>
        <v>0</v>
      </c>
      <c r="K12" s="272">
        <f>⑨計算域Ⅱ!K12</f>
        <v>0</v>
      </c>
      <c r="L12" s="272">
        <f>⑨計算域Ⅱ!F65</f>
        <v>0</v>
      </c>
      <c r="M12" s="272">
        <f>⑨計算域Ⅱ!G65</f>
        <v>0</v>
      </c>
    </row>
    <row r="13" spans="2:13" x14ac:dyDescent="0.15">
      <c r="B13" s="154" t="s">
        <v>142</v>
      </c>
      <c r="C13" s="155" t="s">
        <v>283</v>
      </c>
      <c r="D13" s="156">
        <f>⑨計算域Ⅱ!D13</f>
        <v>0</v>
      </c>
      <c r="E13" s="157">
        <f>⑨計算域Ⅱ!E13</f>
        <v>0</v>
      </c>
      <c r="F13" s="157">
        <f>⑨計算域Ⅱ!F13</f>
        <v>0</v>
      </c>
      <c r="G13" s="157">
        <f>⑨計算域Ⅱ!D66</f>
        <v>0</v>
      </c>
      <c r="H13" s="158">
        <f>⑨計算域Ⅱ!E66</f>
        <v>0</v>
      </c>
      <c r="I13" s="156">
        <f>⑨計算域Ⅱ!I13</f>
        <v>0</v>
      </c>
      <c r="J13" s="157">
        <f>⑨計算域Ⅱ!J13</f>
        <v>0</v>
      </c>
      <c r="K13" s="157">
        <f>⑨計算域Ⅱ!K13</f>
        <v>0</v>
      </c>
      <c r="L13" s="157">
        <f>⑨計算域Ⅱ!F66</f>
        <v>0</v>
      </c>
      <c r="M13" s="157">
        <f>⑨計算域Ⅱ!G66</f>
        <v>0</v>
      </c>
    </row>
    <row r="14" spans="2:13" x14ac:dyDescent="0.15">
      <c r="B14" s="269" t="s">
        <v>143</v>
      </c>
      <c r="C14" s="270" t="s">
        <v>284</v>
      </c>
      <c r="D14" s="271">
        <f>⑨計算域Ⅱ!D14</f>
        <v>0</v>
      </c>
      <c r="E14" s="272">
        <f>⑨計算域Ⅱ!E14</f>
        <v>0</v>
      </c>
      <c r="F14" s="272">
        <f>⑨計算域Ⅱ!F14</f>
        <v>0</v>
      </c>
      <c r="G14" s="272">
        <f>⑨計算域Ⅱ!D67</f>
        <v>0</v>
      </c>
      <c r="H14" s="273">
        <f>⑨計算域Ⅱ!E67</f>
        <v>0</v>
      </c>
      <c r="I14" s="271">
        <f>⑨計算域Ⅱ!I14</f>
        <v>0</v>
      </c>
      <c r="J14" s="272">
        <f>⑨計算域Ⅱ!J14</f>
        <v>0</v>
      </c>
      <c r="K14" s="272">
        <f>⑨計算域Ⅱ!K14</f>
        <v>0</v>
      </c>
      <c r="L14" s="272">
        <f>⑨計算域Ⅱ!F67</f>
        <v>0</v>
      </c>
      <c r="M14" s="272">
        <f>⑨計算域Ⅱ!G67</f>
        <v>0</v>
      </c>
    </row>
    <row r="15" spans="2:13" x14ac:dyDescent="0.15">
      <c r="B15" s="154" t="s">
        <v>144</v>
      </c>
      <c r="C15" s="155" t="s">
        <v>285</v>
      </c>
      <c r="D15" s="156">
        <f>⑨計算域Ⅱ!D15</f>
        <v>0</v>
      </c>
      <c r="E15" s="157">
        <f>⑨計算域Ⅱ!E15</f>
        <v>0</v>
      </c>
      <c r="F15" s="157">
        <f>⑨計算域Ⅱ!F15</f>
        <v>0</v>
      </c>
      <c r="G15" s="157">
        <f>⑨計算域Ⅱ!D68</f>
        <v>0</v>
      </c>
      <c r="H15" s="158">
        <f>⑨計算域Ⅱ!E68</f>
        <v>0</v>
      </c>
      <c r="I15" s="156">
        <f>⑨計算域Ⅱ!I15</f>
        <v>0</v>
      </c>
      <c r="J15" s="157">
        <f>⑨計算域Ⅱ!J15</f>
        <v>0</v>
      </c>
      <c r="K15" s="157">
        <f>⑨計算域Ⅱ!K15</f>
        <v>0</v>
      </c>
      <c r="L15" s="157">
        <f>⑨計算域Ⅱ!F68</f>
        <v>0</v>
      </c>
      <c r="M15" s="157">
        <f>⑨計算域Ⅱ!G68</f>
        <v>0</v>
      </c>
    </row>
    <row r="16" spans="2:13" x14ac:dyDescent="0.15">
      <c r="B16" s="269" t="s">
        <v>145</v>
      </c>
      <c r="C16" s="270" t="s">
        <v>286</v>
      </c>
      <c r="D16" s="271">
        <f>⑨計算域Ⅱ!D16</f>
        <v>0</v>
      </c>
      <c r="E16" s="272">
        <f>⑨計算域Ⅱ!E16</f>
        <v>0</v>
      </c>
      <c r="F16" s="272">
        <f>⑨計算域Ⅱ!F16</f>
        <v>0</v>
      </c>
      <c r="G16" s="272">
        <f>⑨計算域Ⅱ!D69</f>
        <v>0</v>
      </c>
      <c r="H16" s="273">
        <f>⑨計算域Ⅱ!E69</f>
        <v>0</v>
      </c>
      <c r="I16" s="271">
        <f>⑨計算域Ⅱ!I16</f>
        <v>0</v>
      </c>
      <c r="J16" s="272">
        <f>⑨計算域Ⅱ!J16</f>
        <v>0</v>
      </c>
      <c r="K16" s="272">
        <f>⑨計算域Ⅱ!K16</f>
        <v>0</v>
      </c>
      <c r="L16" s="272">
        <f>⑨計算域Ⅱ!F69</f>
        <v>0</v>
      </c>
      <c r="M16" s="272">
        <f>⑨計算域Ⅱ!G69</f>
        <v>0</v>
      </c>
    </row>
    <row r="17" spans="2:13" x14ac:dyDescent="0.15">
      <c r="B17" s="154" t="s">
        <v>146</v>
      </c>
      <c r="C17" s="155" t="s">
        <v>287</v>
      </c>
      <c r="D17" s="156">
        <f>⑨計算域Ⅱ!D17</f>
        <v>0</v>
      </c>
      <c r="E17" s="157">
        <f>⑨計算域Ⅱ!E17</f>
        <v>0</v>
      </c>
      <c r="F17" s="157">
        <f>⑨計算域Ⅱ!F17</f>
        <v>0</v>
      </c>
      <c r="G17" s="157">
        <f>⑨計算域Ⅱ!D70</f>
        <v>0</v>
      </c>
      <c r="H17" s="158">
        <f>⑨計算域Ⅱ!E70</f>
        <v>0</v>
      </c>
      <c r="I17" s="156">
        <f>⑨計算域Ⅱ!I17</f>
        <v>0</v>
      </c>
      <c r="J17" s="157">
        <f>⑨計算域Ⅱ!J17</f>
        <v>0</v>
      </c>
      <c r="K17" s="157">
        <f>⑨計算域Ⅱ!K17</f>
        <v>0</v>
      </c>
      <c r="L17" s="157">
        <f>⑨計算域Ⅱ!F70</f>
        <v>0</v>
      </c>
      <c r="M17" s="157">
        <f>⑨計算域Ⅱ!G70</f>
        <v>0</v>
      </c>
    </row>
    <row r="18" spans="2:13" x14ac:dyDescent="0.15">
      <c r="B18" s="269" t="s">
        <v>147</v>
      </c>
      <c r="C18" s="270" t="s">
        <v>288</v>
      </c>
      <c r="D18" s="271">
        <f>⑨計算域Ⅱ!D18</f>
        <v>0</v>
      </c>
      <c r="E18" s="272">
        <f>⑨計算域Ⅱ!E18</f>
        <v>0</v>
      </c>
      <c r="F18" s="272">
        <f>⑨計算域Ⅱ!F18</f>
        <v>0</v>
      </c>
      <c r="G18" s="272">
        <f>⑨計算域Ⅱ!D71</f>
        <v>0</v>
      </c>
      <c r="H18" s="273">
        <f>⑨計算域Ⅱ!E71</f>
        <v>0</v>
      </c>
      <c r="I18" s="271">
        <f>⑨計算域Ⅱ!I18</f>
        <v>0</v>
      </c>
      <c r="J18" s="272">
        <f>⑨計算域Ⅱ!J18</f>
        <v>0</v>
      </c>
      <c r="K18" s="272">
        <f>⑨計算域Ⅱ!K18</f>
        <v>0</v>
      </c>
      <c r="L18" s="272">
        <f>⑨計算域Ⅱ!F71</f>
        <v>0</v>
      </c>
      <c r="M18" s="272">
        <f>⑨計算域Ⅱ!G71</f>
        <v>0</v>
      </c>
    </row>
    <row r="19" spans="2:13" x14ac:dyDescent="0.15">
      <c r="B19" s="154" t="s">
        <v>148</v>
      </c>
      <c r="C19" s="155" t="s">
        <v>149</v>
      </c>
      <c r="D19" s="156">
        <f>⑨計算域Ⅱ!D19</f>
        <v>0</v>
      </c>
      <c r="E19" s="157">
        <f>⑨計算域Ⅱ!E19</f>
        <v>0</v>
      </c>
      <c r="F19" s="157">
        <f>⑨計算域Ⅱ!F19</f>
        <v>0</v>
      </c>
      <c r="G19" s="157">
        <f>⑨計算域Ⅱ!D72</f>
        <v>0</v>
      </c>
      <c r="H19" s="158">
        <f>⑨計算域Ⅱ!E72</f>
        <v>0</v>
      </c>
      <c r="I19" s="156">
        <f>⑨計算域Ⅱ!I19</f>
        <v>0</v>
      </c>
      <c r="J19" s="157">
        <f>⑨計算域Ⅱ!J19</f>
        <v>0</v>
      </c>
      <c r="K19" s="157">
        <f>⑨計算域Ⅱ!K19</f>
        <v>0</v>
      </c>
      <c r="L19" s="157">
        <f>⑨計算域Ⅱ!F72</f>
        <v>0</v>
      </c>
      <c r="M19" s="157">
        <f>⑨計算域Ⅱ!G72</f>
        <v>0</v>
      </c>
    </row>
    <row r="20" spans="2:13" x14ac:dyDescent="0.15">
      <c r="B20" s="269" t="s">
        <v>150</v>
      </c>
      <c r="C20" s="270" t="s">
        <v>289</v>
      </c>
      <c r="D20" s="271">
        <f>⑨計算域Ⅱ!D20</f>
        <v>0</v>
      </c>
      <c r="E20" s="272">
        <f>⑨計算域Ⅱ!E20</f>
        <v>0</v>
      </c>
      <c r="F20" s="272">
        <f>⑨計算域Ⅱ!F20</f>
        <v>0</v>
      </c>
      <c r="G20" s="272">
        <f>⑨計算域Ⅱ!D73</f>
        <v>0</v>
      </c>
      <c r="H20" s="273">
        <f>⑨計算域Ⅱ!E73</f>
        <v>0</v>
      </c>
      <c r="I20" s="271">
        <f>⑨計算域Ⅱ!I20</f>
        <v>0</v>
      </c>
      <c r="J20" s="272">
        <f>⑨計算域Ⅱ!J20</f>
        <v>0</v>
      </c>
      <c r="K20" s="272">
        <f>⑨計算域Ⅱ!K20</f>
        <v>0</v>
      </c>
      <c r="L20" s="272">
        <f>⑨計算域Ⅱ!F73</f>
        <v>0</v>
      </c>
      <c r="M20" s="272">
        <f>⑨計算域Ⅱ!G73</f>
        <v>0</v>
      </c>
    </row>
    <row r="21" spans="2:13" x14ac:dyDescent="0.15">
      <c r="B21" s="154" t="s">
        <v>151</v>
      </c>
      <c r="C21" s="155" t="s">
        <v>290</v>
      </c>
      <c r="D21" s="156">
        <f>⑨計算域Ⅱ!D21</f>
        <v>0</v>
      </c>
      <c r="E21" s="157">
        <f>⑨計算域Ⅱ!E21</f>
        <v>0</v>
      </c>
      <c r="F21" s="157">
        <f>⑨計算域Ⅱ!F21</f>
        <v>0</v>
      </c>
      <c r="G21" s="157">
        <f>⑨計算域Ⅱ!D74</f>
        <v>0</v>
      </c>
      <c r="H21" s="158">
        <f>⑨計算域Ⅱ!E74</f>
        <v>0</v>
      </c>
      <c r="I21" s="156">
        <f>⑨計算域Ⅱ!I21</f>
        <v>0</v>
      </c>
      <c r="J21" s="157">
        <f>⑨計算域Ⅱ!J21</f>
        <v>0</v>
      </c>
      <c r="K21" s="157">
        <f>⑨計算域Ⅱ!K21</f>
        <v>0</v>
      </c>
      <c r="L21" s="157">
        <f>⑨計算域Ⅱ!F74</f>
        <v>0</v>
      </c>
      <c r="M21" s="157">
        <f>⑨計算域Ⅱ!G74</f>
        <v>0</v>
      </c>
    </row>
    <row r="22" spans="2:13" x14ac:dyDescent="0.15">
      <c r="B22" s="269" t="s">
        <v>152</v>
      </c>
      <c r="C22" s="270" t="s">
        <v>291</v>
      </c>
      <c r="D22" s="271">
        <f>⑨計算域Ⅱ!D22</f>
        <v>0</v>
      </c>
      <c r="E22" s="272">
        <f>⑨計算域Ⅱ!E22</f>
        <v>0</v>
      </c>
      <c r="F22" s="272">
        <f>⑨計算域Ⅱ!F22</f>
        <v>0</v>
      </c>
      <c r="G22" s="272">
        <f>⑨計算域Ⅱ!D75</f>
        <v>0</v>
      </c>
      <c r="H22" s="273">
        <f>⑨計算域Ⅱ!E75</f>
        <v>0</v>
      </c>
      <c r="I22" s="271">
        <f>⑨計算域Ⅱ!I22</f>
        <v>0</v>
      </c>
      <c r="J22" s="272">
        <f>⑨計算域Ⅱ!J22</f>
        <v>0</v>
      </c>
      <c r="K22" s="272">
        <f>⑨計算域Ⅱ!K22</f>
        <v>0</v>
      </c>
      <c r="L22" s="272">
        <f>⑨計算域Ⅱ!F75</f>
        <v>0</v>
      </c>
      <c r="M22" s="272">
        <f>⑨計算域Ⅱ!G75</f>
        <v>0</v>
      </c>
    </row>
    <row r="23" spans="2:13" x14ac:dyDescent="0.15">
      <c r="B23" s="154" t="s">
        <v>153</v>
      </c>
      <c r="C23" s="155" t="s">
        <v>292</v>
      </c>
      <c r="D23" s="156">
        <f>⑨計算域Ⅱ!D23</f>
        <v>0</v>
      </c>
      <c r="E23" s="157">
        <f>⑨計算域Ⅱ!E23</f>
        <v>0</v>
      </c>
      <c r="F23" s="157">
        <f>⑨計算域Ⅱ!F23</f>
        <v>0</v>
      </c>
      <c r="G23" s="157">
        <f>⑨計算域Ⅱ!D76</f>
        <v>0</v>
      </c>
      <c r="H23" s="158">
        <f>⑨計算域Ⅱ!E76</f>
        <v>0</v>
      </c>
      <c r="I23" s="156">
        <f>⑨計算域Ⅱ!I23</f>
        <v>0</v>
      </c>
      <c r="J23" s="157">
        <f>⑨計算域Ⅱ!J23</f>
        <v>0</v>
      </c>
      <c r="K23" s="157">
        <f>⑨計算域Ⅱ!K23</f>
        <v>0</v>
      </c>
      <c r="L23" s="157">
        <f>⑨計算域Ⅱ!F76</f>
        <v>0</v>
      </c>
      <c r="M23" s="157">
        <f>⑨計算域Ⅱ!G76</f>
        <v>0</v>
      </c>
    </row>
    <row r="24" spans="2:13" x14ac:dyDescent="0.15">
      <c r="B24" s="269" t="s">
        <v>154</v>
      </c>
      <c r="C24" s="270" t="s">
        <v>293</v>
      </c>
      <c r="D24" s="271">
        <f>⑨計算域Ⅱ!D24</f>
        <v>0</v>
      </c>
      <c r="E24" s="272">
        <f>⑨計算域Ⅱ!E24</f>
        <v>0</v>
      </c>
      <c r="F24" s="272">
        <f>⑨計算域Ⅱ!F24</f>
        <v>0</v>
      </c>
      <c r="G24" s="272">
        <f>⑨計算域Ⅱ!D77</f>
        <v>0</v>
      </c>
      <c r="H24" s="273">
        <f>⑨計算域Ⅱ!E77</f>
        <v>0</v>
      </c>
      <c r="I24" s="271">
        <f>⑨計算域Ⅱ!I24</f>
        <v>0</v>
      </c>
      <c r="J24" s="272">
        <f>⑨計算域Ⅱ!J24</f>
        <v>0</v>
      </c>
      <c r="K24" s="272">
        <f>⑨計算域Ⅱ!K24</f>
        <v>0</v>
      </c>
      <c r="L24" s="272">
        <f>⑨計算域Ⅱ!F77</f>
        <v>0</v>
      </c>
      <c r="M24" s="272">
        <f>⑨計算域Ⅱ!G77</f>
        <v>0</v>
      </c>
    </row>
    <row r="25" spans="2:13" x14ac:dyDescent="0.15">
      <c r="B25" s="154" t="s">
        <v>155</v>
      </c>
      <c r="C25" s="155" t="s">
        <v>294</v>
      </c>
      <c r="D25" s="156">
        <f>⑨計算域Ⅱ!D25</f>
        <v>0</v>
      </c>
      <c r="E25" s="157">
        <f>⑨計算域Ⅱ!E25</f>
        <v>0</v>
      </c>
      <c r="F25" s="157">
        <f>⑨計算域Ⅱ!F25</f>
        <v>0</v>
      </c>
      <c r="G25" s="157">
        <f>⑨計算域Ⅱ!D78</f>
        <v>0</v>
      </c>
      <c r="H25" s="158">
        <f>⑨計算域Ⅱ!E78</f>
        <v>0</v>
      </c>
      <c r="I25" s="156">
        <f>⑨計算域Ⅱ!I25</f>
        <v>0</v>
      </c>
      <c r="J25" s="157">
        <f>⑨計算域Ⅱ!J25</f>
        <v>0</v>
      </c>
      <c r="K25" s="157">
        <f>⑨計算域Ⅱ!K25</f>
        <v>0</v>
      </c>
      <c r="L25" s="157">
        <f>⑨計算域Ⅱ!F78</f>
        <v>0</v>
      </c>
      <c r="M25" s="157">
        <f>⑨計算域Ⅱ!G78</f>
        <v>0</v>
      </c>
    </row>
    <row r="26" spans="2:13" x14ac:dyDescent="0.15">
      <c r="B26" s="269" t="s">
        <v>156</v>
      </c>
      <c r="C26" s="270" t="s">
        <v>295</v>
      </c>
      <c r="D26" s="271">
        <f>⑨計算域Ⅱ!D26</f>
        <v>0</v>
      </c>
      <c r="E26" s="272">
        <f>⑨計算域Ⅱ!E26</f>
        <v>0</v>
      </c>
      <c r="F26" s="272">
        <f>⑨計算域Ⅱ!F26</f>
        <v>0</v>
      </c>
      <c r="G26" s="272">
        <f>⑨計算域Ⅱ!D79</f>
        <v>0</v>
      </c>
      <c r="H26" s="273">
        <f>⑨計算域Ⅱ!E79</f>
        <v>0</v>
      </c>
      <c r="I26" s="271">
        <f>⑨計算域Ⅱ!I26</f>
        <v>0</v>
      </c>
      <c r="J26" s="272">
        <f>⑨計算域Ⅱ!J26</f>
        <v>0</v>
      </c>
      <c r="K26" s="272">
        <f>⑨計算域Ⅱ!K26</f>
        <v>0</v>
      </c>
      <c r="L26" s="272">
        <f>⑨計算域Ⅱ!F79</f>
        <v>0</v>
      </c>
      <c r="M26" s="272">
        <f>⑨計算域Ⅱ!G79</f>
        <v>0</v>
      </c>
    </row>
    <row r="27" spans="2:13" x14ac:dyDescent="0.15">
      <c r="B27" s="154" t="s">
        <v>157</v>
      </c>
      <c r="C27" s="155" t="s">
        <v>296</v>
      </c>
      <c r="D27" s="156">
        <f>⑨計算域Ⅱ!D27</f>
        <v>0</v>
      </c>
      <c r="E27" s="157">
        <f>⑨計算域Ⅱ!E27</f>
        <v>0</v>
      </c>
      <c r="F27" s="157">
        <f>⑨計算域Ⅱ!F27</f>
        <v>0</v>
      </c>
      <c r="G27" s="157">
        <f>⑨計算域Ⅱ!D80</f>
        <v>0</v>
      </c>
      <c r="H27" s="158">
        <f>⑨計算域Ⅱ!E80</f>
        <v>0</v>
      </c>
      <c r="I27" s="156">
        <f>⑨計算域Ⅱ!I27</f>
        <v>0</v>
      </c>
      <c r="J27" s="157">
        <f>⑨計算域Ⅱ!J27</f>
        <v>0</v>
      </c>
      <c r="K27" s="157">
        <f>⑨計算域Ⅱ!K27</f>
        <v>0</v>
      </c>
      <c r="L27" s="157">
        <f>⑨計算域Ⅱ!F80</f>
        <v>0</v>
      </c>
      <c r="M27" s="157">
        <f>⑨計算域Ⅱ!G80</f>
        <v>0</v>
      </c>
    </row>
    <row r="28" spans="2:13" x14ac:dyDescent="0.15">
      <c r="B28" s="269" t="s">
        <v>158</v>
      </c>
      <c r="C28" s="270" t="s">
        <v>297</v>
      </c>
      <c r="D28" s="271">
        <f>⑨計算域Ⅱ!D28</f>
        <v>0</v>
      </c>
      <c r="E28" s="272">
        <f>⑨計算域Ⅱ!E28</f>
        <v>0</v>
      </c>
      <c r="F28" s="272">
        <f>⑨計算域Ⅱ!F28</f>
        <v>0</v>
      </c>
      <c r="G28" s="272">
        <f>⑨計算域Ⅱ!D81</f>
        <v>0</v>
      </c>
      <c r="H28" s="273">
        <f>⑨計算域Ⅱ!E81</f>
        <v>0</v>
      </c>
      <c r="I28" s="271">
        <f>⑨計算域Ⅱ!I28</f>
        <v>0</v>
      </c>
      <c r="J28" s="272">
        <f>⑨計算域Ⅱ!J28</f>
        <v>0</v>
      </c>
      <c r="K28" s="272">
        <f>⑨計算域Ⅱ!K28</f>
        <v>0</v>
      </c>
      <c r="L28" s="272">
        <f>⑨計算域Ⅱ!F81</f>
        <v>0</v>
      </c>
      <c r="M28" s="272">
        <f>⑨計算域Ⅱ!G81</f>
        <v>0</v>
      </c>
    </row>
    <row r="29" spans="2:13" x14ac:dyDescent="0.15">
      <c r="B29" s="154" t="s">
        <v>159</v>
      </c>
      <c r="C29" s="155" t="s">
        <v>298</v>
      </c>
      <c r="D29" s="156">
        <f>⑨計算域Ⅱ!D29</f>
        <v>0</v>
      </c>
      <c r="E29" s="157">
        <f>⑨計算域Ⅱ!E29</f>
        <v>0</v>
      </c>
      <c r="F29" s="157">
        <f>⑨計算域Ⅱ!F29</f>
        <v>0</v>
      </c>
      <c r="G29" s="157">
        <f>⑨計算域Ⅱ!D82</f>
        <v>0</v>
      </c>
      <c r="H29" s="158">
        <f>⑨計算域Ⅱ!E82</f>
        <v>0</v>
      </c>
      <c r="I29" s="156">
        <f>⑨計算域Ⅱ!I29</f>
        <v>0</v>
      </c>
      <c r="J29" s="157">
        <f>⑨計算域Ⅱ!J29</f>
        <v>0</v>
      </c>
      <c r="K29" s="157">
        <f>⑨計算域Ⅱ!K29</f>
        <v>0</v>
      </c>
      <c r="L29" s="157">
        <f>⑨計算域Ⅱ!F82</f>
        <v>0</v>
      </c>
      <c r="M29" s="157">
        <f>⑨計算域Ⅱ!G82</f>
        <v>0</v>
      </c>
    </row>
    <row r="30" spans="2:13" x14ac:dyDescent="0.15">
      <c r="B30" s="269" t="s">
        <v>160</v>
      </c>
      <c r="C30" s="270" t="s">
        <v>299</v>
      </c>
      <c r="D30" s="271">
        <f>⑨計算域Ⅱ!D30</f>
        <v>0</v>
      </c>
      <c r="E30" s="272">
        <f>⑨計算域Ⅱ!E30</f>
        <v>0</v>
      </c>
      <c r="F30" s="272">
        <f>⑨計算域Ⅱ!F30</f>
        <v>0</v>
      </c>
      <c r="G30" s="272">
        <f>⑨計算域Ⅱ!D83</f>
        <v>0</v>
      </c>
      <c r="H30" s="273">
        <f>⑨計算域Ⅱ!E83</f>
        <v>0</v>
      </c>
      <c r="I30" s="271">
        <f>⑨計算域Ⅱ!I30</f>
        <v>0</v>
      </c>
      <c r="J30" s="272">
        <f>⑨計算域Ⅱ!J30</f>
        <v>0</v>
      </c>
      <c r="K30" s="272">
        <f>⑨計算域Ⅱ!K30</f>
        <v>0</v>
      </c>
      <c r="L30" s="272">
        <f>⑨計算域Ⅱ!F83</f>
        <v>0</v>
      </c>
      <c r="M30" s="272">
        <f>⑨計算域Ⅱ!G83</f>
        <v>0</v>
      </c>
    </row>
    <row r="31" spans="2:13" x14ac:dyDescent="0.15">
      <c r="B31" s="154" t="s">
        <v>161</v>
      </c>
      <c r="C31" s="155" t="s">
        <v>162</v>
      </c>
      <c r="D31" s="156">
        <f>⑨計算域Ⅱ!D31</f>
        <v>0</v>
      </c>
      <c r="E31" s="157">
        <f>⑨計算域Ⅱ!E31</f>
        <v>0</v>
      </c>
      <c r="F31" s="157">
        <f>⑨計算域Ⅱ!F31</f>
        <v>0</v>
      </c>
      <c r="G31" s="157">
        <f>⑨計算域Ⅱ!D84</f>
        <v>0</v>
      </c>
      <c r="H31" s="158">
        <f>⑨計算域Ⅱ!E84</f>
        <v>0</v>
      </c>
      <c r="I31" s="156">
        <f>⑨計算域Ⅱ!I31</f>
        <v>0</v>
      </c>
      <c r="J31" s="157">
        <f>⑨計算域Ⅱ!J31</f>
        <v>0</v>
      </c>
      <c r="K31" s="157">
        <f>⑨計算域Ⅱ!K31</f>
        <v>0</v>
      </c>
      <c r="L31" s="157">
        <f>⑨計算域Ⅱ!F84</f>
        <v>0</v>
      </c>
      <c r="M31" s="157">
        <f>⑨計算域Ⅱ!G84</f>
        <v>0</v>
      </c>
    </row>
    <row r="32" spans="2:13" x14ac:dyDescent="0.15">
      <c r="B32" s="269" t="s">
        <v>163</v>
      </c>
      <c r="C32" s="270" t="s">
        <v>300</v>
      </c>
      <c r="D32" s="271">
        <f>⑨計算域Ⅱ!D32</f>
        <v>0</v>
      </c>
      <c r="E32" s="272">
        <f>⑨計算域Ⅱ!E32</f>
        <v>0</v>
      </c>
      <c r="F32" s="272">
        <f>⑨計算域Ⅱ!F32</f>
        <v>0</v>
      </c>
      <c r="G32" s="272">
        <f>⑨計算域Ⅱ!D85</f>
        <v>0</v>
      </c>
      <c r="H32" s="273">
        <f>⑨計算域Ⅱ!E85</f>
        <v>0</v>
      </c>
      <c r="I32" s="271">
        <f>⑨計算域Ⅱ!I32</f>
        <v>0</v>
      </c>
      <c r="J32" s="272">
        <f>⑨計算域Ⅱ!J32</f>
        <v>0</v>
      </c>
      <c r="K32" s="272">
        <f>⑨計算域Ⅱ!K32</f>
        <v>0</v>
      </c>
      <c r="L32" s="272">
        <f>⑨計算域Ⅱ!F85</f>
        <v>0</v>
      </c>
      <c r="M32" s="272">
        <f>⑨計算域Ⅱ!G85</f>
        <v>0</v>
      </c>
    </row>
    <row r="33" spans="2:13" x14ac:dyDescent="0.15">
      <c r="B33" s="154" t="s">
        <v>164</v>
      </c>
      <c r="C33" s="155" t="s">
        <v>399</v>
      </c>
      <c r="D33" s="156">
        <f>⑨計算域Ⅱ!D33</f>
        <v>0</v>
      </c>
      <c r="E33" s="157">
        <f>⑨計算域Ⅱ!E33</f>
        <v>0</v>
      </c>
      <c r="F33" s="157">
        <f>⑨計算域Ⅱ!F33</f>
        <v>0</v>
      </c>
      <c r="G33" s="157">
        <f>⑨計算域Ⅱ!D86</f>
        <v>0</v>
      </c>
      <c r="H33" s="158">
        <f>⑨計算域Ⅱ!E86</f>
        <v>0</v>
      </c>
      <c r="I33" s="156">
        <f>⑨計算域Ⅱ!I33</f>
        <v>0</v>
      </c>
      <c r="J33" s="157">
        <f>⑨計算域Ⅱ!J33</f>
        <v>0</v>
      </c>
      <c r="K33" s="157">
        <f>⑨計算域Ⅱ!K33</f>
        <v>0</v>
      </c>
      <c r="L33" s="157">
        <f>⑨計算域Ⅱ!F86</f>
        <v>0</v>
      </c>
      <c r="M33" s="157">
        <f>⑨計算域Ⅱ!G86</f>
        <v>0</v>
      </c>
    </row>
    <row r="34" spans="2:13" x14ac:dyDescent="0.15">
      <c r="B34" s="269" t="s">
        <v>165</v>
      </c>
      <c r="C34" s="270" t="s">
        <v>166</v>
      </c>
      <c r="D34" s="271">
        <f>⑨計算域Ⅱ!D34</f>
        <v>0</v>
      </c>
      <c r="E34" s="272">
        <f>⑨計算域Ⅱ!E34</f>
        <v>0</v>
      </c>
      <c r="F34" s="272">
        <f>⑨計算域Ⅱ!F34</f>
        <v>0</v>
      </c>
      <c r="G34" s="272">
        <f>⑨計算域Ⅱ!D87</f>
        <v>0</v>
      </c>
      <c r="H34" s="273">
        <f>⑨計算域Ⅱ!E87</f>
        <v>0</v>
      </c>
      <c r="I34" s="271">
        <f>⑨計算域Ⅱ!I34</f>
        <v>0</v>
      </c>
      <c r="J34" s="272">
        <f>⑨計算域Ⅱ!J34</f>
        <v>0</v>
      </c>
      <c r="K34" s="272">
        <f>⑨計算域Ⅱ!K34</f>
        <v>0</v>
      </c>
      <c r="L34" s="272">
        <f>⑨計算域Ⅱ!F87</f>
        <v>0</v>
      </c>
      <c r="M34" s="272">
        <f>⑨計算域Ⅱ!G87</f>
        <v>0</v>
      </c>
    </row>
    <row r="35" spans="2:13" x14ac:dyDescent="0.15">
      <c r="B35" s="154" t="s">
        <v>167</v>
      </c>
      <c r="C35" s="155" t="s">
        <v>168</v>
      </c>
      <c r="D35" s="156">
        <f>⑨計算域Ⅱ!D35</f>
        <v>0</v>
      </c>
      <c r="E35" s="157">
        <f>⑨計算域Ⅱ!E35</f>
        <v>0</v>
      </c>
      <c r="F35" s="157">
        <f>⑨計算域Ⅱ!F35</f>
        <v>0</v>
      </c>
      <c r="G35" s="157">
        <f>⑨計算域Ⅱ!D88</f>
        <v>0</v>
      </c>
      <c r="H35" s="158">
        <f>⑨計算域Ⅱ!E88</f>
        <v>0</v>
      </c>
      <c r="I35" s="156">
        <f>⑨計算域Ⅱ!I35</f>
        <v>0</v>
      </c>
      <c r="J35" s="157">
        <f>⑨計算域Ⅱ!J35</f>
        <v>0</v>
      </c>
      <c r="K35" s="157">
        <f>⑨計算域Ⅱ!K35</f>
        <v>0</v>
      </c>
      <c r="L35" s="157">
        <f>⑨計算域Ⅱ!F88</f>
        <v>0</v>
      </c>
      <c r="M35" s="157">
        <f>⑨計算域Ⅱ!G88</f>
        <v>0</v>
      </c>
    </row>
    <row r="36" spans="2:13" x14ac:dyDescent="0.15">
      <c r="B36" s="269" t="s">
        <v>169</v>
      </c>
      <c r="C36" s="270" t="s">
        <v>301</v>
      </c>
      <c r="D36" s="271">
        <f>⑨計算域Ⅱ!D36</f>
        <v>0</v>
      </c>
      <c r="E36" s="272">
        <f>⑨計算域Ⅱ!E36</f>
        <v>0</v>
      </c>
      <c r="F36" s="272">
        <f>⑨計算域Ⅱ!F36</f>
        <v>0</v>
      </c>
      <c r="G36" s="272">
        <f>⑨計算域Ⅱ!D89</f>
        <v>0</v>
      </c>
      <c r="H36" s="273">
        <f>⑨計算域Ⅱ!E89</f>
        <v>0</v>
      </c>
      <c r="I36" s="271">
        <f>⑨計算域Ⅱ!I36</f>
        <v>0</v>
      </c>
      <c r="J36" s="272">
        <f>⑨計算域Ⅱ!J36</f>
        <v>0</v>
      </c>
      <c r="K36" s="272">
        <f>⑨計算域Ⅱ!K36</f>
        <v>0</v>
      </c>
      <c r="L36" s="272">
        <f>⑨計算域Ⅱ!F89</f>
        <v>0</v>
      </c>
      <c r="M36" s="272">
        <f>⑨計算域Ⅱ!G89</f>
        <v>0</v>
      </c>
    </row>
    <row r="37" spans="2:13" x14ac:dyDescent="0.15">
      <c r="B37" s="154" t="s">
        <v>170</v>
      </c>
      <c r="C37" s="155" t="s">
        <v>302</v>
      </c>
      <c r="D37" s="156">
        <f>⑨計算域Ⅱ!D37</f>
        <v>0</v>
      </c>
      <c r="E37" s="157">
        <f>⑨計算域Ⅱ!E37</f>
        <v>0</v>
      </c>
      <c r="F37" s="157">
        <f>⑨計算域Ⅱ!F37</f>
        <v>0</v>
      </c>
      <c r="G37" s="157">
        <f>⑨計算域Ⅱ!D90</f>
        <v>0</v>
      </c>
      <c r="H37" s="158">
        <f>⑨計算域Ⅱ!E90</f>
        <v>0</v>
      </c>
      <c r="I37" s="156">
        <f>⑨計算域Ⅱ!I37</f>
        <v>0</v>
      </c>
      <c r="J37" s="157">
        <f>⑨計算域Ⅱ!J37</f>
        <v>0</v>
      </c>
      <c r="K37" s="157">
        <f>⑨計算域Ⅱ!K37</f>
        <v>0</v>
      </c>
      <c r="L37" s="157">
        <f>⑨計算域Ⅱ!F90</f>
        <v>0</v>
      </c>
      <c r="M37" s="157">
        <f>⑨計算域Ⅱ!G90</f>
        <v>0</v>
      </c>
    </row>
    <row r="38" spans="2:13" x14ac:dyDescent="0.15">
      <c r="B38" s="269" t="s">
        <v>171</v>
      </c>
      <c r="C38" s="270" t="s">
        <v>172</v>
      </c>
      <c r="D38" s="271">
        <f>⑨計算域Ⅱ!D38</f>
        <v>0</v>
      </c>
      <c r="E38" s="272">
        <f>⑨計算域Ⅱ!E38</f>
        <v>0</v>
      </c>
      <c r="F38" s="272">
        <f>⑨計算域Ⅱ!F38</f>
        <v>0</v>
      </c>
      <c r="G38" s="272">
        <f>⑨計算域Ⅱ!D91</f>
        <v>0</v>
      </c>
      <c r="H38" s="273">
        <f>⑨計算域Ⅱ!E91</f>
        <v>0</v>
      </c>
      <c r="I38" s="271">
        <f>⑨計算域Ⅱ!I38</f>
        <v>0</v>
      </c>
      <c r="J38" s="272">
        <f>⑨計算域Ⅱ!J38</f>
        <v>0</v>
      </c>
      <c r="K38" s="272">
        <f>⑨計算域Ⅱ!K38</f>
        <v>0</v>
      </c>
      <c r="L38" s="272">
        <f>⑨計算域Ⅱ!F91</f>
        <v>0</v>
      </c>
      <c r="M38" s="272">
        <f>⑨計算域Ⅱ!G91</f>
        <v>0</v>
      </c>
    </row>
    <row r="39" spans="2:13" x14ac:dyDescent="0.15">
      <c r="B39" s="154" t="s">
        <v>173</v>
      </c>
      <c r="C39" s="155" t="s">
        <v>303</v>
      </c>
      <c r="D39" s="156">
        <f>⑨計算域Ⅱ!D39</f>
        <v>0</v>
      </c>
      <c r="E39" s="157">
        <f>⑨計算域Ⅱ!E39</f>
        <v>0</v>
      </c>
      <c r="F39" s="157">
        <f>⑨計算域Ⅱ!F39</f>
        <v>0</v>
      </c>
      <c r="G39" s="157">
        <f>⑨計算域Ⅱ!D92</f>
        <v>0</v>
      </c>
      <c r="H39" s="158">
        <f>⑨計算域Ⅱ!E92</f>
        <v>0</v>
      </c>
      <c r="I39" s="156">
        <f>⑨計算域Ⅱ!I39</f>
        <v>0</v>
      </c>
      <c r="J39" s="157">
        <f>⑨計算域Ⅱ!J39</f>
        <v>0</v>
      </c>
      <c r="K39" s="157">
        <f>⑨計算域Ⅱ!K39</f>
        <v>0</v>
      </c>
      <c r="L39" s="157">
        <f>⑨計算域Ⅱ!F92</f>
        <v>0</v>
      </c>
      <c r="M39" s="157">
        <f>⑨計算域Ⅱ!G92</f>
        <v>0</v>
      </c>
    </row>
    <row r="40" spans="2:13" x14ac:dyDescent="0.15">
      <c r="B40" s="269" t="s">
        <v>174</v>
      </c>
      <c r="C40" s="270" t="s">
        <v>304</v>
      </c>
      <c r="D40" s="271">
        <f>⑨計算域Ⅱ!D40</f>
        <v>0</v>
      </c>
      <c r="E40" s="272">
        <f>⑨計算域Ⅱ!E40</f>
        <v>0</v>
      </c>
      <c r="F40" s="272">
        <f>⑨計算域Ⅱ!F40</f>
        <v>0</v>
      </c>
      <c r="G40" s="272">
        <f>⑨計算域Ⅱ!D93</f>
        <v>0</v>
      </c>
      <c r="H40" s="273">
        <f>⑨計算域Ⅱ!E93</f>
        <v>0</v>
      </c>
      <c r="I40" s="271">
        <f>⑨計算域Ⅱ!I40</f>
        <v>0</v>
      </c>
      <c r="J40" s="272">
        <f>⑨計算域Ⅱ!J40</f>
        <v>0</v>
      </c>
      <c r="K40" s="272">
        <f>⑨計算域Ⅱ!K40</f>
        <v>0</v>
      </c>
      <c r="L40" s="272">
        <f>⑨計算域Ⅱ!F93</f>
        <v>0</v>
      </c>
      <c r="M40" s="272">
        <f>⑨計算域Ⅱ!G93</f>
        <v>0</v>
      </c>
    </row>
    <row r="41" spans="2:13" x14ac:dyDescent="0.15">
      <c r="B41" s="154" t="s">
        <v>175</v>
      </c>
      <c r="C41" s="155" t="s">
        <v>305</v>
      </c>
      <c r="D41" s="156">
        <f>⑨計算域Ⅱ!D41</f>
        <v>0</v>
      </c>
      <c r="E41" s="157">
        <f>⑨計算域Ⅱ!E41</f>
        <v>0</v>
      </c>
      <c r="F41" s="157">
        <f>⑨計算域Ⅱ!F41</f>
        <v>0</v>
      </c>
      <c r="G41" s="157">
        <f>⑨計算域Ⅱ!D94</f>
        <v>0</v>
      </c>
      <c r="H41" s="158">
        <f>⑨計算域Ⅱ!E94</f>
        <v>0</v>
      </c>
      <c r="I41" s="156">
        <f>⑨計算域Ⅱ!I41</f>
        <v>0</v>
      </c>
      <c r="J41" s="157">
        <f>⑨計算域Ⅱ!J41</f>
        <v>0</v>
      </c>
      <c r="K41" s="157">
        <f>⑨計算域Ⅱ!K41</f>
        <v>0</v>
      </c>
      <c r="L41" s="157">
        <f>⑨計算域Ⅱ!F94</f>
        <v>0</v>
      </c>
      <c r="M41" s="157">
        <f>⑨計算域Ⅱ!G94</f>
        <v>0</v>
      </c>
    </row>
    <row r="42" spans="2:13" x14ac:dyDescent="0.15">
      <c r="B42" s="269" t="s">
        <v>176</v>
      </c>
      <c r="C42" s="270" t="s">
        <v>306</v>
      </c>
      <c r="D42" s="271">
        <f>⑨計算域Ⅱ!D42</f>
        <v>0</v>
      </c>
      <c r="E42" s="272">
        <f>⑨計算域Ⅱ!E42</f>
        <v>0</v>
      </c>
      <c r="F42" s="272">
        <f>⑨計算域Ⅱ!F42</f>
        <v>0</v>
      </c>
      <c r="G42" s="272">
        <f>⑨計算域Ⅱ!D95</f>
        <v>0</v>
      </c>
      <c r="H42" s="273">
        <f>⑨計算域Ⅱ!E95</f>
        <v>0</v>
      </c>
      <c r="I42" s="271">
        <f>⑨計算域Ⅱ!I42</f>
        <v>0</v>
      </c>
      <c r="J42" s="272">
        <f>⑨計算域Ⅱ!J42</f>
        <v>0</v>
      </c>
      <c r="K42" s="272">
        <f>⑨計算域Ⅱ!K42</f>
        <v>0</v>
      </c>
      <c r="L42" s="272">
        <f>⑨計算域Ⅱ!F95</f>
        <v>0</v>
      </c>
      <c r="M42" s="272">
        <f>⑨計算域Ⅱ!G95</f>
        <v>0</v>
      </c>
    </row>
    <row r="43" spans="2:13" x14ac:dyDescent="0.15">
      <c r="B43" s="154" t="s">
        <v>177</v>
      </c>
      <c r="C43" s="155" t="s">
        <v>307</v>
      </c>
      <c r="D43" s="156">
        <f>⑨計算域Ⅱ!D43</f>
        <v>0</v>
      </c>
      <c r="E43" s="157">
        <f>⑨計算域Ⅱ!E43</f>
        <v>0</v>
      </c>
      <c r="F43" s="157">
        <f>⑨計算域Ⅱ!F43</f>
        <v>0</v>
      </c>
      <c r="G43" s="157">
        <f>⑨計算域Ⅱ!D96</f>
        <v>0</v>
      </c>
      <c r="H43" s="158">
        <f>⑨計算域Ⅱ!E96</f>
        <v>0</v>
      </c>
      <c r="I43" s="156">
        <f>⑨計算域Ⅱ!I43</f>
        <v>0</v>
      </c>
      <c r="J43" s="157">
        <f>⑨計算域Ⅱ!J43</f>
        <v>0</v>
      </c>
      <c r="K43" s="157">
        <f>⑨計算域Ⅱ!K43</f>
        <v>0</v>
      </c>
      <c r="L43" s="157">
        <f>⑨計算域Ⅱ!F96</f>
        <v>0</v>
      </c>
      <c r="M43" s="157">
        <f>⑨計算域Ⅱ!G96</f>
        <v>0</v>
      </c>
    </row>
    <row r="44" spans="2:13" x14ac:dyDescent="0.15">
      <c r="B44" s="274" t="s">
        <v>178</v>
      </c>
      <c r="C44" s="275" t="s">
        <v>308</v>
      </c>
      <c r="D44" s="271">
        <f>⑨計算域Ⅱ!D44</f>
        <v>0</v>
      </c>
      <c r="E44" s="272">
        <f>⑨計算域Ⅱ!E44</f>
        <v>0</v>
      </c>
      <c r="F44" s="272">
        <f>⑨計算域Ⅱ!F44</f>
        <v>0</v>
      </c>
      <c r="G44" s="272">
        <f>⑨計算域Ⅱ!D97</f>
        <v>0</v>
      </c>
      <c r="H44" s="273">
        <f>⑨計算域Ⅱ!E97</f>
        <v>0</v>
      </c>
      <c r="I44" s="271">
        <f>⑨計算域Ⅱ!I44</f>
        <v>0</v>
      </c>
      <c r="J44" s="272">
        <f>⑨計算域Ⅱ!J44</f>
        <v>0</v>
      </c>
      <c r="K44" s="272">
        <f>⑨計算域Ⅱ!K44</f>
        <v>0</v>
      </c>
      <c r="L44" s="272">
        <f>⑨計算域Ⅱ!F97</f>
        <v>0</v>
      </c>
      <c r="M44" s="272">
        <f>⑨計算域Ⅱ!G97</f>
        <v>0</v>
      </c>
    </row>
    <row r="45" spans="2:13" x14ac:dyDescent="0.15">
      <c r="B45" s="159" t="s">
        <v>179</v>
      </c>
      <c r="C45" s="161" t="s">
        <v>309</v>
      </c>
      <c r="D45" s="156">
        <f>⑨計算域Ⅱ!D45</f>
        <v>0</v>
      </c>
      <c r="E45" s="157">
        <f>⑨計算域Ⅱ!E45</f>
        <v>0</v>
      </c>
      <c r="F45" s="157">
        <f>⑨計算域Ⅱ!F45</f>
        <v>0</v>
      </c>
      <c r="G45" s="157">
        <f>⑨計算域Ⅱ!D98</f>
        <v>0</v>
      </c>
      <c r="H45" s="158">
        <f>⑨計算域Ⅱ!E98</f>
        <v>0</v>
      </c>
      <c r="I45" s="156">
        <f>⑨計算域Ⅱ!I45</f>
        <v>0</v>
      </c>
      <c r="J45" s="157">
        <f>⑨計算域Ⅱ!J45</f>
        <v>0</v>
      </c>
      <c r="K45" s="157">
        <f>⑨計算域Ⅱ!K45</f>
        <v>0</v>
      </c>
      <c r="L45" s="157">
        <f>⑨計算域Ⅱ!F98</f>
        <v>0</v>
      </c>
      <c r="M45" s="157">
        <f>⑨計算域Ⅱ!G98</f>
        <v>0</v>
      </c>
    </row>
    <row r="46" spans="2:13" x14ac:dyDescent="0.15">
      <c r="B46" s="274" t="s">
        <v>180</v>
      </c>
      <c r="C46" s="275" t="s">
        <v>310</v>
      </c>
      <c r="D46" s="271">
        <f>⑨計算域Ⅱ!D46</f>
        <v>0</v>
      </c>
      <c r="E46" s="272">
        <f>⑨計算域Ⅱ!E46</f>
        <v>0</v>
      </c>
      <c r="F46" s="272">
        <f>⑨計算域Ⅱ!F46</f>
        <v>0</v>
      </c>
      <c r="G46" s="272">
        <f>⑨計算域Ⅱ!D99</f>
        <v>0</v>
      </c>
      <c r="H46" s="273">
        <f>⑨計算域Ⅱ!E99</f>
        <v>0</v>
      </c>
      <c r="I46" s="271">
        <f>⑨計算域Ⅱ!I46</f>
        <v>0</v>
      </c>
      <c r="J46" s="272">
        <f>⑨計算域Ⅱ!J46</f>
        <v>0</v>
      </c>
      <c r="K46" s="272">
        <f>⑨計算域Ⅱ!K46</f>
        <v>0</v>
      </c>
      <c r="L46" s="272">
        <f>⑨計算域Ⅱ!F99</f>
        <v>0</v>
      </c>
      <c r="M46" s="272">
        <f>⑨計算域Ⅱ!G99</f>
        <v>0</v>
      </c>
    </row>
    <row r="47" spans="2:13" x14ac:dyDescent="0.15">
      <c r="B47" s="159" t="s">
        <v>181</v>
      </c>
      <c r="C47" s="161" t="s">
        <v>311</v>
      </c>
      <c r="D47" s="156">
        <f>⑨計算域Ⅱ!D47</f>
        <v>0</v>
      </c>
      <c r="E47" s="157">
        <f>⑨計算域Ⅱ!E47</f>
        <v>0</v>
      </c>
      <c r="F47" s="157">
        <f>⑨計算域Ⅱ!F47</f>
        <v>0</v>
      </c>
      <c r="G47" s="157">
        <f>⑨計算域Ⅱ!D100</f>
        <v>0</v>
      </c>
      <c r="H47" s="158">
        <f>⑨計算域Ⅱ!E100</f>
        <v>0</v>
      </c>
      <c r="I47" s="156">
        <f>⑨計算域Ⅱ!I47</f>
        <v>0</v>
      </c>
      <c r="J47" s="157">
        <f>⑨計算域Ⅱ!J47</f>
        <v>0</v>
      </c>
      <c r="K47" s="157">
        <f>⑨計算域Ⅱ!K47</f>
        <v>0</v>
      </c>
      <c r="L47" s="157">
        <f>⑨計算域Ⅱ!F100</f>
        <v>0</v>
      </c>
      <c r="M47" s="157">
        <f>⑨計算域Ⅱ!G100</f>
        <v>0</v>
      </c>
    </row>
    <row r="48" spans="2:13" x14ac:dyDescent="0.15">
      <c r="B48" s="276" t="s">
        <v>182</v>
      </c>
      <c r="C48" s="277" t="s">
        <v>312</v>
      </c>
      <c r="D48" s="278">
        <f>⑨計算域Ⅱ!D48</f>
        <v>0</v>
      </c>
      <c r="E48" s="279">
        <f>⑨計算域Ⅱ!E48</f>
        <v>0</v>
      </c>
      <c r="F48" s="279">
        <f>⑨計算域Ⅱ!F48</f>
        <v>0</v>
      </c>
      <c r="G48" s="279">
        <f>⑨計算域Ⅱ!D101</f>
        <v>0</v>
      </c>
      <c r="H48" s="280">
        <f>⑨計算域Ⅱ!E101</f>
        <v>0</v>
      </c>
      <c r="I48" s="278">
        <f>⑨計算域Ⅱ!I48</f>
        <v>0</v>
      </c>
      <c r="J48" s="279">
        <f>⑨計算域Ⅱ!J48</f>
        <v>0</v>
      </c>
      <c r="K48" s="279">
        <f>⑨計算域Ⅱ!K48</f>
        <v>0</v>
      </c>
      <c r="L48" s="279">
        <f>⑨計算域Ⅱ!F101</f>
        <v>0</v>
      </c>
      <c r="M48" s="279">
        <f>⑨計算域Ⅱ!G101</f>
        <v>0</v>
      </c>
    </row>
    <row r="49" spans="2:14" ht="18" customHeight="1" x14ac:dyDescent="0.15">
      <c r="B49" s="429" t="s">
        <v>29</v>
      </c>
      <c r="C49" s="430"/>
      <c r="D49" s="43">
        <f t="shared" ref="D49:M49" si="0">SUM(D9:D48)</f>
        <v>0</v>
      </c>
      <c r="E49" s="44">
        <f t="shared" si="0"/>
        <v>0</v>
      </c>
      <c r="F49" s="44">
        <f t="shared" si="0"/>
        <v>0</v>
      </c>
      <c r="G49" s="44">
        <f t="shared" si="0"/>
        <v>0</v>
      </c>
      <c r="H49" s="45">
        <f t="shared" si="0"/>
        <v>0</v>
      </c>
      <c r="I49" s="43">
        <f t="shared" si="0"/>
        <v>0</v>
      </c>
      <c r="J49" s="44">
        <f t="shared" si="0"/>
        <v>0</v>
      </c>
      <c r="K49" s="44">
        <f t="shared" si="0"/>
        <v>0</v>
      </c>
      <c r="L49" s="44">
        <f t="shared" si="0"/>
        <v>0</v>
      </c>
      <c r="M49" s="44">
        <f t="shared" si="0"/>
        <v>0</v>
      </c>
      <c r="N49" s="46"/>
    </row>
    <row r="51" spans="2:14" ht="13.5" customHeight="1" x14ac:dyDescent="0.15">
      <c r="B51" s="453" t="s">
        <v>183</v>
      </c>
      <c r="C51" s="454"/>
      <c r="D51" s="450" t="s">
        <v>115</v>
      </c>
      <c r="E51" s="451"/>
      <c r="F51" s="451"/>
      <c r="G51" s="451"/>
      <c r="H51" s="452"/>
      <c r="I51" s="445" t="s">
        <v>34</v>
      </c>
      <c r="J51" s="446"/>
      <c r="K51" s="446"/>
      <c r="L51" s="446"/>
      <c r="M51" s="447"/>
    </row>
    <row r="52" spans="2:14" ht="6" customHeight="1" x14ac:dyDescent="0.15">
      <c r="B52" s="455"/>
      <c r="C52" s="456"/>
      <c r="D52" s="442" t="s">
        <v>28</v>
      </c>
      <c r="E52" s="41"/>
      <c r="F52" s="41"/>
      <c r="G52" s="436" t="s">
        <v>31</v>
      </c>
      <c r="H52" s="439" t="s">
        <v>32</v>
      </c>
      <c r="I52" s="442" t="s">
        <v>28</v>
      </c>
      <c r="J52" s="41"/>
      <c r="K52" s="41"/>
      <c r="L52" s="436" t="s">
        <v>31</v>
      </c>
      <c r="M52" s="436" t="s">
        <v>32</v>
      </c>
    </row>
    <row r="53" spans="2:14" ht="6" customHeight="1" x14ac:dyDescent="0.15">
      <c r="B53" s="455"/>
      <c r="C53" s="456"/>
      <c r="D53" s="443"/>
      <c r="E53" s="431" t="s">
        <v>33</v>
      </c>
      <c r="F53" s="42"/>
      <c r="G53" s="437"/>
      <c r="H53" s="440"/>
      <c r="I53" s="443"/>
      <c r="J53" s="431" t="s">
        <v>33</v>
      </c>
      <c r="K53" s="42"/>
      <c r="L53" s="437"/>
      <c r="M53" s="437"/>
    </row>
    <row r="54" spans="2:14" x14ac:dyDescent="0.15">
      <c r="B54" s="455"/>
      <c r="C54" s="456"/>
      <c r="D54" s="443"/>
      <c r="E54" s="432"/>
      <c r="F54" s="434" t="s">
        <v>18</v>
      </c>
      <c r="G54" s="437"/>
      <c r="H54" s="440"/>
      <c r="I54" s="443"/>
      <c r="J54" s="432"/>
      <c r="K54" s="434" t="s">
        <v>18</v>
      </c>
      <c r="L54" s="437"/>
      <c r="M54" s="437"/>
    </row>
    <row r="55" spans="2:14" x14ac:dyDescent="0.15">
      <c r="B55" s="457"/>
      <c r="C55" s="458"/>
      <c r="D55" s="444"/>
      <c r="E55" s="433"/>
      <c r="F55" s="435"/>
      <c r="G55" s="438"/>
      <c r="H55" s="441"/>
      <c r="I55" s="444"/>
      <c r="J55" s="433"/>
      <c r="K55" s="435"/>
      <c r="L55" s="438"/>
      <c r="M55" s="438"/>
    </row>
    <row r="56" spans="2:14" x14ac:dyDescent="0.15">
      <c r="B56" s="149" t="s">
        <v>137</v>
      </c>
      <c r="C56" s="160" t="s">
        <v>281</v>
      </c>
      <c r="D56" s="151">
        <f>⑨計算域Ⅱ!P9</f>
        <v>0</v>
      </c>
      <c r="E56" s="152">
        <f>⑨計算域Ⅱ!Q9</f>
        <v>0</v>
      </c>
      <c r="F56" s="152">
        <f>⑨計算域Ⅱ!R9</f>
        <v>0</v>
      </c>
      <c r="G56" s="152">
        <f>⑨計算域Ⅱ!H62</f>
        <v>0</v>
      </c>
      <c r="H56" s="153">
        <f>⑨計算域Ⅱ!I62</f>
        <v>0</v>
      </c>
      <c r="I56" s="151">
        <f>⑨計算域Ⅱ!S9</f>
        <v>0</v>
      </c>
      <c r="J56" s="152">
        <f>⑨計算域Ⅱ!T9</f>
        <v>0</v>
      </c>
      <c r="K56" s="152">
        <f>⑨計算域Ⅱ!U9</f>
        <v>0</v>
      </c>
      <c r="L56" s="152">
        <f>⑨計算域Ⅱ!J62</f>
        <v>0</v>
      </c>
      <c r="M56" s="152">
        <f>⑨計算域Ⅱ!K62</f>
        <v>0</v>
      </c>
    </row>
    <row r="57" spans="2:14" x14ac:dyDescent="0.15">
      <c r="B57" s="269" t="s">
        <v>138</v>
      </c>
      <c r="C57" s="275" t="s">
        <v>1</v>
      </c>
      <c r="D57" s="271">
        <f>⑨計算域Ⅱ!P10</f>
        <v>0</v>
      </c>
      <c r="E57" s="272">
        <f>⑨計算域Ⅱ!Q10</f>
        <v>0</v>
      </c>
      <c r="F57" s="272">
        <f>⑨計算域Ⅱ!R10</f>
        <v>0</v>
      </c>
      <c r="G57" s="272">
        <f>⑨計算域Ⅱ!H63</f>
        <v>0</v>
      </c>
      <c r="H57" s="273">
        <f>⑨計算域Ⅱ!I63</f>
        <v>0</v>
      </c>
      <c r="I57" s="271">
        <f>⑨計算域Ⅱ!S10</f>
        <v>0</v>
      </c>
      <c r="J57" s="272">
        <f>⑨計算域Ⅱ!T10</f>
        <v>0</v>
      </c>
      <c r="K57" s="272">
        <f>⑨計算域Ⅱ!U10</f>
        <v>0</v>
      </c>
      <c r="L57" s="272">
        <f>⑨計算域Ⅱ!J63</f>
        <v>0</v>
      </c>
      <c r="M57" s="272">
        <f>⑨計算域Ⅱ!K63</f>
        <v>0</v>
      </c>
    </row>
    <row r="58" spans="2:14" x14ac:dyDescent="0.15">
      <c r="B58" s="154" t="s">
        <v>139</v>
      </c>
      <c r="C58" s="161" t="s">
        <v>282</v>
      </c>
      <c r="D58" s="156">
        <f>⑨計算域Ⅱ!P11</f>
        <v>0</v>
      </c>
      <c r="E58" s="157">
        <f>⑨計算域Ⅱ!Q11</f>
        <v>0</v>
      </c>
      <c r="F58" s="157">
        <f>⑨計算域Ⅱ!R11</f>
        <v>0</v>
      </c>
      <c r="G58" s="157">
        <f>⑨計算域Ⅱ!H64</f>
        <v>0</v>
      </c>
      <c r="H58" s="158">
        <f>⑨計算域Ⅱ!I64</f>
        <v>0</v>
      </c>
      <c r="I58" s="156">
        <f>⑨計算域Ⅱ!S11</f>
        <v>0</v>
      </c>
      <c r="J58" s="157">
        <f>⑨計算域Ⅱ!T11</f>
        <v>0</v>
      </c>
      <c r="K58" s="157">
        <f>⑨計算域Ⅱ!U11</f>
        <v>0</v>
      </c>
      <c r="L58" s="157">
        <f>⑨計算域Ⅱ!J64</f>
        <v>0</v>
      </c>
      <c r="M58" s="157">
        <f>⑨計算域Ⅱ!K64</f>
        <v>0</v>
      </c>
    </row>
    <row r="59" spans="2:14" x14ac:dyDescent="0.15">
      <c r="B59" s="269" t="s">
        <v>140</v>
      </c>
      <c r="C59" s="275" t="s">
        <v>141</v>
      </c>
      <c r="D59" s="271">
        <f>⑨計算域Ⅱ!P12</f>
        <v>0</v>
      </c>
      <c r="E59" s="272">
        <f>⑨計算域Ⅱ!Q12</f>
        <v>0</v>
      </c>
      <c r="F59" s="272">
        <f>⑨計算域Ⅱ!R12</f>
        <v>0</v>
      </c>
      <c r="G59" s="272">
        <f>⑨計算域Ⅱ!H65</f>
        <v>0</v>
      </c>
      <c r="H59" s="273">
        <f>⑨計算域Ⅱ!I65</f>
        <v>0</v>
      </c>
      <c r="I59" s="271">
        <f>⑨計算域Ⅱ!S12</f>
        <v>0</v>
      </c>
      <c r="J59" s="272">
        <f>⑨計算域Ⅱ!T12</f>
        <v>0</v>
      </c>
      <c r="K59" s="272">
        <f>⑨計算域Ⅱ!U12</f>
        <v>0</v>
      </c>
      <c r="L59" s="272">
        <f>⑨計算域Ⅱ!J65</f>
        <v>0</v>
      </c>
      <c r="M59" s="272">
        <f>⑨計算域Ⅱ!K65</f>
        <v>0</v>
      </c>
    </row>
    <row r="60" spans="2:14" x14ac:dyDescent="0.15">
      <c r="B60" s="154" t="s">
        <v>142</v>
      </c>
      <c r="C60" s="161" t="s">
        <v>283</v>
      </c>
      <c r="D60" s="156">
        <f>⑨計算域Ⅱ!P13</f>
        <v>0</v>
      </c>
      <c r="E60" s="157">
        <f>⑨計算域Ⅱ!Q13</f>
        <v>0</v>
      </c>
      <c r="F60" s="157">
        <f>⑨計算域Ⅱ!R13</f>
        <v>0</v>
      </c>
      <c r="G60" s="157">
        <f>⑨計算域Ⅱ!H66</f>
        <v>0</v>
      </c>
      <c r="H60" s="158">
        <f>⑨計算域Ⅱ!I66</f>
        <v>0</v>
      </c>
      <c r="I60" s="156">
        <f>⑨計算域Ⅱ!S13</f>
        <v>0</v>
      </c>
      <c r="J60" s="157">
        <f>⑨計算域Ⅱ!T13</f>
        <v>0</v>
      </c>
      <c r="K60" s="157">
        <f>⑨計算域Ⅱ!U13</f>
        <v>0</v>
      </c>
      <c r="L60" s="157">
        <f>⑨計算域Ⅱ!J66</f>
        <v>0</v>
      </c>
      <c r="M60" s="157">
        <f>⑨計算域Ⅱ!K66</f>
        <v>0</v>
      </c>
    </row>
    <row r="61" spans="2:14" x14ac:dyDescent="0.15">
      <c r="B61" s="269" t="s">
        <v>143</v>
      </c>
      <c r="C61" s="275" t="s">
        <v>284</v>
      </c>
      <c r="D61" s="271">
        <f>⑨計算域Ⅱ!P14</f>
        <v>0</v>
      </c>
      <c r="E61" s="272">
        <f>⑨計算域Ⅱ!Q14</f>
        <v>0</v>
      </c>
      <c r="F61" s="272">
        <f>⑨計算域Ⅱ!R14</f>
        <v>0</v>
      </c>
      <c r="G61" s="272">
        <f>⑨計算域Ⅱ!H67</f>
        <v>0</v>
      </c>
      <c r="H61" s="273">
        <f>⑨計算域Ⅱ!I67</f>
        <v>0</v>
      </c>
      <c r="I61" s="271">
        <f>⑨計算域Ⅱ!S14</f>
        <v>0</v>
      </c>
      <c r="J61" s="272">
        <f>⑨計算域Ⅱ!T14</f>
        <v>0</v>
      </c>
      <c r="K61" s="272">
        <f>⑨計算域Ⅱ!U14</f>
        <v>0</v>
      </c>
      <c r="L61" s="272">
        <f>⑨計算域Ⅱ!J67</f>
        <v>0</v>
      </c>
      <c r="M61" s="272">
        <f>⑨計算域Ⅱ!K67</f>
        <v>0</v>
      </c>
    </row>
    <row r="62" spans="2:14" x14ac:dyDescent="0.15">
      <c r="B62" s="154" t="s">
        <v>144</v>
      </c>
      <c r="C62" s="161" t="s">
        <v>285</v>
      </c>
      <c r="D62" s="156">
        <f>⑨計算域Ⅱ!P15</f>
        <v>0</v>
      </c>
      <c r="E62" s="157">
        <f>⑨計算域Ⅱ!Q15</f>
        <v>0</v>
      </c>
      <c r="F62" s="157">
        <f>⑨計算域Ⅱ!R15</f>
        <v>0</v>
      </c>
      <c r="G62" s="157">
        <f>⑨計算域Ⅱ!H68</f>
        <v>0</v>
      </c>
      <c r="H62" s="158">
        <f>⑨計算域Ⅱ!I68</f>
        <v>0</v>
      </c>
      <c r="I62" s="156">
        <f>⑨計算域Ⅱ!S15</f>
        <v>0</v>
      </c>
      <c r="J62" s="157">
        <f>⑨計算域Ⅱ!T15</f>
        <v>0</v>
      </c>
      <c r="K62" s="157">
        <f>⑨計算域Ⅱ!U15</f>
        <v>0</v>
      </c>
      <c r="L62" s="157">
        <f>⑨計算域Ⅱ!J68</f>
        <v>0</v>
      </c>
      <c r="M62" s="157">
        <f>⑨計算域Ⅱ!K68</f>
        <v>0</v>
      </c>
    </row>
    <row r="63" spans="2:14" x14ac:dyDescent="0.15">
      <c r="B63" s="269" t="s">
        <v>145</v>
      </c>
      <c r="C63" s="275" t="s">
        <v>286</v>
      </c>
      <c r="D63" s="271">
        <f>⑨計算域Ⅱ!P16</f>
        <v>0</v>
      </c>
      <c r="E63" s="272">
        <f>⑨計算域Ⅱ!Q16</f>
        <v>0</v>
      </c>
      <c r="F63" s="272">
        <f>⑨計算域Ⅱ!R16</f>
        <v>0</v>
      </c>
      <c r="G63" s="272">
        <f>⑨計算域Ⅱ!H69</f>
        <v>0</v>
      </c>
      <c r="H63" s="273">
        <f>⑨計算域Ⅱ!I69</f>
        <v>0</v>
      </c>
      <c r="I63" s="271">
        <f>⑨計算域Ⅱ!S16</f>
        <v>0</v>
      </c>
      <c r="J63" s="272">
        <f>⑨計算域Ⅱ!T16</f>
        <v>0</v>
      </c>
      <c r="K63" s="272">
        <f>⑨計算域Ⅱ!U16</f>
        <v>0</v>
      </c>
      <c r="L63" s="272">
        <f>⑨計算域Ⅱ!J69</f>
        <v>0</v>
      </c>
      <c r="M63" s="272">
        <f>⑨計算域Ⅱ!K69</f>
        <v>0</v>
      </c>
    </row>
    <row r="64" spans="2:14" x14ac:dyDescent="0.15">
      <c r="B64" s="154" t="s">
        <v>146</v>
      </c>
      <c r="C64" s="161" t="s">
        <v>287</v>
      </c>
      <c r="D64" s="156">
        <f>⑨計算域Ⅱ!P17</f>
        <v>0</v>
      </c>
      <c r="E64" s="157">
        <f>⑨計算域Ⅱ!Q17</f>
        <v>0</v>
      </c>
      <c r="F64" s="157">
        <f>⑨計算域Ⅱ!R17</f>
        <v>0</v>
      </c>
      <c r="G64" s="157">
        <f>⑨計算域Ⅱ!H70</f>
        <v>0</v>
      </c>
      <c r="H64" s="158">
        <f>⑨計算域Ⅱ!I70</f>
        <v>0</v>
      </c>
      <c r="I64" s="156">
        <f>⑨計算域Ⅱ!S17</f>
        <v>0</v>
      </c>
      <c r="J64" s="157">
        <f>⑨計算域Ⅱ!T17</f>
        <v>0</v>
      </c>
      <c r="K64" s="157">
        <f>⑨計算域Ⅱ!U17</f>
        <v>0</v>
      </c>
      <c r="L64" s="157">
        <f>⑨計算域Ⅱ!J70</f>
        <v>0</v>
      </c>
      <c r="M64" s="157">
        <f>⑨計算域Ⅱ!K70</f>
        <v>0</v>
      </c>
    </row>
    <row r="65" spans="2:13" x14ac:dyDescent="0.15">
      <c r="B65" s="269" t="s">
        <v>147</v>
      </c>
      <c r="C65" s="275" t="s">
        <v>288</v>
      </c>
      <c r="D65" s="271">
        <f>⑨計算域Ⅱ!P18</f>
        <v>0</v>
      </c>
      <c r="E65" s="272">
        <f>⑨計算域Ⅱ!Q18</f>
        <v>0</v>
      </c>
      <c r="F65" s="272">
        <f>⑨計算域Ⅱ!R18</f>
        <v>0</v>
      </c>
      <c r="G65" s="272">
        <f>⑨計算域Ⅱ!H71</f>
        <v>0</v>
      </c>
      <c r="H65" s="273">
        <f>⑨計算域Ⅱ!I71</f>
        <v>0</v>
      </c>
      <c r="I65" s="271">
        <f>⑨計算域Ⅱ!S18</f>
        <v>0</v>
      </c>
      <c r="J65" s="272">
        <f>⑨計算域Ⅱ!T18</f>
        <v>0</v>
      </c>
      <c r="K65" s="272">
        <f>⑨計算域Ⅱ!U18</f>
        <v>0</v>
      </c>
      <c r="L65" s="272">
        <f>⑨計算域Ⅱ!J71</f>
        <v>0</v>
      </c>
      <c r="M65" s="272">
        <f>⑨計算域Ⅱ!K71</f>
        <v>0</v>
      </c>
    </row>
    <row r="66" spans="2:13" x14ac:dyDescent="0.15">
      <c r="B66" s="154" t="s">
        <v>148</v>
      </c>
      <c r="C66" s="161" t="s">
        <v>149</v>
      </c>
      <c r="D66" s="156">
        <f>⑨計算域Ⅱ!P19</f>
        <v>0</v>
      </c>
      <c r="E66" s="157">
        <f>⑨計算域Ⅱ!Q19</f>
        <v>0</v>
      </c>
      <c r="F66" s="157">
        <f>⑨計算域Ⅱ!R19</f>
        <v>0</v>
      </c>
      <c r="G66" s="157">
        <f>⑨計算域Ⅱ!H72</f>
        <v>0</v>
      </c>
      <c r="H66" s="158">
        <f>⑨計算域Ⅱ!I72</f>
        <v>0</v>
      </c>
      <c r="I66" s="156">
        <f>⑨計算域Ⅱ!S19</f>
        <v>0</v>
      </c>
      <c r="J66" s="157">
        <f>⑨計算域Ⅱ!T19</f>
        <v>0</v>
      </c>
      <c r="K66" s="157">
        <f>⑨計算域Ⅱ!U19</f>
        <v>0</v>
      </c>
      <c r="L66" s="157">
        <f>⑨計算域Ⅱ!J72</f>
        <v>0</v>
      </c>
      <c r="M66" s="157">
        <f>⑨計算域Ⅱ!K72</f>
        <v>0</v>
      </c>
    </row>
    <row r="67" spans="2:13" x14ac:dyDescent="0.15">
      <c r="B67" s="269" t="s">
        <v>150</v>
      </c>
      <c r="C67" s="275" t="s">
        <v>289</v>
      </c>
      <c r="D67" s="271">
        <f>⑨計算域Ⅱ!P20</f>
        <v>0</v>
      </c>
      <c r="E67" s="272">
        <f>⑨計算域Ⅱ!Q20</f>
        <v>0</v>
      </c>
      <c r="F67" s="272">
        <f>⑨計算域Ⅱ!R20</f>
        <v>0</v>
      </c>
      <c r="G67" s="272">
        <f>⑨計算域Ⅱ!H73</f>
        <v>0</v>
      </c>
      <c r="H67" s="273">
        <f>⑨計算域Ⅱ!I73</f>
        <v>0</v>
      </c>
      <c r="I67" s="271">
        <f>⑨計算域Ⅱ!S20</f>
        <v>0</v>
      </c>
      <c r="J67" s="272">
        <f>⑨計算域Ⅱ!T20</f>
        <v>0</v>
      </c>
      <c r="K67" s="272">
        <f>⑨計算域Ⅱ!U20</f>
        <v>0</v>
      </c>
      <c r="L67" s="272">
        <f>⑨計算域Ⅱ!J73</f>
        <v>0</v>
      </c>
      <c r="M67" s="272">
        <f>⑨計算域Ⅱ!K73</f>
        <v>0</v>
      </c>
    </row>
    <row r="68" spans="2:13" x14ac:dyDescent="0.15">
      <c r="B68" s="154" t="s">
        <v>151</v>
      </c>
      <c r="C68" s="161" t="s">
        <v>290</v>
      </c>
      <c r="D68" s="156">
        <f>⑨計算域Ⅱ!P21</f>
        <v>0</v>
      </c>
      <c r="E68" s="157">
        <f>⑨計算域Ⅱ!Q21</f>
        <v>0</v>
      </c>
      <c r="F68" s="157">
        <f>⑨計算域Ⅱ!R21</f>
        <v>0</v>
      </c>
      <c r="G68" s="157">
        <f>⑨計算域Ⅱ!H74</f>
        <v>0</v>
      </c>
      <c r="H68" s="158">
        <f>⑨計算域Ⅱ!I74</f>
        <v>0</v>
      </c>
      <c r="I68" s="156">
        <f>⑨計算域Ⅱ!S21</f>
        <v>0</v>
      </c>
      <c r="J68" s="157">
        <f>⑨計算域Ⅱ!T21</f>
        <v>0</v>
      </c>
      <c r="K68" s="157">
        <f>⑨計算域Ⅱ!U21</f>
        <v>0</v>
      </c>
      <c r="L68" s="157">
        <f>⑨計算域Ⅱ!J74</f>
        <v>0</v>
      </c>
      <c r="M68" s="157">
        <f>⑨計算域Ⅱ!K74</f>
        <v>0</v>
      </c>
    </row>
    <row r="69" spans="2:13" x14ac:dyDescent="0.15">
      <c r="B69" s="269" t="s">
        <v>152</v>
      </c>
      <c r="C69" s="275" t="s">
        <v>291</v>
      </c>
      <c r="D69" s="271">
        <f>⑨計算域Ⅱ!P22</f>
        <v>0</v>
      </c>
      <c r="E69" s="272">
        <f>⑨計算域Ⅱ!Q22</f>
        <v>0</v>
      </c>
      <c r="F69" s="272">
        <f>⑨計算域Ⅱ!R22</f>
        <v>0</v>
      </c>
      <c r="G69" s="272">
        <f>⑨計算域Ⅱ!H75</f>
        <v>0</v>
      </c>
      <c r="H69" s="273">
        <f>⑨計算域Ⅱ!I75</f>
        <v>0</v>
      </c>
      <c r="I69" s="271">
        <f>⑨計算域Ⅱ!S22</f>
        <v>0</v>
      </c>
      <c r="J69" s="272">
        <f>⑨計算域Ⅱ!T22</f>
        <v>0</v>
      </c>
      <c r="K69" s="272">
        <f>⑨計算域Ⅱ!U22</f>
        <v>0</v>
      </c>
      <c r="L69" s="272">
        <f>⑨計算域Ⅱ!J75</f>
        <v>0</v>
      </c>
      <c r="M69" s="272">
        <f>⑨計算域Ⅱ!K75</f>
        <v>0</v>
      </c>
    </row>
    <row r="70" spans="2:13" x14ac:dyDescent="0.15">
      <c r="B70" s="154" t="s">
        <v>153</v>
      </c>
      <c r="C70" s="161" t="s">
        <v>292</v>
      </c>
      <c r="D70" s="156">
        <f>⑨計算域Ⅱ!P23</f>
        <v>0</v>
      </c>
      <c r="E70" s="157">
        <f>⑨計算域Ⅱ!Q23</f>
        <v>0</v>
      </c>
      <c r="F70" s="157">
        <f>⑨計算域Ⅱ!R23</f>
        <v>0</v>
      </c>
      <c r="G70" s="157">
        <f>⑨計算域Ⅱ!H76</f>
        <v>0</v>
      </c>
      <c r="H70" s="158">
        <f>⑨計算域Ⅱ!I76</f>
        <v>0</v>
      </c>
      <c r="I70" s="156">
        <f>⑨計算域Ⅱ!S23</f>
        <v>0</v>
      </c>
      <c r="J70" s="157">
        <f>⑨計算域Ⅱ!T23</f>
        <v>0</v>
      </c>
      <c r="K70" s="157">
        <f>⑨計算域Ⅱ!U23</f>
        <v>0</v>
      </c>
      <c r="L70" s="157">
        <f>⑨計算域Ⅱ!J76</f>
        <v>0</v>
      </c>
      <c r="M70" s="157">
        <f>⑨計算域Ⅱ!K76</f>
        <v>0</v>
      </c>
    </row>
    <row r="71" spans="2:13" x14ac:dyDescent="0.15">
      <c r="B71" s="269" t="s">
        <v>154</v>
      </c>
      <c r="C71" s="275" t="s">
        <v>293</v>
      </c>
      <c r="D71" s="271">
        <f>⑨計算域Ⅱ!P24</f>
        <v>0</v>
      </c>
      <c r="E71" s="272">
        <f>⑨計算域Ⅱ!Q24</f>
        <v>0</v>
      </c>
      <c r="F71" s="272">
        <f>⑨計算域Ⅱ!R24</f>
        <v>0</v>
      </c>
      <c r="G71" s="272">
        <f>⑨計算域Ⅱ!H77</f>
        <v>0</v>
      </c>
      <c r="H71" s="273">
        <f>⑨計算域Ⅱ!I77</f>
        <v>0</v>
      </c>
      <c r="I71" s="271">
        <f>⑨計算域Ⅱ!S24</f>
        <v>0</v>
      </c>
      <c r="J71" s="272">
        <f>⑨計算域Ⅱ!T24</f>
        <v>0</v>
      </c>
      <c r="K71" s="272">
        <f>⑨計算域Ⅱ!U24</f>
        <v>0</v>
      </c>
      <c r="L71" s="272">
        <f>⑨計算域Ⅱ!J77</f>
        <v>0</v>
      </c>
      <c r="M71" s="272">
        <f>⑨計算域Ⅱ!K77</f>
        <v>0</v>
      </c>
    </row>
    <row r="72" spans="2:13" x14ac:dyDescent="0.15">
      <c r="B72" s="154" t="s">
        <v>155</v>
      </c>
      <c r="C72" s="161" t="s">
        <v>294</v>
      </c>
      <c r="D72" s="156">
        <f>⑨計算域Ⅱ!P25</f>
        <v>0</v>
      </c>
      <c r="E72" s="157">
        <f>⑨計算域Ⅱ!Q25</f>
        <v>0</v>
      </c>
      <c r="F72" s="157">
        <f>⑨計算域Ⅱ!R25</f>
        <v>0</v>
      </c>
      <c r="G72" s="157">
        <f>⑨計算域Ⅱ!H78</f>
        <v>0</v>
      </c>
      <c r="H72" s="158">
        <f>⑨計算域Ⅱ!I78</f>
        <v>0</v>
      </c>
      <c r="I72" s="156">
        <f>⑨計算域Ⅱ!S25</f>
        <v>0</v>
      </c>
      <c r="J72" s="157">
        <f>⑨計算域Ⅱ!T25</f>
        <v>0</v>
      </c>
      <c r="K72" s="157">
        <f>⑨計算域Ⅱ!U25</f>
        <v>0</v>
      </c>
      <c r="L72" s="157">
        <f>⑨計算域Ⅱ!J78</f>
        <v>0</v>
      </c>
      <c r="M72" s="157">
        <f>⑨計算域Ⅱ!K78</f>
        <v>0</v>
      </c>
    </row>
    <row r="73" spans="2:13" x14ac:dyDescent="0.15">
      <c r="B73" s="269" t="s">
        <v>156</v>
      </c>
      <c r="C73" s="275" t="s">
        <v>295</v>
      </c>
      <c r="D73" s="271">
        <f>⑨計算域Ⅱ!P26</f>
        <v>0</v>
      </c>
      <c r="E73" s="272">
        <f>⑨計算域Ⅱ!Q26</f>
        <v>0</v>
      </c>
      <c r="F73" s="272">
        <f>⑨計算域Ⅱ!R26</f>
        <v>0</v>
      </c>
      <c r="G73" s="272">
        <f>⑨計算域Ⅱ!H79</f>
        <v>0</v>
      </c>
      <c r="H73" s="273">
        <f>⑨計算域Ⅱ!I79</f>
        <v>0</v>
      </c>
      <c r="I73" s="271">
        <f>⑨計算域Ⅱ!S26</f>
        <v>0</v>
      </c>
      <c r="J73" s="272">
        <f>⑨計算域Ⅱ!T26</f>
        <v>0</v>
      </c>
      <c r="K73" s="272">
        <f>⑨計算域Ⅱ!U26</f>
        <v>0</v>
      </c>
      <c r="L73" s="272">
        <f>⑨計算域Ⅱ!J79</f>
        <v>0</v>
      </c>
      <c r="M73" s="272">
        <f>⑨計算域Ⅱ!K79</f>
        <v>0</v>
      </c>
    </row>
    <row r="74" spans="2:13" x14ac:dyDescent="0.15">
      <c r="B74" s="154" t="s">
        <v>157</v>
      </c>
      <c r="C74" s="161" t="s">
        <v>296</v>
      </c>
      <c r="D74" s="156">
        <f>⑨計算域Ⅱ!P27</f>
        <v>0</v>
      </c>
      <c r="E74" s="157">
        <f>⑨計算域Ⅱ!Q27</f>
        <v>0</v>
      </c>
      <c r="F74" s="157">
        <f>⑨計算域Ⅱ!R27</f>
        <v>0</v>
      </c>
      <c r="G74" s="157">
        <f>⑨計算域Ⅱ!H80</f>
        <v>0</v>
      </c>
      <c r="H74" s="158">
        <f>⑨計算域Ⅱ!I80</f>
        <v>0</v>
      </c>
      <c r="I74" s="156">
        <f>⑨計算域Ⅱ!S27</f>
        <v>0</v>
      </c>
      <c r="J74" s="157">
        <f>⑨計算域Ⅱ!T27</f>
        <v>0</v>
      </c>
      <c r="K74" s="157">
        <f>⑨計算域Ⅱ!U27</f>
        <v>0</v>
      </c>
      <c r="L74" s="157">
        <f>⑨計算域Ⅱ!J80</f>
        <v>0</v>
      </c>
      <c r="M74" s="157">
        <f>⑨計算域Ⅱ!K80</f>
        <v>0</v>
      </c>
    </row>
    <row r="75" spans="2:13" x14ac:dyDescent="0.15">
      <c r="B75" s="269" t="s">
        <v>158</v>
      </c>
      <c r="C75" s="275" t="s">
        <v>297</v>
      </c>
      <c r="D75" s="271">
        <f>⑨計算域Ⅱ!P28</f>
        <v>0</v>
      </c>
      <c r="E75" s="272">
        <f>⑨計算域Ⅱ!Q28</f>
        <v>0</v>
      </c>
      <c r="F75" s="272">
        <f>⑨計算域Ⅱ!R28</f>
        <v>0</v>
      </c>
      <c r="G75" s="272">
        <f>⑨計算域Ⅱ!H81</f>
        <v>0</v>
      </c>
      <c r="H75" s="273">
        <f>⑨計算域Ⅱ!I81</f>
        <v>0</v>
      </c>
      <c r="I75" s="271">
        <f>⑨計算域Ⅱ!S28</f>
        <v>0</v>
      </c>
      <c r="J75" s="272">
        <f>⑨計算域Ⅱ!T28</f>
        <v>0</v>
      </c>
      <c r="K75" s="272">
        <f>⑨計算域Ⅱ!U28</f>
        <v>0</v>
      </c>
      <c r="L75" s="272">
        <f>⑨計算域Ⅱ!J81</f>
        <v>0</v>
      </c>
      <c r="M75" s="272">
        <f>⑨計算域Ⅱ!K81</f>
        <v>0</v>
      </c>
    </row>
    <row r="76" spans="2:13" x14ac:dyDescent="0.15">
      <c r="B76" s="154" t="s">
        <v>159</v>
      </c>
      <c r="C76" s="161" t="s">
        <v>298</v>
      </c>
      <c r="D76" s="156">
        <f>⑨計算域Ⅱ!P29</f>
        <v>0</v>
      </c>
      <c r="E76" s="157">
        <f>⑨計算域Ⅱ!Q29</f>
        <v>0</v>
      </c>
      <c r="F76" s="157">
        <f>⑨計算域Ⅱ!R29</f>
        <v>0</v>
      </c>
      <c r="G76" s="157">
        <f>⑨計算域Ⅱ!H82</f>
        <v>0</v>
      </c>
      <c r="H76" s="158">
        <f>⑨計算域Ⅱ!I82</f>
        <v>0</v>
      </c>
      <c r="I76" s="156">
        <f>⑨計算域Ⅱ!S29</f>
        <v>0</v>
      </c>
      <c r="J76" s="157">
        <f>⑨計算域Ⅱ!T29</f>
        <v>0</v>
      </c>
      <c r="K76" s="157">
        <f>⑨計算域Ⅱ!U29</f>
        <v>0</v>
      </c>
      <c r="L76" s="157">
        <f>⑨計算域Ⅱ!J82</f>
        <v>0</v>
      </c>
      <c r="M76" s="157">
        <f>⑨計算域Ⅱ!K82</f>
        <v>0</v>
      </c>
    </row>
    <row r="77" spans="2:13" x14ac:dyDescent="0.15">
      <c r="B77" s="269" t="s">
        <v>160</v>
      </c>
      <c r="C77" s="275" t="s">
        <v>299</v>
      </c>
      <c r="D77" s="271">
        <f>⑨計算域Ⅱ!P30</f>
        <v>0</v>
      </c>
      <c r="E77" s="272">
        <f>⑨計算域Ⅱ!Q30</f>
        <v>0</v>
      </c>
      <c r="F77" s="272">
        <f>⑨計算域Ⅱ!R30</f>
        <v>0</v>
      </c>
      <c r="G77" s="272">
        <f>⑨計算域Ⅱ!H83</f>
        <v>0</v>
      </c>
      <c r="H77" s="273">
        <f>⑨計算域Ⅱ!I83</f>
        <v>0</v>
      </c>
      <c r="I77" s="271">
        <f>⑨計算域Ⅱ!S30</f>
        <v>0</v>
      </c>
      <c r="J77" s="272">
        <f>⑨計算域Ⅱ!T30</f>
        <v>0</v>
      </c>
      <c r="K77" s="272">
        <f>⑨計算域Ⅱ!U30</f>
        <v>0</v>
      </c>
      <c r="L77" s="272">
        <f>⑨計算域Ⅱ!J83</f>
        <v>0</v>
      </c>
      <c r="M77" s="272">
        <f>⑨計算域Ⅱ!K83</f>
        <v>0</v>
      </c>
    </row>
    <row r="78" spans="2:13" x14ac:dyDescent="0.15">
      <c r="B78" s="154" t="s">
        <v>161</v>
      </c>
      <c r="C78" s="161" t="s">
        <v>162</v>
      </c>
      <c r="D78" s="156">
        <f>⑨計算域Ⅱ!P31</f>
        <v>0</v>
      </c>
      <c r="E78" s="157">
        <f>⑨計算域Ⅱ!Q31</f>
        <v>0</v>
      </c>
      <c r="F78" s="157">
        <f>⑨計算域Ⅱ!R31</f>
        <v>0</v>
      </c>
      <c r="G78" s="157">
        <f>⑨計算域Ⅱ!H84</f>
        <v>0</v>
      </c>
      <c r="H78" s="158">
        <f>⑨計算域Ⅱ!I84</f>
        <v>0</v>
      </c>
      <c r="I78" s="156">
        <f>⑨計算域Ⅱ!S31</f>
        <v>0</v>
      </c>
      <c r="J78" s="157">
        <f>⑨計算域Ⅱ!T31</f>
        <v>0</v>
      </c>
      <c r="K78" s="157">
        <f>⑨計算域Ⅱ!U31</f>
        <v>0</v>
      </c>
      <c r="L78" s="157">
        <f>⑨計算域Ⅱ!J84</f>
        <v>0</v>
      </c>
      <c r="M78" s="157">
        <f>⑨計算域Ⅱ!K84</f>
        <v>0</v>
      </c>
    </row>
    <row r="79" spans="2:13" x14ac:dyDescent="0.15">
      <c r="B79" s="269" t="s">
        <v>163</v>
      </c>
      <c r="C79" s="275" t="s">
        <v>300</v>
      </c>
      <c r="D79" s="271">
        <f>⑨計算域Ⅱ!P32</f>
        <v>0</v>
      </c>
      <c r="E79" s="272">
        <f>⑨計算域Ⅱ!Q32</f>
        <v>0</v>
      </c>
      <c r="F79" s="272">
        <f>⑨計算域Ⅱ!R32</f>
        <v>0</v>
      </c>
      <c r="G79" s="272">
        <f>⑨計算域Ⅱ!H85</f>
        <v>0</v>
      </c>
      <c r="H79" s="273">
        <f>⑨計算域Ⅱ!I85</f>
        <v>0</v>
      </c>
      <c r="I79" s="271">
        <f>⑨計算域Ⅱ!S32</f>
        <v>0</v>
      </c>
      <c r="J79" s="272">
        <f>⑨計算域Ⅱ!T32</f>
        <v>0</v>
      </c>
      <c r="K79" s="272">
        <f>⑨計算域Ⅱ!U32</f>
        <v>0</v>
      </c>
      <c r="L79" s="272">
        <f>⑨計算域Ⅱ!J85</f>
        <v>0</v>
      </c>
      <c r="M79" s="272">
        <f>⑨計算域Ⅱ!K85</f>
        <v>0</v>
      </c>
    </row>
    <row r="80" spans="2:13" x14ac:dyDescent="0.15">
      <c r="B80" s="154" t="s">
        <v>164</v>
      </c>
      <c r="C80" s="161" t="s">
        <v>399</v>
      </c>
      <c r="D80" s="156">
        <f>⑨計算域Ⅱ!P33</f>
        <v>0</v>
      </c>
      <c r="E80" s="157">
        <f>⑨計算域Ⅱ!Q33</f>
        <v>0</v>
      </c>
      <c r="F80" s="157">
        <f>⑨計算域Ⅱ!R33</f>
        <v>0</v>
      </c>
      <c r="G80" s="157">
        <f>⑨計算域Ⅱ!H86</f>
        <v>0</v>
      </c>
      <c r="H80" s="158">
        <f>⑨計算域Ⅱ!I86</f>
        <v>0</v>
      </c>
      <c r="I80" s="156">
        <f>⑨計算域Ⅱ!S33</f>
        <v>0</v>
      </c>
      <c r="J80" s="157">
        <f>⑨計算域Ⅱ!T33</f>
        <v>0</v>
      </c>
      <c r="K80" s="157">
        <f>⑨計算域Ⅱ!U33</f>
        <v>0</v>
      </c>
      <c r="L80" s="157">
        <f>⑨計算域Ⅱ!J86</f>
        <v>0</v>
      </c>
      <c r="M80" s="157">
        <f>⑨計算域Ⅱ!K86</f>
        <v>0</v>
      </c>
    </row>
    <row r="81" spans="2:13" x14ac:dyDescent="0.15">
      <c r="B81" s="269" t="s">
        <v>165</v>
      </c>
      <c r="C81" s="275" t="s">
        <v>166</v>
      </c>
      <c r="D81" s="271">
        <f>⑨計算域Ⅱ!P34</f>
        <v>0</v>
      </c>
      <c r="E81" s="272">
        <f>⑨計算域Ⅱ!Q34</f>
        <v>0</v>
      </c>
      <c r="F81" s="272">
        <f>⑨計算域Ⅱ!R34</f>
        <v>0</v>
      </c>
      <c r="G81" s="272">
        <f>⑨計算域Ⅱ!H87</f>
        <v>0</v>
      </c>
      <c r="H81" s="273">
        <f>⑨計算域Ⅱ!I87</f>
        <v>0</v>
      </c>
      <c r="I81" s="271">
        <f>⑨計算域Ⅱ!S34</f>
        <v>0</v>
      </c>
      <c r="J81" s="272">
        <f>⑨計算域Ⅱ!T34</f>
        <v>0</v>
      </c>
      <c r="K81" s="272">
        <f>⑨計算域Ⅱ!U34</f>
        <v>0</v>
      </c>
      <c r="L81" s="272">
        <f>⑨計算域Ⅱ!J87</f>
        <v>0</v>
      </c>
      <c r="M81" s="272">
        <f>⑨計算域Ⅱ!K87</f>
        <v>0</v>
      </c>
    </row>
    <row r="82" spans="2:13" x14ac:dyDescent="0.15">
      <c r="B82" s="154" t="s">
        <v>167</v>
      </c>
      <c r="C82" s="161" t="s">
        <v>168</v>
      </c>
      <c r="D82" s="156">
        <f>⑨計算域Ⅱ!P35</f>
        <v>0</v>
      </c>
      <c r="E82" s="157">
        <f>⑨計算域Ⅱ!Q35</f>
        <v>0</v>
      </c>
      <c r="F82" s="157">
        <f>⑨計算域Ⅱ!R35</f>
        <v>0</v>
      </c>
      <c r="G82" s="157">
        <f>⑨計算域Ⅱ!H88</f>
        <v>0</v>
      </c>
      <c r="H82" s="158">
        <f>⑨計算域Ⅱ!I88</f>
        <v>0</v>
      </c>
      <c r="I82" s="156">
        <f>⑨計算域Ⅱ!S35</f>
        <v>0</v>
      </c>
      <c r="J82" s="157">
        <f>⑨計算域Ⅱ!T35</f>
        <v>0</v>
      </c>
      <c r="K82" s="157">
        <f>⑨計算域Ⅱ!U35</f>
        <v>0</v>
      </c>
      <c r="L82" s="157">
        <f>⑨計算域Ⅱ!J88</f>
        <v>0</v>
      </c>
      <c r="M82" s="157">
        <f>⑨計算域Ⅱ!K88</f>
        <v>0</v>
      </c>
    </row>
    <row r="83" spans="2:13" x14ac:dyDescent="0.15">
      <c r="B83" s="269" t="s">
        <v>169</v>
      </c>
      <c r="C83" s="275" t="s">
        <v>301</v>
      </c>
      <c r="D83" s="271">
        <f>⑨計算域Ⅱ!P36</f>
        <v>0</v>
      </c>
      <c r="E83" s="272">
        <f>⑨計算域Ⅱ!Q36</f>
        <v>0</v>
      </c>
      <c r="F83" s="272">
        <f>⑨計算域Ⅱ!R36</f>
        <v>0</v>
      </c>
      <c r="G83" s="272">
        <f>⑨計算域Ⅱ!H89</f>
        <v>0</v>
      </c>
      <c r="H83" s="273">
        <f>⑨計算域Ⅱ!I89</f>
        <v>0</v>
      </c>
      <c r="I83" s="271">
        <f>⑨計算域Ⅱ!S36</f>
        <v>0</v>
      </c>
      <c r="J83" s="272">
        <f>⑨計算域Ⅱ!T36</f>
        <v>0</v>
      </c>
      <c r="K83" s="272">
        <f>⑨計算域Ⅱ!U36</f>
        <v>0</v>
      </c>
      <c r="L83" s="272">
        <f>⑨計算域Ⅱ!J89</f>
        <v>0</v>
      </c>
      <c r="M83" s="272">
        <f>⑨計算域Ⅱ!K89</f>
        <v>0</v>
      </c>
    </row>
    <row r="84" spans="2:13" x14ac:dyDescent="0.15">
      <c r="B84" s="154" t="s">
        <v>170</v>
      </c>
      <c r="C84" s="161" t="s">
        <v>302</v>
      </c>
      <c r="D84" s="156">
        <f>⑨計算域Ⅱ!P37</f>
        <v>0</v>
      </c>
      <c r="E84" s="157">
        <f>⑨計算域Ⅱ!Q37</f>
        <v>0</v>
      </c>
      <c r="F84" s="157">
        <f>⑨計算域Ⅱ!R37</f>
        <v>0</v>
      </c>
      <c r="G84" s="157">
        <f>⑨計算域Ⅱ!H90</f>
        <v>0</v>
      </c>
      <c r="H84" s="158">
        <f>⑨計算域Ⅱ!I90</f>
        <v>0</v>
      </c>
      <c r="I84" s="156">
        <f>⑨計算域Ⅱ!S37</f>
        <v>0</v>
      </c>
      <c r="J84" s="157">
        <f>⑨計算域Ⅱ!T37</f>
        <v>0</v>
      </c>
      <c r="K84" s="157">
        <f>⑨計算域Ⅱ!U37</f>
        <v>0</v>
      </c>
      <c r="L84" s="157">
        <f>⑨計算域Ⅱ!J90</f>
        <v>0</v>
      </c>
      <c r="M84" s="157">
        <f>⑨計算域Ⅱ!K90</f>
        <v>0</v>
      </c>
    </row>
    <row r="85" spans="2:13" x14ac:dyDescent="0.15">
      <c r="B85" s="269" t="s">
        <v>171</v>
      </c>
      <c r="C85" s="275" t="s">
        <v>172</v>
      </c>
      <c r="D85" s="271">
        <f>⑨計算域Ⅱ!P38</f>
        <v>0</v>
      </c>
      <c r="E85" s="272">
        <f>⑨計算域Ⅱ!Q38</f>
        <v>0</v>
      </c>
      <c r="F85" s="272">
        <f>⑨計算域Ⅱ!R38</f>
        <v>0</v>
      </c>
      <c r="G85" s="272">
        <f>⑨計算域Ⅱ!H91</f>
        <v>0</v>
      </c>
      <c r="H85" s="273">
        <f>⑨計算域Ⅱ!I91</f>
        <v>0</v>
      </c>
      <c r="I85" s="271">
        <f>⑨計算域Ⅱ!S38</f>
        <v>0</v>
      </c>
      <c r="J85" s="272">
        <f>⑨計算域Ⅱ!T38</f>
        <v>0</v>
      </c>
      <c r="K85" s="272">
        <f>⑨計算域Ⅱ!U38</f>
        <v>0</v>
      </c>
      <c r="L85" s="272">
        <f>⑨計算域Ⅱ!J91</f>
        <v>0</v>
      </c>
      <c r="M85" s="272">
        <f>⑨計算域Ⅱ!K91</f>
        <v>0</v>
      </c>
    </row>
    <row r="86" spans="2:13" x14ac:dyDescent="0.15">
      <c r="B86" s="154" t="s">
        <v>173</v>
      </c>
      <c r="C86" s="161" t="s">
        <v>303</v>
      </c>
      <c r="D86" s="156">
        <f>⑨計算域Ⅱ!P39</f>
        <v>0</v>
      </c>
      <c r="E86" s="157">
        <f>⑨計算域Ⅱ!Q39</f>
        <v>0</v>
      </c>
      <c r="F86" s="157">
        <f>⑨計算域Ⅱ!R39</f>
        <v>0</v>
      </c>
      <c r="G86" s="157">
        <f>⑨計算域Ⅱ!H92</f>
        <v>0</v>
      </c>
      <c r="H86" s="158">
        <f>⑨計算域Ⅱ!I92</f>
        <v>0</v>
      </c>
      <c r="I86" s="156">
        <f>⑨計算域Ⅱ!S39</f>
        <v>0</v>
      </c>
      <c r="J86" s="157">
        <f>⑨計算域Ⅱ!T39</f>
        <v>0</v>
      </c>
      <c r="K86" s="157">
        <f>⑨計算域Ⅱ!U39</f>
        <v>0</v>
      </c>
      <c r="L86" s="157">
        <f>⑨計算域Ⅱ!J92</f>
        <v>0</v>
      </c>
      <c r="M86" s="157">
        <f>⑨計算域Ⅱ!K92</f>
        <v>0</v>
      </c>
    </row>
    <row r="87" spans="2:13" x14ac:dyDescent="0.15">
      <c r="B87" s="269" t="s">
        <v>174</v>
      </c>
      <c r="C87" s="275" t="s">
        <v>304</v>
      </c>
      <c r="D87" s="271">
        <f>⑨計算域Ⅱ!P40</f>
        <v>0</v>
      </c>
      <c r="E87" s="272">
        <f>⑨計算域Ⅱ!Q40</f>
        <v>0</v>
      </c>
      <c r="F87" s="272">
        <f>⑨計算域Ⅱ!R40</f>
        <v>0</v>
      </c>
      <c r="G87" s="272">
        <f>⑨計算域Ⅱ!H93</f>
        <v>0</v>
      </c>
      <c r="H87" s="273">
        <f>⑨計算域Ⅱ!I93</f>
        <v>0</v>
      </c>
      <c r="I87" s="271">
        <f>⑨計算域Ⅱ!S40</f>
        <v>0</v>
      </c>
      <c r="J87" s="272">
        <f>⑨計算域Ⅱ!T40</f>
        <v>0</v>
      </c>
      <c r="K87" s="272">
        <f>⑨計算域Ⅱ!U40</f>
        <v>0</v>
      </c>
      <c r="L87" s="272">
        <f>⑨計算域Ⅱ!J93</f>
        <v>0</v>
      </c>
      <c r="M87" s="272">
        <f>⑨計算域Ⅱ!K93</f>
        <v>0</v>
      </c>
    </row>
    <row r="88" spans="2:13" x14ac:dyDescent="0.15">
      <c r="B88" s="154" t="s">
        <v>175</v>
      </c>
      <c r="C88" s="161" t="s">
        <v>305</v>
      </c>
      <c r="D88" s="156">
        <f>⑨計算域Ⅱ!P41</f>
        <v>0</v>
      </c>
      <c r="E88" s="157">
        <f>⑨計算域Ⅱ!Q41</f>
        <v>0</v>
      </c>
      <c r="F88" s="157">
        <f>⑨計算域Ⅱ!R41</f>
        <v>0</v>
      </c>
      <c r="G88" s="157">
        <f>⑨計算域Ⅱ!H94</f>
        <v>0</v>
      </c>
      <c r="H88" s="158">
        <f>⑨計算域Ⅱ!I94</f>
        <v>0</v>
      </c>
      <c r="I88" s="156">
        <f>⑨計算域Ⅱ!S41</f>
        <v>0</v>
      </c>
      <c r="J88" s="157">
        <f>⑨計算域Ⅱ!T41</f>
        <v>0</v>
      </c>
      <c r="K88" s="157">
        <f>⑨計算域Ⅱ!U41</f>
        <v>0</v>
      </c>
      <c r="L88" s="157">
        <f>⑨計算域Ⅱ!J94</f>
        <v>0</v>
      </c>
      <c r="M88" s="157">
        <f>⑨計算域Ⅱ!K94</f>
        <v>0</v>
      </c>
    </row>
    <row r="89" spans="2:13" x14ac:dyDescent="0.15">
      <c r="B89" s="269" t="s">
        <v>176</v>
      </c>
      <c r="C89" s="275" t="s">
        <v>306</v>
      </c>
      <c r="D89" s="271">
        <f>⑨計算域Ⅱ!P42</f>
        <v>0</v>
      </c>
      <c r="E89" s="272">
        <f>⑨計算域Ⅱ!Q42</f>
        <v>0</v>
      </c>
      <c r="F89" s="272">
        <f>⑨計算域Ⅱ!R42</f>
        <v>0</v>
      </c>
      <c r="G89" s="272">
        <f>⑨計算域Ⅱ!H95</f>
        <v>0</v>
      </c>
      <c r="H89" s="273">
        <f>⑨計算域Ⅱ!I95</f>
        <v>0</v>
      </c>
      <c r="I89" s="271">
        <f>⑨計算域Ⅱ!S42</f>
        <v>0</v>
      </c>
      <c r="J89" s="272">
        <f>⑨計算域Ⅱ!T42</f>
        <v>0</v>
      </c>
      <c r="K89" s="272">
        <f>⑨計算域Ⅱ!U42</f>
        <v>0</v>
      </c>
      <c r="L89" s="272">
        <f>⑨計算域Ⅱ!J95</f>
        <v>0</v>
      </c>
      <c r="M89" s="272">
        <f>⑨計算域Ⅱ!K95</f>
        <v>0</v>
      </c>
    </row>
    <row r="90" spans="2:13" x14ac:dyDescent="0.15">
      <c r="B90" s="162" t="s">
        <v>177</v>
      </c>
      <c r="C90" s="163" t="s">
        <v>307</v>
      </c>
      <c r="D90" s="164">
        <f>⑨計算域Ⅱ!P43</f>
        <v>0</v>
      </c>
      <c r="E90" s="165">
        <f>⑨計算域Ⅱ!Q43</f>
        <v>0</v>
      </c>
      <c r="F90" s="165">
        <f>⑨計算域Ⅱ!R43</f>
        <v>0</v>
      </c>
      <c r="G90" s="165">
        <f>⑨計算域Ⅱ!H96</f>
        <v>0</v>
      </c>
      <c r="H90" s="166">
        <f>⑨計算域Ⅱ!I96</f>
        <v>0</v>
      </c>
      <c r="I90" s="164">
        <f>⑨計算域Ⅱ!S43</f>
        <v>0</v>
      </c>
      <c r="J90" s="165">
        <f>⑨計算域Ⅱ!T43</f>
        <v>0</v>
      </c>
      <c r="K90" s="165">
        <f>⑨計算域Ⅱ!U43</f>
        <v>0</v>
      </c>
      <c r="L90" s="165">
        <f>⑨計算域Ⅱ!J96</f>
        <v>0</v>
      </c>
      <c r="M90" s="165">
        <f>⑨計算域Ⅱ!K96</f>
        <v>0</v>
      </c>
    </row>
    <row r="91" spans="2:13" x14ac:dyDescent="0.15">
      <c r="B91" s="269" t="s">
        <v>178</v>
      </c>
      <c r="C91" s="275" t="s">
        <v>308</v>
      </c>
      <c r="D91" s="271">
        <f>⑨計算域Ⅱ!P44</f>
        <v>0</v>
      </c>
      <c r="E91" s="272">
        <f>⑨計算域Ⅱ!Q44</f>
        <v>0</v>
      </c>
      <c r="F91" s="272">
        <f>⑨計算域Ⅱ!R44</f>
        <v>0</v>
      </c>
      <c r="G91" s="272">
        <f>⑨計算域Ⅱ!H97</f>
        <v>0</v>
      </c>
      <c r="H91" s="273">
        <f>⑨計算域Ⅱ!I97</f>
        <v>0</v>
      </c>
      <c r="I91" s="271">
        <f>⑨計算域Ⅱ!S44</f>
        <v>0</v>
      </c>
      <c r="J91" s="272">
        <f>⑨計算域Ⅱ!T44</f>
        <v>0</v>
      </c>
      <c r="K91" s="272">
        <f>⑨計算域Ⅱ!U44</f>
        <v>0</v>
      </c>
      <c r="L91" s="272">
        <f>⑨計算域Ⅱ!J97</f>
        <v>0</v>
      </c>
      <c r="M91" s="272">
        <f>⑨計算域Ⅱ!K97</f>
        <v>0</v>
      </c>
    </row>
    <row r="92" spans="2:13" x14ac:dyDescent="0.15">
      <c r="B92" s="162" t="s">
        <v>179</v>
      </c>
      <c r="C92" s="163" t="s">
        <v>309</v>
      </c>
      <c r="D92" s="164">
        <f>⑨計算域Ⅱ!P45</f>
        <v>0</v>
      </c>
      <c r="E92" s="165">
        <f>⑨計算域Ⅱ!Q45</f>
        <v>0</v>
      </c>
      <c r="F92" s="165">
        <f>⑨計算域Ⅱ!R45</f>
        <v>0</v>
      </c>
      <c r="G92" s="165">
        <f>⑨計算域Ⅱ!H98</f>
        <v>0</v>
      </c>
      <c r="H92" s="166">
        <f>⑨計算域Ⅱ!I98</f>
        <v>0</v>
      </c>
      <c r="I92" s="164">
        <f>⑨計算域Ⅱ!S45</f>
        <v>0</v>
      </c>
      <c r="J92" s="165">
        <f>⑨計算域Ⅱ!T45</f>
        <v>0</v>
      </c>
      <c r="K92" s="165">
        <f>⑨計算域Ⅱ!U45</f>
        <v>0</v>
      </c>
      <c r="L92" s="165">
        <f>⑨計算域Ⅱ!J98</f>
        <v>0</v>
      </c>
      <c r="M92" s="165">
        <f>⑨計算域Ⅱ!K98</f>
        <v>0</v>
      </c>
    </row>
    <row r="93" spans="2:13" x14ac:dyDescent="0.15">
      <c r="B93" s="269" t="s">
        <v>180</v>
      </c>
      <c r="C93" s="275" t="s">
        <v>310</v>
      </c>
      <c r="D93" s="271">
        <f>⑨計算域Ⅱ!P46</f>
        <v>0</v>
      </c>
      <c r="E93" s="272">
        <f>⑨計算域Ⅱ!Q46</f>
        <v>0</v>
      </c>
      <c r="F93" s="272">
        <f>⑨計算域Ⅱ!R46</f>
        <v>0</v>
      </c>
      <c r="G93" s="272">
        <f>⑨計算域Ⅱ!H99</f>
        <v>0</v>
      </c>
      <c r="H93" s="273">
        <f>⑨計算域Ⅱ!I99</f>
        <v>0</v>
      </c>
      <c r="I93" s="271">
        <f>⑨計算域Ⅱ!S46</f>
        <v>0</v>
      </c>
      <c r="J93" s="272">
        <f>⑨計算域Ⅱ!T46</f>
        <v>0</v>
      </c>
      <c r="K93" s="272">
        <f>⑨計算域Ⅱ!U46</f>
        <v>0</v>
      </c>
      <c r="L93" s="272">
        <f>⑨計算域Ⅱ!J99</f>
        <v>0</v>
      </c>
      <c r="M93" s="272">
        <f>⑨計算域Ⅱ!K99</f>
        <v>0</v>
      </c>
    </row>
    <row r="94" spans="2:13" x14ac:dyDescent="0.15">
      <c r="B94" s="162" t="s">
        <v>181</v>
      </c>
      <c r="C94" s="163" t="s">
        <v>311</v>
      </c>
      <c r="D94" s="164">
        <f>⑨計算域Ⅱ!P47</f>
        <v>0</v>
      </c>
      <c r="E94" s="165">
        <f>⑨計算域Ⅱ!Q47</f>
        <v>0</v>
      </c>
      <c r="F94" s="165">
        <f>⑨計算域Ⅱ!R47</f>
        <v>0</v>
      </c>
      <c r="G94" s="165">
        <f>⑨計算域Ⅱ!H100</f>
        <v>0</v>
      </c>
      <c r="H94" s="166">
        <f>⑨計算域Ⅱ!I100</f>
        <v>0</v>
      </c>
      <c r="I94" s="164">
        <f>⑨計算域Ⅱ!S47</f>
        <v>0</v>
      </c>
      <c r="J94" s="165">
        <f>⑨計算域Ⅱ!T47</f>
        <v>0</v>
      </c>
      <c r="K94" s="165">
        <f>⑨計算域Ⅱ!U47</f>
        <v>0</v>
      </c>
      <c r="L94" s="165">
        <f>⑨計算域Ⅱ!J100</f>
        <v>0</v>
      </c>
      <c r="M94" s="165">
        <f>⑨計算域Ⅱ!K100</f>
        <v>0</v>
      </c>
    </row>
    <row r="95" spans="2:13" x14ac:dyDescent="0.15">
      <c r="B95" s="350" t="s">
        <v>182</v>
      </c>
      <c r="C95" s="277" t="s">
        <v>312</v>
      </c>
      <c r="D95" s="278">
        <f>⑨計算域Ⅱ!P48</f>
        <v>0</v>
      </c>
      <c r="E95" s="279">
        <f>⑨計算域Ⅱ!Q48</f>
        <v>0</v>
      </c>
      <c r="F95" s="279">
        <f>⑨計算域Ⅱ!R48</f>
        <v>0</v>
      </c>
      <c r="G95" s="279">
        <f>⑨計算域Ⅱ!H101</f>
        <v>0</v>
      </c>
      <c r="H95" s="280">
        <f>⑨計算域Ⅱ!I101</f>
        <v>0</v>
      </c>
      <c r="I95" s="278">
        <f>⑨計算域Ⅱ!S48</f>
        <v>0</v>
      </c>
      <c r="J95" s="279">
        <f>⑨計算域Ⅱ!T48</f>
        <v>0</v>
      </c>
      <c r="K95" s="279">
        <f>⑨計算域Ⅱ!U48</f>
        <v>0</v>
      </c>
      <c r="L95" s="279">
        <f>⑨計算域Ⅱ!J101</f>
        <v>0</v>
      </c>
      <c r="M95" s="279">
        <f>⑨計算域Ⅱ!K101</f>
        <v>0</v>
      </c>
    </row>
    <row r="96" spans="2:13" ht="18" customHeight="1" x14ac:dyDescent="0.15">
      <c r="B96" s="429" t="s">
        <v>29</v>
      </c>
      <c r="C96" s="430"/>
      <c r="D96" s="43">
        <f t="shared" ref="D96:M96" si="1">SUM(D56:D95)</f>
        <v>0</v>
      </c>
      <c r="E96" s="44">
        <f t="shared" si="1"/>
        <v>0</v>
      </c>
      <c r="F96" s="44">
        <f t="shared" si="1"/>
        <v>0</v>
      </c>
      <c r="G96" s="44">
        <f t="shared" si="1"/>
        <v>0</v>
      </c>
      <c r="H96" s="45">
        <f t="shared" si="1"/>
        <v>0</v>
      </c>
      <c r="I96" s="43">
        <f t="shared" si="1"/>
        <v>0</v>
      </c>
      <c r="J96" s="44">
        <f t="shared" si="1"/>
        <v>0</v>
      </c>
      <c r="K96" s="44">
        <f t="shared" si="1"/>
        <v>0</v>
      </c>
      <c r="L96" s="44">
        <f t="shared" si="1"/>
        <v>0</v>
      </c>
      <c r="M96" s="44">
        <f t="shared" si="1"/>
        <v>0</v>
      </c>
    </row>
  </sheetData>
  <sheetProtection sheet="1" objects="1" scenarios="1"/>
  <mergeCells count="28">
    <mergeCell ref="M52:M55"/>
    <mergeCell ref="K54:K55"/>
    <mergeCell ref="J6:J8"/>
    <mergeCell ref="K7:K8"/>
    <mergeCell ref="L5:L8"/>
    <mergeCell ref="L52:L55"/>
    <mergeCell ref="B49:C49"/>
    <mergeCell ref="B4:C8"/>
    <mergeCell ref="B51:C55"/>
    <mergeCell ref="F7:F8"/>
    <mergeCell ref="E6:E8"/>
    <mergeCell ref="D5:D8"/>
    <mergeCell ref="D52:D55"/>
    <mergeCell ref="E53:E55"/>
    <mergeCell ref="D4:H4"/>
    <mergeCell ref="I4:M4"/>
    <mergeCell ref="I51:M51"/>
    <mergeCell ref="G5:G8"/>
    <mergeCell ref="H5:H8"/>
    <mergeCell ref="I5:I8"/>
    <mergeCell ref="M5:M8"/>
    <mergeCell ref="D51:H51"/>
    <mergeCell ref="B96:C96"/>
    <mergeCell ref="J53:J55"/>
    <mergeCell ref="F54:F55"/>
    <mergeCell ref="G52:G55"/>
    <mergeCell ref="H52:H55"/>
    <mergeCell ref="I52:I55"/>
  </mergeCells>
  <phoneticPr fontId="2"/>
  <pageMargins left="0.78740157480314965" right="0.78740157480314965" top="0.59055118110236227" bottom="0.59055118110236227" header="0.51181102362204722" footer="0.51181102362204722"/>
  <pageSetup paperSize="9" scale="58" orientation="portrait" cellComments="asDisplayed" r:id="rId1"/>
  <headerFooter alignWithMargins="0"/>
  <ignoredErrors>
    <ignoredError sqref="B9:B48 B56:B9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4294C-A2FD-4B9B-8E3E-B60897DF3539}">
  <sheetPr>
    <tabColor rgb="FF0066FF"/>
  </sheetPr>
  <dimension ref="B2:U99"/>
  <sheetViews>
    <sheetView topLeftCell="A62" zoomScale="85" zoomScaleNormal="85" workbookViewId="0"/>
  </sheetViews>
  <sheetFormatPr defaultColWidth="10" defaultRowHeight="13.5" x14ac:dyDescent="0.15"/>
  <cols>
    <col min="1" max="1" width="3.875" style="355" customWidth="1"/>
    <col min="2" max="2" width="9" style="355" customWidth="1"/>
    <col min="3" max="9" width="9" style="355"/>
    <col min="10" max="10" width="5.375" style="355" customWidth="1"/>
    <col min="11" max="19" width="9" style="355"/>
    <col min="20" max="20" width="11.125" style="355" customWidth="1"/>
    <col min="21" max="21" width="7.25" style="355" customWidth="1"/>
    <col min="22" max="16384" width="10" style="355"/>
  </cols>
  <sheetData>
    <row r="2" spans="2:21" ht="14.25" x14ac:dyDescent="0.15">
      <c r="B2" s="34" t="s">
        <v>366</v>
      </c>
    </row>
    <row r="3" spans="2:21" ht="14.25" x14ac:dyDescent="0.15">
      <c r="B3" s="34"/>
    </row>
    <row r="5" spans="2:21" ht="30.75" customHeight="1" x14ac:dyDescent="0.15">
      <c r="B5" s="468"/>
      <c r="C5" s="468"/>
      <c r="D5" s="468"/>
      <c r="E5" s="468"/>
    </row>
    <row r="6" spans="2:21" x14ac:dyDescent="0.15">
      <c r="K6" s="356"/>
      <c r="L6" s="356"/>
      <c r="M6" s="356"/>
      <c r="N6" s="356"/>
      <c r="O6" s="356"/>
      <c r="P6" s="356"/>
      <c r="Q6" s="356"/>
      <c r="R6" s="356"/>
      <c r="S6" s="356"/>
      <c r="U6" s="356"/>
    </row>
    <row r="7" spans="2:21" x14ac:dyDescent="0.15">
      <c r="B7" s="356"/>
      <c r="C7" s="356"/>
      <c r="D7" s="356"/>
      <c r="E7" s="356"/>
      <c r="F7" s="356"/>
      <c r="G7" s="356"/>
      <c r="H7" s="356" t="str">
        <f>"（単位："&amp;③入力!D64&amp;"）"</f>
        <v>（単位：千円）</v>
      </c>
      <c r="I7" s="356"/>
      <c r="K7" s="356"/>
      <c r="L7" s="356"/>
      <c r="M7" s="356"/>
      <c r="N7" s="356"/>
      <c r="O7" s="356"/>
      <c r="P7" s="356"/>
      <c r="Q7" s="356"/>
      <c r="R7" s="356"/>
      <c r="S7" s="356"/>
      <c r="T7" s="356" t="str">
        <f>"（単位："&amp;③入力!D64&amp;"）"</f>
        <v>（単位：千円）</v>
      </c>
      <c r="U7" s="356"/>
    </row>
    <row r="8" spans="2:21" x14ac:dyDescent="0.15">
      <c r="B8" s="356"/>
      <c r="C8" s="356"/>
      <c r="D8" s="356"/>
      <c r="E8" s="356"/>
      <c r="F8" s="356"/>
      <c r="G8" s="356"/>
      <c r="H8" s="356"/>
      <c r="I8" s="356"/>
      <c r="K8" s="356"/>
      <c r="L8" s="356"/>
      <c r="M8" s="356"/>
      <c r="N8" s="356"/>
      <c r="O8" s="356"/>
      <c r="P8" s="356"/>
      <c r="Q8" s="356"/>
      <c r="R8" s="356"/>
      <c r="S8" s="356"/>
      <c r="T8" s="356"/>
      <c r="U8" s="356"/>
    </row>
    <row r="9" spans="2:21" x14ac:dyDescent="0.15">
      <c r="B9" s="356"/>
      <c r="C9" s="356"/>
      <c r="D9" s="356"/>
      <c r="E9" s="356"/>
      <c r="F9" s="356"/>
      <c r="G9" s="356"/>
      <c r="H9" s="356"/>
      <c r="I9" s="356"/>
      <c r="K9" s="356"/>
      <c r="L9" s="356"/>
      <c r="M9" s="356"/>
      <c r="N9" s="356"/>
      <c r="O9" s="356"/>
      <c r="P9" s="356"/>
      <c r="Q9" s="356"/>
      <c r="R9" s="356"/>
      <c r="S9" s="356"/>
      <c r="T9" s="356"/>
      <c r="U9" s="356"/>
    </row>
    <row r="10" spans="2:21" x14ac:dyDescent="0.15">
      <c r="B10" s="356"/>
      <c r="C10" s="356"/>
      <c r="D10" s="356"/>
      <c r="E10" s="356"/>
      <c r="F10" s="356"/>
      <c r="G10" s="356"/>
      <c r="H10" s="356"/>
      <c r="I10" s="356"/>
      <c r="K10" s="356"/>
      <c r="L10" s="356"/>
      <c r="M10" s="356"/>
      <c r="N10" s="356"/>
      <c r="O10" s="356"/>
      <c r="P10" s="356"/>
      <c r="Q10" s="356"/>
      <c r="R10" s="356"/>
      <c r="S10" s="356"/>
      <c r="T10" s="356"/>
      <c r="U10" s="356"/>
    </row>
    <row r="11" spans="2:21" ht="13.5" customHeight="1" x14ac:dyDescent="0.15">
      <c r="B11" s="356"/>
      <c r="C11" s="356"/>
      <c r="D11" s="356"/>
      <c r="E11" s="356"/>
      <c r="F11" s="356"/>
      <c r="G11" s="356"/>
      <c r="H11" s="356"/>
      <c r="I11" s="356"/>
      <c r="K11" s="356"/>
      <c r="L11" s="356"/>
      <c r="M11" s="356"/>
      <c r="N11" s="356"/>
      <c r="O11" s="356"/>
      <c r="P11" s="356"/>
      <c r="Q11" s="356"/>
      <c r="R11" s="356"/>
      <c r="S11" s="356"/>
      <c r="T11" s="356"/>
      <c r="U11" s="356"/>
    </row>
    <row r="12" spans="2:21" x14ac:dyDescent="0.15">
      <c r="B12" s="356"/>
      <c r="C12" s="356"/>
      <c r="D12" s="356"/>
      <c r="E12" s="356"/>
      <c r="F12" s="356"/>
      <c r="G12" s="356"/>
      <c r="H12" s="356"/>
      <c r="I12" s="356"/>
      <c r="K12" s="356"/>
      <c r="L12" s="356"/>
      <c r="M12" s="356"/>
      <c r="N12" s="356"/>
      <c r="O12" s="356"/>
      <c r="P12" s="356"/>
      <c r="Q12" s="356"/>
      <c r="R12" s="356"/>
      <c r="S12" s="356"/>
      <c r="T12" s="356"/>
      <c r="U12" s="356"/>
    </row>
    <row r="13" spans="2:21" x14ac:dyDescent="0.15">
      <c r="B13" s="356"/>
      <c r="C13" s="356"/>
      <c r="D13" s="356"/>
      <c r="E13" s="356"/>
      <c r="F13" s="356"/>
      <c r="G13" s="356"/>
      <c r="H13" s="356"/>
      <c r="I13" s="356"/>
      <c r="K13" s="356"/>
      <c r="L13" s="356"/>
      <c r="M13" s="356"/>
      <c r="N13" s="356"/>
      <c r="O13" s="356"/>
      <c r="P13" s="356"/>
      <c r="Q13" s="356"/>
      <c r="R13" s="356"/>
      <c r="S13" s="356"/>
      <c r="T13" s="356"/>
      <c r="U13" s="356"/>
    </row>
    <row r="14" spans="2:21" x14ac:dyDescent="0.15">
      <c r="B14" s="356"/>
      <c r="C14" s="356"/>
      <c r="D14" s="356"/>
      <c r="E14" s="356"/>
      <c r="F14" s="356"/>
      <c r="G14" s="356"/>
      <c r="H14" s="356"/>
      <c r="I14" s="356"/>
      <c r="K14" s="356"/>
      <c r="L14" s="356"/>
      <c r="M14" s="356"/>
      <c r="N14" s="356"/>
      <c r="O14" s="356"/>
      <c r="P14" s="356"/>
      <c r="Q14" s="356"/>
      <c r="R14" s="356"/>
      <c r="S14" s="356"/>
      <c r="T14" s="356"/>
      <c r="U14" s="356"/>
    </row>
    <row r="15" spans="2:21" x14ac:dyDescent="0.15">
      <c r="B15" s="356"/>
      <c r="C15" s="356"/>
      <c r="D15" s="356"/>
      <c r="E15" s="356"/>
      <c r="F15" s="356"/>
      <c r="G15" s="356"/>
      <c r="H15" s="356"/>
      <c r="I15" s="356"/>
      <c r="K15" s="356"/>
      <c r="L15" s="356"/>
      <c r="M15" s="356"/>
      <c r="N15" s="356"/>
      <c r="O15" s="356"/>
      <c r="P15" s="356"/>
      <c r="Q15" s="356"/>
      <c r="R15" s="356"/>
      <c r="S15" s="356"/>
      <c r="T15" s="356"/>
      <c r="U15" s="356"/>
    </row>
    <row r="16" spans="2:21" x14ac:dyDescent="0.15">
      <c r="B16" s="356"/>
      <c r="C16" s="356"/>
      <c r="D16" s="356"/>
      <c r="E16" s="356"/>
      <c r="F16" s="356"/>
      <c r="G16" s="356"/>
      <c r="H16" s="356"/>
      <c r="I16" s="356"/>
      <c r="K16" s="356"/>
      <c r="L16" s="356"/>
      <c r="M16" s="356"/>
      <c r="N16" s="356"/>
      <c r="O16" s="356"/>
      <c r="P16" s="356"/>
      <c r="Q16" s="356"/>
      <c r="R16" s="356"/>
      <c r="S16" s="356"/>
      <c r="T16" s="356"/>
      <c r="U16" s="356"/>
    </row>
    <row r="17" spans="2:21" x14ac:dyDescent="0.15">
      <c r="B17" s="356"/>
      <c r="C17" s="356"/>
      <c r="D17" s="356"/>
      <c r="E17" s="356"/>
      <c r="F17" s="356"/>
      <c r="G17" s="356"/>
      <c r="H17" s="356"/>
      <c r="I17" s="356"/>
      <c r="K17" s="356"/>
      <c r="L17" s="356"/>
      <c r="M17" s="356"/>
      <c r="N17" s="356"/>
      <c r="O17" s="356"/>
      <c r="P17" s="356"/>
      <c r="Q17" s="356"/>
      <c r="R17" s="356"/>
      <c r="S17" s="356"/>
      <c r="T17" s="356"/>
      <c r="U17" s="356"/>
    </row>
    <row r="18" spans="2:21" x14ac:dyDescent="0.15">
      <c r="B18" s="356"/>
      <c r="C18" s="356"/>
      <c r="D18" s="356"/>
      <c r="E18" s="356"/>
      <c r="F18" s="356"/>
      <c r="G18" s="356"/>
      <c r="H18" s="356"/>
      <c r="I18" s="356"/>
      <c r="K18" s="356"/>
      <c r="L18" s="356"/>
      <c r="M18" s="356"/>
      <c r="N18" s="356"/>
      <c r="O18" s="356"/>
      <c r="P18" s="356"/>
      <c r="Q18" s="356"/>
      <c r="R18" s="356"/>
      <c r="S18" s="356"/>
      <c r="T18" s="356"/>
      <c r="U18" s="356"/>
    </row>
    <row r="19" spans="2:21" x14ac:dyDescent="0.15">
      <c r="B19" s="356"/>
      <c r="C19" s="356"/>
      <c r="D19" s="356"/>
      <c r="E19" s="356"/>
      <c r="F19" s="356"/>
      <c r="G19" s="356"/>
      <c r="H19" s="356"/>
      <c r="I19" s="356"/>
      <c r="K19" s="356"/>
      <c r="L19" s="356"/>
      <c r="M19" s="356"/>
      <c r="N19" s="356"/>
      <c r="O19" s="356"/>
      <c r="P19" s="356"/>
      <c r="Q19" s="356"/>
      <c r="R19" s="356"/>
      <c r="S19" s="356"/>
      <c r="T19" s="356"/>
      <c r="U19" s="356"/>
    </row>
    <row r="20" spans="2:21" x14ac:dyDescent="0.15">
      <c r="B20" s="356"/>
      <c r="C20" s="356"/>
      <c r="D20" s="356"/>
      <c r="E20" s="356"/>
      <c r="F20" s="356"/>
      <c r="G20" s="356"/>
      <c r="H20" s="356"/>
      <c r="I20" s="356"/>
      <c r="K20" s="356"/>
      <c r="L20" s="356"/>
      <c r="M20" s="356"/>
      <c r="N20" s="356"/>
      <c r="O20" s="356"/>
      <c r="P20" s="356"/>
      <c r="Q20" s="356"/>
      <c r="R20" s="356"/>
      <c r="S20" s="356"/>
      <c r="T20" s="356"/>
      <c r="U20" s="356"/>
    </row>
    <row r="21" spans="2:21" x14ac:dyDescent="0.15">
      <c r="B21" s="356"/>
      <c r="C21" s="356"/>
      <c r="D21" s="356"/>
      <c r="E21" s="356"/>
      <c r="F21" s="356"/>
      <c r="G21" s="356"/>
      <c r="H21" s="356"/>
      <c r="I21" s="356"/>
      <c r="K21" s="356"/>
      <c r="L21" s="356"/>
      <c r="M21" s="356"/>
      <c r="N21" s="356"/>
      <c r="O21" s="356"/>
      <c r="P21" s="356"/>
      <c r="Q21" s="356"/>
      <c r="R21" s="356"/>
      <c r="S21" s="356"/>
      <c r="T21" s="356"/>
      <c r="U21" s="356"/>
    </row>
    <row r="22" spans="2:21" x14ac:dyDescent="0.15">
      <c r="B22" s="356"/>
      <c r="C22" s="356"/>
      <c r="D22" s="356"/>
      <c r="E22" s="356"/>
      <c r="F22" s="356"/>
      <c r="G22" s="356"/>
      <c r="H22" s="356"/>
      <c r="I22" s="356"/>
      <c r="K22" s="356"/>
      <c r="L22" s="356"/>
      <c r="M22" s="356"/>
      <c r="N22" s="356"/>
      <c r="O22" s="356"/>
      <c r="P22" s="356"/>
      <c r="Q22" s="356"/>
      <c r="R22" s="356"/>
      <c r="S22" s="356"/>
      <c r="T22" s="356"/>
      <c r="U22" s="356"/>
    </row>
    <row r="23" spans="2:21" x14ac:dyDescent="0.15">
      <c r="B23" s="356"/>
      <c r="C23" s="356"/>
      <c r="D23" s="356"/>
      <c r="E23" s="356"/>
      <c r="F23" s="356"/>
      <c r="G23" s="356"/>
      <c r="H23" s="356"/>
      <c r="I23" s="356"/>
      <c r="K23" s="356"/>
      <c r="L23" s="356"/>
      <c r="M23" s="356"/>
      <c r="N23" s="356"/>
      <c r="O23" s="356"/>
      <c r="P23" s="356"/>
      <c r="Q23" s="356"/>
      <c r="R23" s="356"/>
      <c r="S23" s="356"/>
      <c r="T23" s="356"/>
      <c r="U23" s="356"/>
    </row>
    <row r="24" spans="2:21" x14ac:dyDescent="0.15">
      <c r="B24" s="356"/>
      <c r="C24" s="356"/>
      <c r="D24" s="356"/>
      <c r="E24" s="356"/>
      <c r="F24" s="356"/>
      <c r="G24" s="356"/>
      <c r="H24" s="356"/>
      <c r="I24" s="356"/>
      <c r="K24" s="356"/>
      <c r="L24" s="356"/>
      <c r="M24" s="356"/>
      <c r="N24" s="356"/>
      <c r="O24" s="356"/>
      <c r="P24" s="356"/>
      <c r="Q24" s="356"/>
      <c r="R24" s="356"/>
      <c r="S24" s="356"/>
      <c r="T24" s="356"/>
      <c r="U24" s="356"/>
    </row>
    <row r="25" spans="2:21" x14ac:dyDescent="0.15">
      <c r="B25" s="356"/>
      <c r="C25" s="356"/>
      <c r="D25" s="356"/>
      <c r="E25" s="356"/>
      <c r="F25" s="356"/>
      <c r="G25" s="356"/>
      <c r="H25" s="356"/>
      <c r="I25" s="356"/>
      <c r="K25" s="356"/>
      <c r="L25" s="356"/>
      <c r="M25" s="356"/>
      <c r="N25" s="356"/>
      <c r="O25" s="356"/>
      <c r="P25" s="356"/>
      <c r="Q25" s="356"/>
      <c r="R25" s="356"/>
      <c r="S25" s="356"/>
      <c r="T25" s="356"/>
      <c r="U25" s="356"/>
    </row>
    <row r="26" spans="2:21" x14ac:dyDescent="0.15">
      <c r="B26" s="356"/>
      <c r="C26" s="356"/>
      <c r="D26" s="356"/>
      <c r="E26" s="356"/>
      <c r="F26" s="356"/>
      <c r="G26" s="356"/>
      <c r="H26" s="356"/>
      <c r="I26" s="356"/>
      <c r="K26" s="356"/>
      <c r="L26" s="356"/>
      <c r="M26" s="356"/>
      <c r="N26" s="356"/>
      <c r="O26" s="356"/>
      <c r="P26" s="356"/>
      <c r="Q26" s="356"/>
      <c r="R26" s="356"/>
      <c r="S26" s="356"/>
      <c r="T26" s="356"/>
      <c r="U26" s="356"/>
    </row>
    <row r="27" spans="2:21" x14ac:dyDescent="0.15">
      <c r="B27" s="356"/>
      <c r="C27" s="356"/>
      <c r="D27" s="356"/>
      <c r="E27" s="356"/>
      <c r="F27" s="356"/>
      <c r="G27" s="356"/>
      <c r="H27" s="356"/>
      <c r="I27" s="356"/>
      <c r="K27" s="356"/>
      <c r="L27" s="356"/>
      <c r="M27" s="356"/>
      <c r="N27" s="356"/>
      <c r="O27" s="356"/>
      <c r="P27" s="356"/>
      <c r="Q27" s="356"/>
      <c r="R27" s="356"/>
      <c r="S27" s="356"/>
      <c r="T27" s="356"/>
      <c r="U27" s="356"/>
    </row>
    <row r="28" spans="2:21" x14ac:dyDescent="0.15">
      <c r="B28" s="356"/>
      <c r="C28" s="356"/>
      <c r="D28" s="356"/>
      <c r="E28" s="356"/>
      <c r="F28" s="356"/>
      <c r="G28" s="356"/>
      <c r="H28" s="356"/>
      <c r="I28" s="356"/>
      <c r="K28" s="356"/>
      <c r="L28" s="356"/>
      <c r="M28" s="356"/>
      <c r="N28" s="356"/>
      <c r="O28" s="356"/>
      <c r="P28" s="356"/>
      <c r="Q28" s="356"/>
      <c r="R28" s="356"/>
      <c r="S28" s="356"/>
      <c r="T28" s="356"/>
      <c r="U28" s="356"/>
    </row>
    <row r="29" spans="2:21" x14ac:dyDescent="0.15">
      <c r="K29" s="356"/>
      <c r="L29" s="356"/>
      <c r="M29" s="356"/>
      <c r="N29" s="356"/>
      <c r="O29" s="356"/>
      <c r="P29" s="356"/>
      <c r="Q29" s="356"/>
      <c r="R29" s="356"/>
      <c r="S29" s="356"/>
      <c r="T29" s="356"/>
      <c r="U29" s="356"/>
    </row>
    <row r="30" spans="2:21" x14ac:dyDescent="0.15">
      <c r="B30" s="356"/>
      <c r="C30" s="356"/>
      <c r="D30" s="356"/>
      <c r="E30" s="356"/>
      <c r="F30" s="356"/>
      <c r="G30" s="356"/>
      <c r="H30" s="356" t="str">
        <f>"（単位："&amp;③入力!D64&amp;"）"</f>
        <v>（単位：千円）</v>
      </c>
      <c r="I30" s="356"/>
      <c r="K30" s="356"/>
      <c r="L30" s="356"/>
      <c r="M30" s="356"/>
      <c r="N30" s="356"/>
      <c r="O30" s="356"/>
      <c r="P30" s="356"/>
      <c r="Q30" s="356"/>
      <c r="R30" s="356"/>
      <c r="S30" s="356"/>
      <c r="T30" s="356"/>
      <c r="U30" s="356"/>
    </row>
    <row r="31" spans="2:21" x14ac:dyDescent="0.15">
      <c r="B31" s="356"/>
      <c r="C31" s="356"/>
      <c r="D31" s="356"/>
      <c r="E31" s="356"/>
      <c r="F31" s="356"/>
      <c r="G31" s="356"/>
      <c r="H31" s="356"/>
      <c r="I31" s="356"/>
      <c r="K31" s="356"/>
      <c r="L31" s="356"/>
      <c r="M31" s="356"/>
      <c r="N31" s="356"/>
      <c r="O31" s="356"/>
      <c r="P31" s="356"/>
      <c r="Q31" s="356"/>
      <c r="R31" s="356"/>
      <c r="S31" s="356"/>
      <c r="T31" s="356"/>
      <c r="U31" s="356"/>
    </row>
    <row r="32" spans="2:21" x14ac:dyDescent="0.15">
      <c r="B32" s="356"/>
      <c r="C32" s="356"/>
      <c r="D32" s="356"/>
      <c r="E32" s="356"/>
      <c r="F32" s="356"/>
      <c r="G32" s="356"/>
      <c r="H32" s="356"/>
      <c r="I32" s="356"/>
      <c r="K32" s="356"/>
      <c r="L32" s="356"/>
      <c r="M32" s="356"/>
      <c r="N32" s="356"/>
      <c r="O32" s="356"/>
      <c r="P32" s="356"/>
      <c r="Q32" s="356"/>
      <c r="R32" s="356"/>
      <c r="S32" s="356"/>
      <c r="T32" s="356"/>
      <c r="U32" s="356"/>
    </row>
    <row r="33" spans="2:21" x14ac:dyDescent="0.15">
      <c r="B33" s="356"/>
      <c r="C33" s="356"/>
      <c r="D33" s="356"/>
      <c r="E33" s="356"/>
      <c r="F33" s="356"/>
      <c r="G33" s="356"/>
      <c r="H33" s="356"/>
      <c r="I33" s="356"/>
      <c r="K33" s="356"/>
      <c r="L33" s="356"/>
      <c r="M33" s="356"/>
      <c r="N33" s="356"/>
      <c r="O33" s="356"/>
      <c r="P33" s="356"/>
      <c r="Q33" s="356"/>
      <c r="R33" s="356"/>
      <c r="S33" s="356"/>
      <c r="T33" s="356"/>
      <c r="U33" s="356"/>
    </row>
    <row r="34" spans="2:21" x14ac:dyDescent="0.15">
      <c r="B34" s="356"/>
      <c r="C34" s="356"/>
      <c r="D34" s="356"/>
      <c r="E34" s="356"/>
      <c r="F34" s="356"/>
      <c r="G34" s="356"/>
      <c r="H34" s="356"/>
      <c r="I34" s="356"/>
      <c r="K34" s="356"/>
      <c r="L34" s="356"/>
      <c r="M34" s="356"/>
      <c r="N34" s="356"/>
      <c r="O34" s="356"/>
      <c r="P34" s="356"/>
      <c r="Q34" s="356"/>
      <c r="R34" s="356"/>
      <c r="S34" s="356"/>
      <c r="T34" s="356"/>
      <c r="U34" s="356"/>
    </row>
    <row r="35" spans="2:21" x14ac:dyDescent="0.15">
      <c r="B35" s="356"/>
      <c r="C35" s="356"/>
      <c r="D35" s="356"/>
      <c r="E35" s="356"/>
      <c r="F35" s="356"/>
      <c r="G35" s="356"/>
      <c r="H35" s="356"/>
      <c r="I35" s="356"/>
      <c r="K35" s="356"/>
      <c r="L35" s="356"/>
      <c r="M35" s="356"/>
      <c r="N35" s="356"/>
      <c r="O35" s="356"/>
      <c r="P35" s="356"/>
      <c r="Q35" s="356"/>
      <c r="R35" s="356"/>
      <c r="S35" s="356"/>
      <c r="T35" s="356"/>
      <c r="U35" s="356"/>
    </row>
    <row r="36" spans="2:21" x14ac:dyDescent="0.15">
      <c r="B36" s="356"/>
      <c r="C36" s="356"/>
      <c r="D36" s="356"/>
      <c r="E36" s="356"/>
      <c r="F36" s="356"/>
      <c r="G36" s="356"/>
      <c r="H36" s="356"/>
      <c r="I36" s="356"/>
      <c r="K36" s="356"/>
      <c r="L36" s="356"/>
      <c r="M36" s="356"/>
      <c r="N36" s="356"/>
      <c r="O36" s="356"/>
      <c r="P36" s="356"/>
      <c r="Q36" s="356"/>
      <c r="R36" s="356"/>
      <c r="S36" s="356"/>
      <c r="T36" s="356"/>
      <c r="U36" s="356"/>
    </row>
    <row r="37" spans="2:21" x14ac:dyDescent="0.15">
      <c r="B37" s="356"/>
      <c r="C37" s="356"/>
      <c r="D37" s="356"/>
      <c r="E37" s="356"/>
      <c r="F37" s="356"/>
      <c r="G37" s="356"/>
      <c r="H37" s="356"/>
      <c r="I37" s="356"/>
      <c r="K37" s="356"/>
      <c r="L37" s="356"/>
      <c r="M37" s="356"/>
      <c r="N37" s="356"/>
      <c r="O37" s="356"/>
      <c r="P37" s="356"/>
      <c r="Q37" s="356"/>
      <c r="R37" s="356"/>
      <c r="S37" s="356"/>
      <c r="T37" s="356"/>
      <c r="U37" s="356"/>
    </row>
    <row r="38" spans="2:21" x14ac:dyDescent="0.15">
      <c r="B38" s="356"/>
      <c r="C38" s="356"/>
      <c r="D38" s="356"/>
      <c r="E38" s="356"/>
      <c r="F38" s="356"/>
      <c r="G38" s="356"/>
      <c r="H38" s="356"/>
      <c r="I38" s="356"/>
      <c r="K38" s="356"/>
      <c r="L38" s="356"/>
      <c r="M38" s="356"/>
      <c r="N38" s="356"/>
      <c r="O38" s="356"/>
      <c r="P38" s="356"/>
      <c r="Q38" s="356"/>
      <c r="R38" s="356"/>
      <c r="S38" s="356"/>
      <c r="T38" s="356"/>
      <c r="U38" s="356"/>
    </row>
    <row r="39" spans="2:21" x14ac:dyDescent="0.15">
      <c r="B39" s="356"/>
      <c r="C39" s="356"/>
      <c r="D39" s="356"/>
      <c r="E39" s="356"/>
      <c r="F39" s="356"/>
      <c r="G39" s="356"/>
      <c r="H39" s="356"/>
      <c r="I39" s="356"/>
      <c r="K39" s="356"/>
      <c r="L39" s="356"/>
      <c r="M39" s="356"/>
      <c r="N39" s="356"/>
      <c r="O39" s="356"/>
      <c r="P39" s="356"/>
      <c r="Q39" s="356"/>
      <c r="R39" s="356"/>
      <c r="S39" s="356"/>
      <c r="T39" s="356"/>
      <c r="U39" s="356"/>
    </row>
    <row r="40" spans="2:21" x14ac:dyDescent="0.15">
      <c r="B40" s="356"/>
      <c r="C40" s="356"/>
      <c r="D40" s="356"/>
      <c r="E40" s="356"/>
      <c r="F40" s="356"/>
      <c r="G40" s="356"/>
      <c r="H40" s="356"/>
      <c r="I40" s="356"/>
      <c r="K40" s="356"/>
      <c r="L40" s="356"/>
      <c r="M40" s="356"/>
      <c r="N40" s="356"/>
      <c r="O40" s="356"/>
      <c r="P40" s="356"/>
      <c r="Q40" s="356"/>
      <c r="R40" s="356"/>
      <c r="S40" s="356"/>
      <c r="T40" s="356"/>
      <c r="U40" s="356"/>
    </row>
    <row r="41" spans="2:21" x14ac:dyDescent="0.15">
      <c r="B41" s="356"/>
      <c r="C41" s="356"/>
      <c r="D41" s="356"/>
      <c r="E41" s="356"/>
      <c r="F41" s="356"/>
      <c r="G41" s="356"/>
      <c r="H41" s="356"/>
      <c r="I41" s="356"/>
      <c r="K41" s="356"/>
      <c r="L41" s="356"/>
      <c r="M41" s="356"/>
      <c r="N41" s="356"/>
      <c r="O41" s="356"/>
      <c r="P41" s="356"/>
      <c r="Q41" s="356"/>
      <c r="R41" s="356"/>
      <c r="S41" s="356"/>
      <c r="T41" s="356"/>
      <c r="U41" s="356"/>
    </row>
    <row r="42" spans="2:21" x14ac:dyDescent="0.15">
      <c r="B42" s="356"/>
      <c r="C42" s="356"/>
      <c r="D42" s="356"/>
      <c r="E42" s="356"/>
      <c r="F42" s="356"/>
      <c r="G42" s="356"/>
      <c r="H42" s="356"/>
      <c r="I42" s="356"/>
      <c r="K42" s="356"/>
      <c r="L42" s="356"/>
      <c r="M42" s="356"/>
      <c r="N42" s="356"/>
      <c r="O42" s="356"/>
      <c r="P42" s="356"/>
      <c r="Q42" s="356"/>
      <c r="R42" s="356"/>
      <c r="S42" s="356"/>
      <c r="T42" s="356"/>
      <c r="U42" s="356"/>
    </row>
    <row r="43" spans="2:21" x14ac:dyDescent="0.15">
      <c r="B43" s="356"/>
      <c r="C43" s="356"/>
      <c r="D43" s="356"/>
      <c r="E43" s="356"/>
      <c r="F43" s="356"/>
      <c r="G43" s="356"/>
      <c r="H43" s="356"/>
      <c r="I43" s="356"/>
      <c r="K43" s="356"/>
      <c r="L43" s="356"/>
      <c r="M43" s="356"/>
      <c r="N43" s="356"/>
      <c r="O43" s="356"/>
      <c r="P43" s="356"/>
      <c r="Q43" s="356"/>
      <c r="R43" s="356"/>
      <c r="S43" s="356"/>
      <c r="T43" s="356"/>
      <c r="U43" s="356"/>
    </row>
    <row r="44" spans="2:21" x14ac:dyDescent="0.15">
      <c r="B44" s="356"/>
      <c r="C44" s="356"/>
      <c r="D44" s="356"/>
      <c r="E44" s="356"/>
      <c r="F44" s="356"/>
      <c r="G44" s="356"/>
      <c r="H44" s="356"/>
      <c r="I44" s="356"/>
      <c r="K44" s="356"/>
      <c r="L44" s="356"/>
      <c r="M44" s="356"/>
      <c r="N44" s="356"/>
      <c r="O44" s="356"/>
      <c r="P44" s="356"/>
      <c r="Q44" s="356"/>
      <c r="R44" s="356"/>
      <c r="S44" s="356"/>
      <c r="T44" s="356"/>
      <c r="U44" s="356"/>
    </row>
    <row r="45" spans="2:21" x14ac:dyDescent="0.15">
      <c r="B45" s="356"/>
      <c r="C45" s="356"/>
      <c r="D45" s="356"/>
      <c r="E45" s="356"/>
      <c r="F45" s="356"/>
      <c r="G45" s="356"/>
      <c r="H45" s="356"/>
      <c r="I45" s="356"/>
      <c r="K45" s="356"/>
      <c r="L45" s="356"/>
      <c r="M45" s="356"/>
      <c r="N45" s="356"/>
      <c r="O45" s="356"/>
      <c r="P45" s="356"/>
      <c r="Q45" s="356"/>
      <c r="R45" s="356"/>
      <c r="S45" s="356"/>
      <c r="T45" s="356"/>
      <c r="U45" s="356"/>
    </row>
    <row r="46" spans="2:21" x14ac:dyDescent="0.15">
      <c r="B46" s="356"/>
      <c r="C46" s="356"/>
      <c r="D46" s="356"/>
      <c r="E46" s="356"/>
      <c r="F46" s="356"/>
      <c r="G46" s="356"/>
      <c r="H46" s="356"/>
      <c r="I46" s="356"/>
      <c r="K46" s="356"/>
      <c r="L46" s="356"/>
      <c r="M46" s="356"/>
      <c r="N46" s="356"/>
      <c r="O46" s="356"/>
      <c r="P46" s="356"/>
      <c r="Q46" s="356"/>
      <c r="R46" s="356"/>
      <c r="S46" s="356"/>
      <c r="T46" s="356"/>
      <c r="U46" s="356"/>
    </row>
    <row r="47" spans="2:21" x14ac:dyDescent="0.15">
      <c r="B47" s="356"/>
      <c r="C47" s="356"/>
      <c r="D47" s="356"/>
      <c r="E47" s="356"/>
      <c r="F47" s="356"/>
      <c r="G47" s="356"/>
      <c r="H47" s="356"/>
      <c r="I47" s="356"/>
      <c r="K47" s="356"/>
      <c r="L47" s="356"/>
      <c r="M47" s="356"/>
      <c r="N47" s="356"/>
      <c r="O47" s="356"/>
      <c r="P47" s="356"/>
      <c r="Q47" s="356"/>
      <c r="R47" s="356"/>
      <c r="S47" s="356"/>
      <c r="T47" s="356"/>
      <c r="U47" s="356"/>
    </row>
    <row r="48" spans="2:21" x14ac:dyDescent="0.15">
      <c r="B48" s="356"/>
      <c r="C48" s="356"/>
      <c r="D48" s="356"/>
      <c r="E48" s="356"/>
      <c r="F48" s="356"/>
      <c r="G48" s="356"/>
      <c r="H48" s="356"/>
      <c r="I48" s="356"/>
      <c r="K48" s="356"/>
      <c r="L48" s="356"/>
      <c r="M48" s="356"/>
      <c r="N48" s="356"/>
      <c r="O48" s="356"/>
      <c r="P48" s="356"/>
      <c r="Q48" s="356"/>
      <c r="R48" s="356"/>
      <c r="S48" s="356"/>
      <c r="T48" s="356"/>
      <c r="U48" s="356"/>
    </row>
    <row r="49" spans="2:21" x14ac:dyDescent="0.15">
      <c r="B49" s="356"/>
      <c r="C49" s="356"/>
      <c r="D49" s="356"/>
      <c r="E49" s="356"/>
      <c r="F49" s="356"/>
      <c r="G49" s="356"/>
      <c r="H49" s="356"/>
      <c r="I49" s="356"/>
      <c r="K49" s="356"/>
      <c r="L49" s="356"/>
      <c r="M49" s="356"/>
      <c r="N49" s="356"/>
      <c r="O49" s="356"/>
      <c r="P49" s="356"/>
      <c r="Q49" s="356"/>
      <c r="R49" s="356"/>
      <c r="S49" s="356"/>
      <c r="T49" s="356"/>
      <c r="U49" s="356"/>
    </row>
    <row r="50" spans="2:21" x14ac:dyDescent="0.15">
      <c r="B50" s="356"/>
      <c r="C50" s="356"/>
      <c r="D50" s="356"/>
      <c r="E50" s="356"/>
      <c r="F50" s="356"/>
      <c r="G50" s="356"/>
      <c r="H50" s="356"/>
      <c r="I50" s="356"/>
      <c r="K50" s="356"/>
      <c r="L50" s="356"/>
      <c r="M50" s="356"/>
      <c r="N50" s="356"/>
      <c r="O50" s="356"/>
      <c r="P50" s="356"/>
      <c r="Q50" s="356"/>
      <c r="R50" s="356"/>
      <c r="S50" s="356"/>
      <c r="T50" s="356"/>
      <c r="U50" s="356"/>
    </row>
    <row r="51" spans="2:21" x14ac:dyDescent="0.15">
      <c r="B51" s="356"/>
      <c r="C51" s="356"/>
      <c r="D51" s="356"/>
      <c r="E51" s="356"/>
      <c r="F51" s="356"/>
      <c r="G51" s="356"/>
      <c r="H51" s="356"/>
      <c r="I51" s="356"/>
      <c r="K51" s="356"/>
      <c r="L51" s="356"/>
      <c r="M51" s="356"/>
      <c r="N51" s="356"/>
      <c r="O51" s="356"/>
      <c r="P51" s="356"/>
      <c r="Q51" s="356"/>
      <c r="R51" s="356"/>
      <c r="S51" s="356"/>
      <c r="T51" s="356"/>
      <c r="U51" s="356"/>
    </row>
    <row r="52" spans="2:21" x14ac:dyDescent="0.15">
      <c r="B52" s="356"/>
      <c r="C52" s="356"/>
      <c r="D52" s="356"/>
      <c r="E52" s="356"/>
      <c r="F52" s="356"/>
      <c r="G52" s="356"/>
      <c r="H52" s="356"/>
      <c r="I52" s="356"/>
      <c r="K52" s="356"/>
      <c r="L52" s="356"/>
      <c r="M52" s="356"/>
      <c r="N52" s="356"/>
      <c r="O52" s="356"/>
      <c r="P52" s="356"/>
      <c r="Q52" s="356"/>
      <c r="R52" s="356"/>
      <c r="S52" s="356"/>
      <c r="T52" s="356"/>
      <c r="U52" s="356"/>
    </row>
    <row r="53" spans="2:21" ht="18" customHeight="1" x14ac:dyDescent="0.15"/>
    <row r="55" spans="2:21" ht="28.5" x14ac:dyDescent="0.15">
      <c r="B55" s="468"/>
      <c r="C55" s="468"/>
      <c r="D55" s="468"/>
      <c r="E55" s="468"/>
    </row>
    <row r="56" spans="2:21" ht="28.5" x14ac:dyDescent="0.15">
      <c r="B56" s="357"/>
      <c r="C56" s="357"/>
      <c r="D56" s="357"/>
      <c r="E56" s="357"/>
    </row>
    <row r="61" spans="2:21" x14ac:dyDescent="0.15">
      <c r="I61" s="355" t="s">
        <v>370</v>
      </c>
      <c r="T61" s="355" t="s">
        <v>370</v>
      </c>
    </row>
    <row r="99" ht="18" customHeight="1" x14ac:dyDescent="0.15"/>
  </sheetData>
  <sheetProtection sheet="1" objects="1" scenarios="1"/>
  <mergeCells count="2">
    <mergeCell ref="B5:E5"/>
    <mergeCell ref="B55:E55"/>
  </mergeCells>
  <phoneticPr fontId="2"/>
  <printOptions horizontalCentered="1"/>
  <pageMargins left="0.59055118110236227" right="0.59055118110236227" top="0.59055118110236227" bottom="0.59055118110236227" header="0.51181102362204722" footer="0.51181102362204722"/>
  <pageSetup paperSize="9" scale="71" fitToWidth="0" fitToHeight="0" orientation="landscape" cellComments="asDisplayed" r:id="rId1"/>
  <headerFooter alignWithMargins="0"/>
  <rowBreaks count="1" manualBreakCount="1">
    <brk id="55" max="2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B2:M93"/>
  <sheetViews>
    <sheetView workbookViewId="0"/>
  </sheetViews>
  <sheetFormatPr defaultColWidth="10" defaultRowHeight="13.5" x14ac:dyDescent="0.15"/>
  <cols>
    <col min="1" max="2" width="2.625" style="7" customWidth="1"/>
    <col min="3" max="4" width="9" style="7"/>
    <col min="5" max="6" width="7.625" style="7" customWidth="1"/>
    <col min="7" max="8" width="9" style="7"/>
    <col min="9" max="10" width="7.625" style="7" customWidth="1"/>
    <col min="11" max="12" width="9" style="7"/>
    <col min="13" max="13" width="2.625" style="7" customWidth="1"/>
    <col min="14" max="16384" width="10" style="7"/>
  </cols>
  <sheetData>
    <row r="2" spans="2:13" ht="14.25" x14ac:dyDescent="0.15">
      <c r="B2" s="47" t="s">
        <v>76</v>
      </c>
      <c r="C2" s="48"/>
      <c r="D2" s="48"/>
      <c r="E2" s="48"/>
    </row>
    <row r="3" spans="2:13" ht="14.25" thickBot="1" x14ac:dyDescent="0.2">
      <c r="M3" s="8" t="str">
        <f>"（単位："&amp;③入力!D64&amp;"、人）"</f>
        <v>（単位：千円、人）</v>
      </c>
    </row>
    <row r="4" spans="2:13" ht="8.1" customHeight="1" x14ac:dyDescent="0.15">
      <c r="B4" s="49"/>
      <c r="C4" s="50"/>
      <c r="D4" s="50"/>
      <c r="E4" s="50"/>
      <c r="F4" s="50"/>
      <c r="G4" s="50"/>
      <c r="H4" s="50"/>
      <c r="I4" s="50"/>
      <c r="J4" s="50"/>
      <c r="K4" s="50"/>
      <c r="L4" s="50"/>
      <c r="M4" s="51"/>
    </row>
    <row r="5" spans="2:13" x14ac:dyDescent="0.15">
      <c r="B5" s="52"/>
      <c r="C5" s="53" t="s">
        <v>246</v>
      </c>
      <c r="D5" s="53"/>
      <c r="E5" s="53"/>
      <c r="F5" s="53"/>
      <c r="G5" s="53"/>
      <c r="H5" s="53"/>
      <c r="I5" s="53"/>
      <c r="J5" s="53"/>
      <c r="K5" s="53"/>
      <c r="L5" s="53"/>
      <c r="M5" s="54"/>
    </row>
    <row r="6" spans="2:13" ht="8.1" customHeight="1" thickBot="1" x14ac:dyDescent="0.2">
      <c r="B6" s="52"/>
      <c r="C6" s="53"/>
      <c r="D6" s="53"/>
      <c r="E6" s="53"/>
      <c r="F6" s="53"/>
      <c r="G6" s="53"/>
      <c r="H6" s="53"/>
      <c r="I6" s="53"/>
      <c r="J6" s="53"/>
      <c r="K6" s="53"/>
      <c r="L6" s="53"/>
      <c r="M6" s="54"/>
    </row>
    <row r="7" spans="2:13" x14ac:dyDescent="0.15">
      <c r="B7" s="52"/>
      <c r="C7" s="469" t="s">
        <v>4</v>
      </c>
      <c r="D7" s="470"/>
      <c r="E7" s="55"/>
      <c r="F7" s="56"/>
      <c r="G7" s="469" t="s">
        <v>2</v>
      </c>
      <c r="H7" s="470"/>
      <c r="I7" s="55"/>
      <c r="J7" s="56"/>
      <c r="K7" s="469" t="s">
        <v>3</v>
      </c>
      <c r="L7" s="470"/>
      <c r="M7" s="54"/>
    </row>
    <row r="8" spans="2:13" x14ac:dyDescent="0.15">
      <c r="B8" s="52"/>
      <c r="C8" s="471"/>
      <c r="D8" s="472"/>
      <c r="E8" s="55"/>
      <c r="F8" s="57"/>
      <c r="G8" s="471"/>
      <c r="H8" s="472"/>
      <c r="I8" s="55"/>
      <c r="J8" s="57"/>
      <c r="K8" s="471"/>
      <c r="L8" s="472"/>
      <c r="M8" s="54"/>
    </row>
    <row r="9" spans="2:13" x14ac:dyDescent="0.15">
      <c r="B9" s="52"/>
      <c r="C9" s="473"/>
      <c r="D9" s="474"/>
      <c r="E9" s="55"/>
      <c r="F9" s="57"/>
      <c r="G9" s="473"/>
      <c r="H9" s="474"/>
      <c r="I9" s="55"/>
      <c r="J9" s="57"/>
      <c r="K9" s="473"/>
      <c r="L9" s="474"/>
      <c r="M9" s="54"/>
    </row>
    <row r="10" spans="2:13" ht="14.25" thickBot="1" x14ac:dyDescent="0.2">
      <c r="B10" s="52"/>
      <c r="C10" s="485">
        <f>③入力!D50</f>
        <v>0</v>
      </c>
      <c r="D10" s="486"/>
      <c r="E10" s="58"/>
      <c r="F10" s="53"/>
      <c r="G10" s="485">
        <f>③入力!E50</f>
        <v>0</v>
      </c>
      <c r="H10" s="486"/>
      <c r="I10" s="58"/>
      <c r="J10" s="53"/>
      <c r="K10" s="478">
        <f>③入力!F50</f>
        <v>0</v>
      </c>
      <c r="L10" s="479"/>
      <c r="M10" s="54"/>
    </row>
    <row r="11" spans="2:13" ht="8.1" customHeight="1" thickBot="1" x14ac:dyDescent="0.2">
      <c r="B11" s="59"/>
      <c r="C11" s="60"/>
      <c r="D11" s="60"/>
      <c r="E11" s="60"/>
      <c r="F11" s="60"/>
      <c r="G11" s="60"/>
      <c r="H11" s="60"/>
      <c r="I11" s="60"/>
      <c r="J11" s="60"/>
      <c r="K11" s="60"/>
      <c r="L11" s="60"/>
      <c r="M11" s="61"/>
    </row>
    <row r="12" spans="2:13" ht="5.0999999999999996" customHeight="1" x14ac:dyDescent="0.15">
      <c r="B12" s="62"/>
      <c r="C12" s="62"/>
      <c r="D12" s="62"/>
      <c r="E12" s="62"/>
      <c r="F12" s="62"/>
      <c r="G12" s="62"/>
      <c r="H12" s="62"/>
      <c r="I12" s="62"/>
      <c r="J12" s="62"/>
      <c r="K12" s="62"/>
      <c r="L12" s="62"/>
      <c r="M12" s="62"/>
    </row>
    <row r="13" spans="2:13" x14ac:dyDescent="0.15">
      <c r="B13" s="62"/>
      <c r="C13" s="62"/>
      <c r="D13" s="63" t="s">
        <v>95</v>
      </c>
      <c r="E13" s="62"/>
      <c r="F13" s="62"/>
      <c r="G13" s="62"/>
      <c r="H13" s="63" t="s">
        <v>95</v>
      </c>
      <c r="I13" s="62"/>
      <c r="J13" s="62"/>
      <c r="K13" s="62"/>
      <c r="L13" s="62"/>
      <c r="M13" s="62"/>
    </row>
    <row r="14" spans="2:13" x14ac:dyDescent="0.15">
      <c r="B14" s="62"/>
      <c r="C14" s="62"/>
      <c r="D14" s="63" t="s">
        <v>82</v>
      </c>
      <c r="E14" s="62"/>
      <c r="F14" s="62"/>
      <c r="G14" s="62"/>
      <c r="H14" s="63"/>
      <c r="I14" s="62"/>
      <c r="J14" s="62"/>
      <c r="K14" s="62"/>
      <c r="L14" s="62"/>
      <c r="M14" s="62"/>
    </row>
    <row r="15" spans="2:13" ht="5.0999999999999996" customHeight="1" thickBot="1" x14ac:dyDescent="0.2">
      <c r="B15" s="62"/>
      <c r="C15" s="62"/>
      <c r="D15" s="63"/>
      <c r="E15" s="62"/>
      <c r="F15" s="62"/>
      <c r="G15" s="62"/>
      <c r="H15" s="63"/>
      <c r="I15" s="62"/>
      <c r="J15" s="62"/>
      <c r="K15" s="62"/>
      <c r="L15" s="62"/>
      <c r="M15" s="62"/>
    </row>
    <row r="16" spans="2:13" ht="8.1" customHeight="1" x14ac:dyDescent="0.15">
      <c r="B16" s="64"/>
      <c r="C16" s="65"/>
      <c r="D16" s="65"/>
      <c r="E16" s="65"/>
      <c r="F16" s="65"/>
      <c r="G16" s="65"/>
      <c r="H16" s="65"/>
      <c r="I16" s="65"/>
      <c r="J16" s="65"/>
      <c r="K16" s="65"/>
      <c r="L16" s="65"/>
      <c r="M16" s="66"/>
    </row>
    <row r="17" spans="2:13" x14ac:dyDescent="0.15">
      <c r="B17" s="67"/>
      <c r="C17" s="68" t="s">
        <v>77</v>
      </c>
      <c r="D17" s="68"/>
      <c r="E17" s="68"/>
      <c r="F17" s="68"/>
      <c r="G17" s="68"/>
      <c r="H17" s="68"/>
      <c r="I17" s="68"/>
      <c r="J17" s="68"/>
      <c r="K17" s="68"/>
      <c r="L17" s="68"/>
      <c r="M17" s="69"/>
    </row>
    <row r="18" spans="2:13" ht="8.1" customHeight="1" thickBot="1" x14ac:dyDescent="0.2">
      <c r="B18" s="67"/>
      <c r="C18" s="68"/>
      <c r="D18" s="68"/>
      <c r="E18" s="68"/>
      <c r="F18" s="68"/>
      <c r="G18" s="68"/>
      <c r="H18" s="68"/>
      <c r="I18" s="68"/>
      <c r="J18" s="68"/>
      <c r="K18" s="68"/>
      <c r="L18" s="68"/>
      <c r="M18" s="69"/>
    </row>
    <row r="19" spans="2:13" x14ac:dyDescent="0.15">
      <c r="B19" s="67"/>
      <c r="C19" s="480" t="s">
        <v>78</v>
      </c>
      <c r="D19" s="481"/>
      <c r="E19" s="481"/>
      <c r="F19" s="481"/>
      <c r="G19" s="481"/>
      <c r="H19" s="481"/>
      <c r="I19" s="481"/>
      <c r="J19" s="481"/>
      <c r="K19" s="481"/>
      <c r="L19" s="482"/>
      <c r="M19" s="69"/>
    </row>
    <row r="20" spans="2:13" x14ac:dyDescent="0.15">
      <c r="B20" s="67"/>
      <c r="C20" s="487"/>
      <c r="D20" s="488"/>
      <c r="E20" s="488"/>
      <c r="F20" s="488"/>
      <c r="G20" s="488"/>
      <c r="H20" s="488"/>
      <c r="I20" s="488"/>
      <c r="J20" s="488"/>
      <c r="K20" s="488"/>
      <c r="L20" s="489"/>
      <c r="M20" s="69"/>
    </row>
    <row r="21" spans="2:13" ht="14.25" thickBot="1" x14ac:dyDescent="0.2">
      <c r="B21" s="67"/>
      <c r="C21" s="475">
        <f>⑧計算域Ⅰ!N50</f>
        <v>0</v>
      </c>
      <c r="D21" s="476"/>
      <c r="E21" s="476"/>
      <c r="F21" s="476"/>
      <c r="G21" s="476"/>
      <c r="H21" s="476"/>
      <c r="I21" s="476"/>
      <c r="J21" s="476"/>
      <c r="K21" s="476"/>
      <c r="L21" s="477"/>
      <c r="M21" s="69"/>
    </row>
    <row r="22" spans="2:13" ht="5.0999999999999996" customHeight="1" x14ac:dyDescent="0.15">
      <c r="B22" s="67"/>
      <c r="C22" s="70"/>
      <c r="D22" s="70"/>
      <c r="E22" s="70"/>
      <c r="F22" s="70"/>
      <c r="G22" s="70"/>
      <c r="H22" s="70"/>
      <c r="I22" s="70"/>
      <c r="J22" s="70"/>
      <c r="K22" s="70"/>
      <c r="L22" s="70"/>
      <c r="M22" s="69"/>
    </row>
    <row r="23" spans="2:13" x14ac:dyDescent="0.15">
      <c r="B23" s="67"/>
      <c r="C23" s="70"/>
      <c r="D23" s="70"/>
      <c r="E23" s="70"/>
      <c r="F23" s="71" t="s">
        <v>81</v>
      </c>
      <c r="G23" s="70"/>
      <c r="H23" s="70"/>
      <c r="I23" s="70"/>
      <c r="J23" s="70"/>
      <c r="K23" s="71" t="s">
        <v>86</v>
      </c>
      <c r="L23" s="70"/>
      <c r="M23" s="69"/>
    </row>
    <row r="24" spans="2:13" x14ac:dyDescent="0.15">
      <c r="B24" s="67"/>
      <c r="C24" s="70"/>
      <c r="D24" s="72" t="s">
        <v>89</v>
      </c>
      <c r="E24" s="70"/>
      <c r="F24" s="71" t="s">
        <v>83</v>
      </c>
      <c r="G24" s="70"/>
      <c r="H24" s="70"/>
      <c r="I24" s="70"/>
      <c r="J24" s="70"/>
      <c r="K24" s="71" t="s">
        <v>87</v>
      </c>
      <c r="L24" s="70"/>
      <c r="M24" s="69"/>
    </row>
    <row r="25" spans="2:13" ht="5.0999999999999996" customHeight="1" thickBot="1" x14ac:dyDescent="0.2">
      <c r="B25" s="67"/>
      <c r="C25" s="70"/>
      <c r="D25" s="70"/>
      <c r="E25" s="70"/>
      <c r="F25" s="71"/>
      <c r="G25" s="70"/>
      <c r="H25" s="70"/>
      <c r="I25" s="70"/>
      <c r="J25" s="70"/>
      <c r="K25" s="71"/>
      <c r="L25" s="70"/>
      <c r="M25" s="69"/>
    </row>
    <row r="26" spans="2:13" x14ac:dyDescent="0.15">
      <c r="B26" s="67"/>
      <c r="C26" s="68"/>
      <c r="D26" s="72"/>
      <c r="E26" s="480" t="s">
        <v>79</v>
      </c>
      <c r="F26" s="481"/>
      <c r="G26" s="481"/>
      <c r="H26" s="482"/>
      <c r="I26" s="68"/>
      <c r="J26" s="480" t="s">
        <v>84</v>
      </c>
      <c r="K26" s="490"/>
      <c r="L26" s="491"/>
      <c r="M26" s="69"/>
    </row>
    <row r="27" spans="2:13" x14ac:dyDescent="0.15">
      <c r="B27" s="67"/>
      <c r="C27" s="68"/>
      <c r="D27" s="68"/>
      <c r="E27" s="73"/>
      <c r="F27" s="74"/>
      <c r="G27" s="492" t="s">
        <v>80</v>
      </c>
      <c r="H27" s="497"/>
      <c r="I27" s="68"/>
      <c r="J27" s="73"/>
      <c r="K27" s="492" t="s">
        <v>85</v>
      </c>
      <c r="L27" s="493"/>
      <c r="M27" s="69"/>
    </row>
    <row r="28" spans="2:13" ht="14.25" thickBot="1" x14ac:dyDescent="0.2">
      <c r="B28" s="67"/>
      <c r="C28" s="68"/>
      <c r="D28" s="68"/>
      <c r="E28" s="475">
        <f>⑨計算域Ⅱ!E49</f>
        <v>0</v>
      </c>
      <c r="F28" s="483"/>
      <c r="G28" s="484">
        <f>⑨計算域Ⅱ!F49</f>
        <v>0</v>
      </c>
      <c r="H28" s="477"/>
      <c r="I28" s="68"/>
      <c r="J28" s="75">
        <f>⑨計算域Ⅱ!D102</f>
        <v>0</v>
      </c>
      <c r="K28" s="484">
        <f>⑨計算域Ⅱ!E102</f>
        <v>0</v>
      </c>
      <c r="L28" s="477"/>
      <c r="M28" s="69"/>
    </row>
    <row r="29" spans="2:13" ht="8.1" customHeight="1" x14ac:dyDescent="0.15">
      <c r="B29" s="67"/>
      <c r="C29" s="68"/>
      <c r="D29" s="68"/>
      <c r="E29" s="68"/>
      <c r="F29" s="68"/>
      <c r="G29" s="68"/>
      <c r="H29" s="68"/>
      <c r="I29" s="68"/>
      <c r="J29" s="68"/>
      <c r="K29" s="68"/>
      <c r="L29" s="68"/>
      <c r="M29" s="69"/>
    </row>
    <row r="30" spans="2:13" x14ac:dyDescent="0.15">
      <c r="B30" s="358"/>
      <c r="C30" s="359"/>
      <c r="D30" s="359"/>
      <c r="E30" s="359"/>
      <c r="F30" s="359"/>
      <c r="G30" s="359"/>
      <c r="H30" s="359"/>
      <c r="I30" s="359"/>
      <c r="J30" s="359"/>
      <c r="K30" s="359"/>
      <c r="L30" s="359"/>
      <c r="M30" s="360"/>
    </row>
    <row r="31" spans="2:13" ht="5.0999999999999996" customHeight="1" thickBot="1" x14ac:dyDescent="0.2">
      <c r="B31" s="358"/>
      <c r="C31" s="359"/>
      <c r="D31" s="359"/>
      <c r="E31" s="359"/>
      <c r="F31" s="359"/>
      <c r="G31" s="359"/>
      <c r="H31" s="359"/>
      <c r="I31" s="359"/>
      <c r="J31" s="359"/>
      <c r="K31" s="359"/>
      <c r="L31" s="359"/>
      <c r="M31" s="360"/>
    </row>
    <row r="32" spans="2:13" x14ac:dyDescent="0.15">
      <c r="B32" s="358"/>
      <c r="C32" s="494" t="s">
        <v>88</v>
      </c>
      <c r="D32" s="495"/>
      <c r="E32" s="495"/>
      <c r="F32" s="495"/>
      <c r="G32" s="496"/>
      <c r="H32" s="359"/>
      <c r="I32" s="359"/>
      <c r="J32" s="359"/>
      <c r="K32" s="359"/>
      <c r="L32" s="359"/>
      <c r="M32" s="360"/>
    </row>
    <row r="33" spans="2:13" ht="14.25" thickBot="1" x14ac:dyDescent="0.2">
      <c r="B33" s="358"/>
      <c r="C33" s="475">
        <f>⑨計算域Ⅱ!G49</f>
        <v>0</v>
      </c>
      <c r="D33" s="505"/>
      <c r="E33" s="505"/>
      <c r="F33" s="505"/>
      <c r="G33" s="506"/>
      <c r="H33" s="359"/>
      <c r="I33" s="359"/>
      <c r="J33" s="359"/>
      <c r="K33" s="359"/>
      <c r="L33" s="359"/>
      <c r="M33" s="360"/>
    </row>
    <row r="34" spans="2:13" ht="9.75" customHeight="1" thickBot="1" x14ac:dyDescent="0.2">
      <c r="B34" s="361"/>
      <c r="C34" s="362"/>
      <c r="D34" s="363"/>
      <c r="E34" s="363"/>
      <c r="F34" s="363"/>
      <c r="G34" s="363"/>
      <c r="H34" s="363"/>
      <c r="I34" s="364"/>
      <c r="J34" s="364"/>
      <c r="K34" s="364"/>
      <c r="L34" s="364"/>
      <c r="M34" s="365"/>
    </row>
    <row r="35" spans="2:13" x14ac:dyDescent="0.15">
      <c r="E35" s="63" t="s">
        <v>82</v>
      </c>
    </row>
    <row r="37" spans="2:13" ht="5.0999999999999996" customHeight="1" thickBot="1" x14ac:dyDescent="0.2"/>
    <row r="38" spans="2:13" x14ac:dyDescent="0.15">
      <c r="C38" s="494" t="s">
        <v>90</v>
      </c>
      <c r="D38" s="495"/>
      <c r="E38" s="507"/>
      <c r="F38" s="501" t="s">
        <v>91</v>
      </c>
      <c r="G38" s="502"/>
    </row>
    <row r="39" spans="2:13" ht="14.25" thickBot="1" x14ac:dyDescent="0.2">
      <c r="C39" s="475">
        <f>⑨計算域Ⅱ!H49</f>
        <v>0</v>
      </c>
      <c r="D39" s="505"/>
      <c r="E39" s="508"/>
      <c r="F39" s="503">
        <f>C33-C39</f>
        <v>0</v>
      </c>
      <c r="G39" s="504"/>
    </row>
    <row r="40" spans="2:13" ht="5.0999999999999996" customHeight="1" x14ac:dyDescent="0.15"/>
    <row r="41" spans="2:13" x14ac:dyDescent="0.15">
      <c r="E41" s="63" t="s">
        <v>93</v>
      </c>
    </row>
    <row r="43" spans="2:13" ht="5.0999999999999996" customHeight="1" thickBot="1" x14ac:dyDescent="0.2"/>
    <row r="44" spans="2:13" ht="5.0999999999999996" customHeight="1" x14ac:dyDescent="0.15">
      <c r="B44" s="76"/>
      <c r="C44" s="77"/>
      <c r="D44" s="77"/>
      <c r="E44" s="77"/>
      <c r="F44" s="77"/>
      <c r="G44" s="77"/>
      <c r="H44" s="77"/>
      <c r="I44" s="77"/>
      <c r="J44" s="77"/>
      <c r="K44" s="77"/>
      <c r="L44" s="77"/>
      <c r="M44" s="78"/>
    </row>
    <row r="45" spans="2:13" x14ac:dyDescent="0.15">
      <c r="B45" s="79"/>
      <c r="C45" s="80" t="s">
        <v>92</v>
      </c>
      <c r="D45" s="80"/>
      <c r="E45" s="80"/>
      <c r="F45" s="80"/>
      <c r="G45" s="80"/>
      <c r="H45" s="80"/>
      <c r="I45" s="80"/>
      <c r="J45" s="80"/>
      <c r="K45" s="80"/>
      <c r="L45" s="80"/>
      <c r="M45" s="81"/>
    </row>
    <row r="46" spans="2:13" ht="5.0999999999999996" customHeight="1" thickBot="1" x14ac:dyDescent="0.2">
      <c r="B46" s="79"/>
      <c r="C46" s="80"/>
      <c r="D46" s="80"/>
      <c r="E46" s="80"/>
      <c r="F46" s="80"/>
      <c r="G46" s="80"/>
      <c r="H46" s="80"/>
      <c r="I46" s="80"/>
      <c r="J46" s="80"/>
      <c r="K46" s="80"/>
      <c r="L46" s="80"/>
      <c r="M46" s="81"/>
    </row>
    <row r="47" spans="2:13" x14ac:dyDescent="0.15">
      <c r="B47" s="79"/>
      <c r="C47" s="480" t="s">
        <v>94</v>
      </c>
      <c r="D47" s="490"/>
      <c r="E47" s="490"/>
      <c r="F47" s="490"/>
      <c r="G47" s="491"/>
      <c r="H47" s="80"/>
      <c r="I47" s="80"/>
      <c r="J47" s="480" t="s">
        <v>84</v>
      </c>
      <c r="K47" s="490"/>
      <c r="L47" s="491"/>
      <c r="M47" s="81"/>
    </row>
    <row r="48" spans="2:13" x14ac:dyDescent="0.15">
      <c r="B48" s="79"/>
      <c r="C48" s="516"/>
      <c r="D48" s="517"/>
      <c r="E48" s="517"/>
      <c r="F48" s="517"/>
      <c r="G48" s="518"/>
      <c r="H48" s="80"/>
      <c r="I48" s="80"/>
      <c r="J48" s="73"/>
      <c r="K48" s="492" t="s">
        <v>85</v>
      </c>
      <c r="L48" s="493"/>
      <c r="M48" s="81"/>
    </row>
    <row r="49" spans="2:13" ht="14.25" thickBot="1" x14ac:dyDescent="0.2">
      <c r="B49" s="79"/>
      <c r="C49" s="498">
        <f>⑨計算域Ⅱ!I49</f>
        <v>0</v>
      </c>
      <c r="D49" s="499"/>
      <c r="E49" s="499"/>
      <c r="F49" s="499"/>
      <c r="G49" s="500"/>
      <c r="H49" s="80"/>
      <c r="I49" s="80"/>
      <c r="J49" s="75">
        <f>⑨計算域Ⅱ!F102</f>
        <v>0</v>
      </c>
      <c r="K49" s="484">
        <f>⑨計算域Ⅱ!G102</f>
        <v>0</v>
      </c>
      <c r="L49" s="477"/>
      <c r="M49" s="81"/>
    </row>
    <row r="50" spans="2:13" ht="5.0999999999999996" customHeight="1" x14ac:dyDescent="0.15">
      <c r="B50" s="79"/>
      <c r="C50" s="80"/>
      <c r="D50" s="80"/>
      <c r="E50" s="80"/>
      <c r="F50" s="80"/>
      <c r="G50" s="80"/>
      <c r="H50" s="80"/>
      <c r="I50" s="80"/>
      <c r="J50" s="80"/>
      <c r="K50" s="80"/>
      <c r="L50" s="80"/>
      <c r="M50" s="81"/>
    </row>
    <row r="51" spans="2:13" x14ac:dyDescent="0.15">
      <c r="B51" s="79"/>
      <c r="C51" s="80"/>
      <c r="D51" s="82" t="s">
        <v>81</v>
      </c>
      <c r="E51" s="80"/>
      <c r="F51" s="80"/>
      <c r="G51" s="80"/>
      <c r="H51" s="80"/>
      <c r="I51" s="80"/>
      <c r="J51" s="82" t="s">
        <v>86</v>
      </c>
      <c r="K51" s="80"/>
      <c r="L51" s="80"/>
      <c r="M51" s="81"/>
    </row>
    <row r="52" spans="2:13" x14ac:dyDescent="0.15">
      <c r="B52" s="79"/>
      <c r="C52" s="80"/>
      <c r="D52" s="82" t="s">
        <v>83</v>
      </c>
      <c r="E52" s="80"/>
      <c r="F52" s="80"/>
      <c r="G52" s="80"/>
      <c r="H52" s="80"/>
      <c r="I52" s="80"/>
      <c r="J52" s="82" t="s">
        <v>87</v>
      </c>
      <c r="K52" s="80"/>
      <c r="L52" s="80"/>
      <c r="M52" s="81"/>
    </row>
    <row r="53" spans="2:13" ht="5.0999999999999996" customHeight="1" thickBot="1" x14ac:dyDescent="0.2">
      <c r="B53" s="79"/>
      <c r="C53" s="80"/>
      <c r="D53" s="80"/>
      <c r="E53" s="80"/>
      <c r="F53" s="80"/>
      <c r="G53" s="80"/>
      <c r="H53" s="80"/>
      <c r="I53" s="80"/>
      <c r="J53" s="80"/>
      <c r="K53" s="80"/>
      <c r="L53" s="80"/>
      <c r="M53" s="81"/>
    </row>
    <row r="54" spans="2:13" x14ac:dyDescent="0.15">
      <c r="B54" s="79"/>
      <c r="C54" s="480" t="s">
        <v>79</v>
      </c>
      <c r="D54" s="481"/>
      <c r="E54" s="481"/>
      <c r="F54" s="481"/>
      <c r="G54" s="482"/>
      <c r="H54" s="80"/>
      <c r="I54" s="80"/>
      <c r="J54" s="80"/>
      <c r="K54" s="80"/>
      <c r="L54" s="80"/>
      <c r="M54" s="81"/>
    </row>
    <row r="55" spans="2:13" x14ac:dyDescent="0.15">
      <c r="B55" s="79"/>
      <c r="C55" s="73"/>
      <c r="D55" s="74"/>
      <c r="E55" s="509" t="s">
        <v>80</v>
      </c>
      <c r="F55" s="510"/>
      <c r="G55" s="511"/>
      <c r="H55" s="80"/>
      <c r="I55" s="80"/>
      <c r="J55" s="80"/>
      <c r="K55" s="80"/>
      <c r="L55" s="80"/>
      <c r="M55" s="81"/>
    </row>
    <row r="56" spans="2:13" ht="14.25" thickBot="1" x14ac:dyDescent="0.2">
      <c r="B56" s="79"/>
      <c r="C56" s="475">
        <f>⑨計算域Ⅱ!J49</f>
        <v>0</v>
      </c>
      <c r="D56" s="483"/>
      <c r="E56" s="499">
        <f>⑨計算域Ⅱ!K49</f>
        <v>0</v>
      </c>
      <c r="F56" s="499"/>
      <c r="G56" s="512"/>
      <c r="H56" s="80"/>
      <c r="I56" s="80"/>
      <c r="J56" s="80"/>
      <c r="K56" s="80"/>
      <c r="L56" s="80"/>
      <c r="M56" s="81"/>
    </row>
    <row r="57" spans="2:13" ht="7.5" customHeight="1" thickBot="1" x14ac:dyDescent="0.2">
      <c r="B57" s="83"/>
      <c r="C57" s="84"/>
      <c r="D57" s="84"/>
      <c r="E57" s="84"/>
      <c r="F57" s="84"/>
      <c r="G57" s="84"/>
      <c r="H57" s="84"/>
      <c r="I57" s="84"/>
      <c r="J57" s="84"/>
      <c r="K57" s="84"/>
      <c r="L57" s="84"/>
      <c r="M57" s="85"/>
    </row>
    <row r="58" spans="2:13" ht="5.0999999999999996" customHeight="1" x14ac:dyDescent="0.15"/>
    <row r="61" spans="2:13" ht="5.0999999999999996" customHeight="1" thickBot="1" x14ac:dyDescent="0.2"/>
    <row r="62" spans="2:13" x14ac:dyDescent="0.15">
      <c r="C62" s="494" t="s">
        <v>96</v>
      </c>
      <c r="D62" s="495"/>
      <c r="E62" s="495"/>
      <c r="F62" s="495"/>
      <c r="G62" s="495"/>
      <c r="H62" s="495"/>
      <c r="I62" s="495"/>
      <c r="J62" s="495"/>
      <c r="K62" s="495"/>
      <c r="L62" s="496"/>
    </row>
    <row r="63" spans="2:13" ht="14.25" thickBot="1" x14ac:dyDescent="0.2">
      <c r="C63" s="498">
        <f>⑨計算域Ⅱ!L49</f>
        <v>0</v>
      </c>
      <c r="D63" s="499"/>
      <c r="E63" s="499"/>
      <c r="F63" s="499"/>
      <c r="G63" s="499"/>
      <c r="H63" s="499"/>
      <c r="I63" s="499"/>
      <c r="J63" s="499"/>
      <c r="K63" s="499"/>
      <c r="L63" s="500"/>
    </row>
    <row r="64" spans="2:13" ht="5.0999999999999996" customHeight="1" x14ac:dyDescent="0.15"/>
    <row r="65" spans="2:13" x14ac:dyDescent="0.15">
      <c r="E65" s="63" t="s">
        <v>98</v>
      </c>
    </row>
    <row r="66" spans="2:13" x14ac:dyDescent="0.15">
      <c r="E66" s="63" t="s">
        <v>99</v>
      </c>
    </row>
    <row r="67" spans="2:13" ht="5.0999999999999996" customHeight="1" thickBot="1" x14ac:dyDescent="0.2"/>
    <row r="68" spans="2:13" x14ac:dyDescent="0.15">
      <c r="C68" s="494" t="s">
        <v>97</v>
      </c>
      <c r="D68" s="495"/>
      <c r="E68" s="495"/>
      <c r="F68" s="495"/>
      <c r="G68" s="495"/>
      <c r="H68" s="495"/>
      <c r="I68" s="495"/>
      <c r="J68" s="495"/>
      <c r="K68" s="495"/>
      <c r="L68" s="496"/>
    </row>
    <row r="69" spans="2:13" ht="14.25" thickBot="1" x14ac:dyDescent="0.2">
      <c r="C69" s="498">
        <f>⑨計算域Ⅱ!N49</f>
        <v>0</v>
      </c>
      <c r="D69" s="499"/>
      <c r="E69" s="499"/>
      <c r="F69" s="499"/>
      <c r="G69" s="499"/>
      <c r="H69" s="499"/>
      <c r="I69" s="499"/>
      <c r="J69" s="499"/>
      <c r="K69" s="499"/>
      <c r="L69" s="500"/>
    </row>
    <row r="70" spans="2:13" ht="5.0999999999999996" customHeight="1" x14ac:dyDescent="0.15"/>
    <row r="71" spans="2:13" x14ac:dyDescent="0.15">
      <c r="E71" s="63" t="s">
        <v>82</v>
      </c>
    </row>
    <row r="73" spans="2:13" ht="5.0999999999999996" customHeight="1" thickBot="1" x14ac:dyDescent="0.2"/>
    <row r="74" spans="2:13" x14ac:dyDescent="0.15">
      <c r="C74" s="494" t="s">
        <v>100</v>
      </c>
      <c r="D74" s="495"/>
      <c r="E74" s="495"/>
      <c r="F74" s="495"/>
      <c r="G74" s="495"/>
      <c r="H74" s="495"/>
      <c r="I74" s="495"/>
      <c r="J74" s="495"/>
      <c r="K74" s="495"/>
      <c r="L74" s="496"/>
    </row>
    <row r="75" spans="2:13" ht="14.25" thickBot="1" x14ac:dyDescent="0.2">
      <c r="C75" s="498">
        <f>⑨計算域Ⅱ!O49</f>
        <v>0</v>
      </c>
      <c r="D75" s="499"/>
      <c r="E75" s="499"/>
      <c r="F75" s="499"/>
      <c r="G75" s="499"/>
      <c r="H75" s="499"/>
      <c r="I75" s="499"/>
      <c r="J75" s="499"/>
      <c r="K75" s="499"/>
      <c r="L75" s="500"/>
    </row>
    <row r="76" spans="2:13" ht="5.0999999999999996" customHeight="1" x14ac:dyDescent="0.15"/>
    <row r="77" spans="2:13" x14ac:dyDescent="0.15">
      <c r="E77" s="63" t="s">
        <v>93</v>
      </c>
    </row>
    <row r="79" spans="2:13" ht="5.0999999999999996" customHeight="1" thickBot="1" x14ac:dyDescent="0.2"/>
    <row r="80" spans="2:13" ht="5.0999999999999996" customHeight="1" x14ac:dyDescent="0.15">
      <c r="B80" s="86"/>
      <c r="C80" s="87"/>
      <c r="D80" s="87"/>
      <c r="E80" s="87"/>
      <c r="F80" s="87"/>
      <c r="G80" s="87"/>
      <c r="H80" s="87"/>
      <c r="I80" s="87"/>
      <c r="J80" s="87"/>
      <c r="K80" s="87"/>
      <c r="L80" s="87"/>
      <c r="M80" s="88"/>
    </row>
    <row r="81" spans="2:13" x14ac:dyDescent="0.15">
      <c r="B81" s="89"/>
      <c r="C81" s="90" t="s">
        <v>101</v>
      </c>
      <c r="D81" s="90"/>
      <c r="E81" s="90"/>
      <c r="F81" s="90"/>
      <c r="G81" s="90"/>
      <c r="H81" s="90"/>
      <c r="I81" s="90"/>
      <c r="J81" s="90"/>
      <c r="K81" s="90"/>
      <c r="L81" s="90"/>
      <c r="M81" s="91"/>
    </row>
    <row r="82" spans="2:13" ht="5.0999999999999996" customHeight="1" thickBot="1" x14ac:dyDescent="0.2">
      <c r="B82" s="89"/>
      <c r="C82" s="90"/>
      <c r="D82" s="90"/>
      <c r="E82" s="90"/>
      <c r="F82" s="90"/>
      <c r="G82" s="90"/>
      <c r="H82" s="90"/>
      <c r="I82" s="90"/>
      <c r="J82" s="90"/>
      <c r="K82" s="90"/>
      <c r="L82" s="90"/>
      <c r="M82" s="91"/>
    </row>
    <row r="83" spans="2:13" x14ac:dyDescent="0.15">
      <c r="B83" s="89"/>
      <c r="C83" s="519" t="s">
        <v>102</v>
      </c>
      <c r="D83" s="501"/>
      <c r="E83" s="501"/>
      <c r="F83" s="501"/>
      <c r="G83" s="501"/>
      <c r="H83" s="520"/>
      <c r="I83" s="520"/>
      <c r="J83" s="520"/>
      <c r="K83" s="520"/>
      <c r="L83" s="521"/>
      <c r="M83" s="91"/>
    </row>
    <row r="84" spans="2:13" x14ac:dyDescent="0.15">
      <c r="B84" s="89"/>
      <c r="C84" s="522"/>
      <c r="D84" s="510"/>
      <c r="E84" s="510"/>
      <c r="F84" s="510"/>
      <c r="G84" s="510"/>
      <c r="H84" s="523"/>
      <c r="I84" s="523"/>
      <c r="J84" s="523"/>
      <c r="K84" s="523"/>
      <c r="L84" s="511"/>
      <c r="M84" s="91"/>
    </row>
    <row r="85" spans="2:13" ht="14.25" thickBot="1" x14ac:dyDescent="0.2">
      <c r="B85" s="89"/>
      <c r="C85" s="498">
        <f>⑨計算域Ⅱ!P49</f>
        <v>0</v>
      </c>
      <c r="D85" s="499"/>
      <c r="E85" s="499"/>
      <c r="F85" s="499"/>
      <c r="G85" s="499"/>
      <c r="H85" s="524"/>
      <c r="I85" s="524"/>
      <c r="J85" s="524"/>
      <c r="K85" s="524"/>
      <c r="L85" s="512"/>
      <c r="M85" s="91"/>
    </row>
    <row r="86" spans="2:13" ht="5.0999999999999996" customHeight="1" x14ac:dyDescent="0.15">
      <c r="B86" s="89"/>
      <c r="C86" s="90"/>
      <c r="D86" s="90"/>
      <c r="E86" s="90"/>
      <c r="F86" s="90"/>
      <c r="G86" s="90"/>
      <c r="H86" s="90"/>
      <c r="I86" s="90"/>
      <c r="J86" s="90"/>
      <c r="K86" s="90"/>
      <c r="L86" s="90"/>
      <c r="M86" s="91"/>
    </row>
    <row r="87" spans="2:13" x14ac:dyDescent="0.15">
      <c r="B87" s="89"/>
      <c r="C87" s="90"/>
      <c r="D87" s="90"/>
      <c r="E87" s="92" t="s">
        <v>81</v>
      </c>
      <c r="F87" s="90"/>
      <c r="G87" s="90"/>
      <c r="H87" s="90"/>
      <c r="I87" s="90"/>
      <c r="J87" s="90"/>
      <c r="K87" s="92" t="s">
        <v>86</v>
      </c>
      <c r="L87" s="90"/>
      <c r="M87" s="91"/>
    </row>
    <row r="88" spans="2:13" x14ac:dyDescent="0.15">
      <c r="B88" s="89"/>
      <c r="C88" s="90"/>
      <c r="D88" s="90"/>
      <c r="E88" s="92" t="s">
        <v>83</v>
      </c>
      <c r="F88" s="90"/>
      <c r="G88" s="90"/>
      <c r="H88" s="90"/>
      <c r="I88" s="90"/>
      <c r="J88" s="90"/>
      <c r="K88" s="92" t="s">
        <v>87</v>
      </c>
      <c r="L88" s="90"/>
      <c r="M88" s="91"/>
    </row>
    <row r="89" spans="2:13" ht="5.0999999999999996" customHeight="1" thickBot="1" x14ac:dyDescent="0.2">
      <c r="B89" s="89"/>
      <c r="C89" s="90"/>
      <c r="D89" s="90"/>
      <c r="E89" s="90"/>
      <c r="F89" s="90"/>
      <c r="G89" s="90"/>
      <c r="H89" s="90"/>
      <c r="I89" s="90"/>
      <c r="J89" s="90"/>
      <c r="K89" s="90"/>
      <c r="L89" s="90"/>
      <c r="M89" s="91"/>
    </row>
    <row r="90" spans="2:13" ht="13.5" customHeight="1" x14ac:dyDescent="0.15">
      <c r="B90" s="89"/>
      <c r="C90" s="480" t="s">
        <v>79</v>
      </c>
      <c r="D90" s="481"/>
      <c r="E90" s="481"/>
      <c r="F90" s="481"/>
      <c r="G90" s="482"/>
      <c r="H90" s="90"/>
      <c r="I90" s="480" t="s">
        <v>84</v>
      </c>
      <c r="J90" s="514"/>
      <c r="K90" s="514"/>
      <c r="L90" s="515"/>
      <c r="M90" s="91"/>
    </row>
    <row r="91" spans="2:13" x14ac:dyDescent="0.15">
      <c r="B91" s="89"/>
      <c r="C91" s="73"/>
      <c r="D91" s="74"/>
      <c r="E91" s="509" t="s">
        <v>80</v>
      </c>
      <c r="F91" s="510"/>
      <c r="G91" s="511"/>
      <c r="H91" s="90"/>
      <c r="I91" s="73"/>
      <c r="J91" s="93"/>
      <c r="K91" s="492" t="s">
        <v>85</v>
      </c>
      <c r="L91" s="493"/>
      <c r="M91" s="91"/>
    </row>
    <row r="92" spans="2:13" ht="14.25" thickBot="1" x14ac:dyDescent="0.2">
      <c r="B92" s="89"/>
      <c r="C92" s="475">
        <f>⑨計算域Ⅱ!Q49</f>
        <v>0</v>
      </c>
      <c r="D92" s="483"/>
      <c r="E92" s="499">
        <f>⑨計算域Ⅱ!R49</f>
        <v>0</v>
      </c>
      <c r="F92" s="499"/>
      <c r="G92" s="512"/>
      <c r="H92" s="90"/>
      <c r="I92" s="475">
        <f>⑨計算域Ⅱ!H102</f>
        <v>0</v>
      </c>
      <c r="J92" s="513"/>
      <c r="K92" s="484">
        <f>⑨計算域Ⅱ!I102</f>
        <v>0</v>
      </c>
      <c r="L92" s="477"/>
      <c r="M92" s="91"/>
    </row>
    <row r="93" spans="2:13" ht="5.0999999999999996" customHeight="1" thickBot="1" x14ac:dyDescent="0.2">
      <c r="B93" s="94"/>
      <c r="C93" s="95"/>
      <c r="D93" s="95"/>
      <c r="E93" s="95"/>
      <c r="F93" s="95"/>
      <c r="G93" s="95"/>
      <c r="H93" s="95"/>
      <c r="I93" s="95"/>
      <c r="J93" s="95"/>
      <c r="K93" s="95"/>
      <c r="L93" s="95"/>
      <c r="M93" s="96"/>
    </row>
  </sheetData>
  <sheetProtection sheet="1" objects="1" scenarios="1"/>
  <mergeCells count="46">
    <mergeCell ref="C90:G90"/>
    <mergeCell ref="I90:L90"/>
    <mergeCell ref="C56:D56"/>
    <mergeCell ref="J47:L47"/>
    <mergeCell ref="K48:L48"/>
    <mergeCell ref="K49:L49"/>
    <mergeCell ref="C47:G48"/>
    <mergeCell ref="C54:G54"/>
    <mergeCell ref="E55:G55"/>
    <mergeCell ref="E56:G56"/>
    <mergeCell ref="C68:L68"/>
    <mergeCell ref="C74:L74"/>
    <mergeCell ref="C83:L84"/>
    <mergeCell ref="C85:L85"/>
    <mergeCell ref="C69:L69"/>
    <mergeCell ref="C75:L75"/>
    <mergeCell ref="E91:G91"/>
    <mergeCell ref="C92:D92"/>
    <mergeCell ref="E92:G92"/>
    <mergeCell ref="K91:L91"/>
    <mergeCell ref="K92:L92"/>
    <mergeCell ref="I92:J92"/>
    <mergeCell ref="C32:G32"/>
    <mergeCell ref="G27:H27"/>
    <mergeCell ref="C49:G49"/>
    <mergeCell ref="C63:L63"/>
    <mergeCell ref="C62:L62"/>
    <mergeCell ref="F38:G38"/>
    <mergeCell ref="F39:G39"/>
    <mergeCell ref="C33:G33"/>
    <mergeCell ref="C38:E38"/>
    <mergeCell ref="C39:E39"/>
    <mergeCell ref="E26:H26"/>
    <mergeCell ref="E28:F28"/>
    <mergeCell ref="G28:H28"/>
    <mergeCell ref="C10:D10"/>
    <mergeCell ref="G10:H10"/>
    <mergeCell ref="C19:L20"/>
    <mergeCell ref="J26:L26"/>
    <mergeCell ref="K27:L27"/>
    <mergeCell ref="K28:L28"/>
    <mergeCell ref="C7:D9"/>
    <mergeCell ref="G7:H9"/>
    <mergeCell ref="K7:L9"/>
    <mergeCell ref="C21:L21"/>
    <mergeCell ref="K10:L10"/>
  </mergeCells>
  <phoneticPr fontId="2"/>
  <printOptions horizontalCentered="1"/>
  <pageMargins left="0.59055118110236227" right="0.59055118110236227" top="0.59055118110236227" bottom="0.59055118110236227" header="0.51181102362204722" footer="0.51181102362204722"/>
  <pageSetup paperSize="9" scale="83"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FFFF"/>
  </sheetPr>
  <dimension ref="B2:Q59"/>
  <sheetViews>
    <sheetView zoomScaleNormal="100" workbookViewId="0">
      <selection activeCell="J52" sqref="J52"/>
    </sheetView>
  </sheetViews>
  <sheetFormatPr defaultColWidth="10" defaultRowHeight="13.5" x14ac:dyDescent="0.15"/>
  <cols>
    <col min="1" max="1" width="2.625" style="98" customWidth="1"/>
    <col min="2" max="2" width="3.625" style="98" customWidth="1"/>
    <col min="3" max="3" width="19.375" style="98" customWidth="1"/>
    <col min="4" max="12" width="10.625" style="98" customWidth="1"/>
    <col min="13" max="13" width="12.625" style="99" customWidth="1"/>
    <col min="14" max="14" width="10.625" style="98" customWidth="1"/>
    <col min="15" max="17" width="9.75" style="98" customWidth="1"/>
    <col min="18" max="16384" width="10" style="98"/>
  </cols>
  <sheetData>
    <row r="2" spans="2:17" ht="14.25" x14ac:dyDescent="0.15">
      <c r="B2" s="97" t="s">
        <v>36</v>
      </c>
      <c r="N2" s="242"/>
    </row>
    <row r="3" spans="2:17" ht="14.25" thickBot="1" x14ac:dyDescent="0.2">
      <c r="D3" s="242"/>
      <c r="E3" s="242"/>
      <c r="F3" s="242"/>
      <c r="G3" s="242"/>
      <c r="H3" s="242"/>
      <c r="I3" s="242"/>
      <c r="J3" s="242"/>
      <c r="K3" s="242"/>
      <c r="L3" s="242"/>
      <c r="M3" s="242"/>
      <c r="N3" s="100" t="str">
        <f>"（単位："&amp;③入力!D64&amp;"）"</f>
        <v>（単位：千円）</v>
      </c>
      <c r="O3" s="243"/>
      <c r="P3" s="243"/>
      <c r="Q3" s="242"/>
    </row>
    <row r="4" spans="2:17" x14ac:dyDescent="0.15">
      <c r="B4" s="575" t="s">
        <v>183</v>
      </c>
      <c r="C4" s="576"/>
      <c r="D4" s="534" t="s">
        <v>37</v>
      </c>
      <c r="E4" s="535"/>
      <c r="F4" s="535"/>
      <c r="G4" s="535"/>
      <c r="H4" s="536"/>
      <c r="I4" s="534" t="s">
        <v>38</v>
      </c>
      <c r="J4" s="535"/>
      <c r="K4" s="535"/>
      <c r="L4" s="536"/>
      <c r="M4" s="566" t="s">
        <v>39</v>
      </c>
      <c r="N4" s="561" t="s">
        <v>35</v>
      </c>
      <c r="O4" s="548" t="s">
        <v>40</v>
      </c>
      <c r="P4" s="549"/>
      <c r="Q4" s="550"/>
    </row>
    <row r="5" spans="2:17" x14ac:dyDescent="0.15">
      <c r="B5" s="577"/>
      <c r="C5" s="578"/>
      <c r="D5" s="537"/>
      <c r="E5" s="538"/>
      <c r="F5" s="538"/>
      <c r="G5" s="538"/>
      <c r="H5" s="539"/>
      <c r="I5" s="537"/>
      <c r="J5" s="538"/>
      <c r="K5" s="538"/>
      <c r="L5" s="539"/>
      <c r="M5" s="567"/>
      <c r="N5" s="562"/>
      <c r="O5" s="551"/>
      <c r="P5" s="552"/>
      <c r="Q5" s="553"/>
    </row>
    <row r="6" spans="2:17" x14ac:dyDescent="0.15">
      <c r="B6" s="577"/>
      <c r="C6" s="578"/>
      <c r="D6" s="540"/>
      <c r="E6" s="541"/>
      <c r="F6" s="541"/>
      <c r="G6" s="541"/>
      <c r="H6" s="542"/>
      <c r="I6" s="540"/>
      <c r="J6" s="541"/>
      <c r="K6" s="541"/>
      <c r="L6" s="542"/>
      <c r="M6" s="567"/>
      <c r="N6" s="563"/>
      <c r="O6" s="554"/>
      <c r="P6" s="555"/>
      <c r="Q6" s="556"/>
    </row>
    <row r="7" spans="2:17" ht="14.25" customHeight="1" x14ac:dyDescent="0.15">
      <c r="B7" s="577"/>
      <c r="C7" s="578"/>
      <c r="D7" s="531" t="s">
        <v>134</v>
      </c>
      <c r="E7" s="528" t="s">
        <v>135</v>
      </c>
      <c r="F7" s="528" t="s">
        <v>136</v>
      </c>
      <c r="G7" s="528" t="s">
        <v>41</v>
      </c>
      <c r="H7" s="525" t="s">
        <v>42</v>
      </c>
      <c r="I7" s="531" t="s">
        <v>134</v>
      </c>
      <c r="J7" s="528" t="s">
        <v>135</v>
      </c>
      <c r="K7" s="528" t="s">
        <v>136</v>
      </c>
      <c r="L7" s="525" t="s">
        <v>41</v>
      </c>
      <c r="M7" s="568" t="s">
        <v>134</v>
      </c>
      <c r="N7" s="543" t="s">
        <v>43</v>
      </c>
      <c r="O7" s="531" t="s">
        <v>44</v>
      </c>
      <c r="P7" s="528" t="s">
        <v>45</v>
      </c>
      <c r="Q7" s="525" t="s">
        <v>46</v>
      </c>
    </row>
    <row r="8" spans="2:17" ht="13.5" customHeight="1" x14ac:dyDescent="0.15">
      <c r="B8" s="577"/>
      <c r="C8" s="578"/>
      <c r="D8" s="559"/>
      <c r="E8" s="546"/>
      <c r="F8" s="564"/>
      <c r="G8" s="571"/>
      <c r="H8" s="526"/>
      <c r="I8" s="559"/>
      <c r="J8" s="546"/>
      <c r="K8" s="564"/>
      <c r="L8" s="557"/>
      <c r="M8" s="569"/>
      <c r="N8" s="544"/>
      <c r="O8" s="532"/>
      <c r="P8" s="529"/>
      <c r="Q8" s="526"/>
    </row>
    <row r="9" spans="2:17" ht="14.25" customHeight="1" thickBot="1" x14ac:dyDescent="0.2">
      <c r="B9" s="579"/>
      <c r="C9" s="580"/>
      <c r="D9" s="560"/>
      <c r="E9" s="547"/>
      <c r="F9" s="565"/>
      <c r="G9" s="572"/>
      <c r="H9" s="527"/>
      <c r="I9" s="560"/>
      <c r="J9" s="547"/>
      <c r="K9" s="565"/>
      <c r="L9" s="558"/>
      <c r="M9" s="570"/>
      <c r="N9" s="545"/>
      <c r="O9" s="533"/>
      <c r="P9" s="530"/>
      <c r="Q9" s="527"/>
    </row>
    <row r="10" spans="2:17" x14ac:dyDescent="0.15">
      <c r="B10" s="167" t="s">
        <v>137</v>
      </c>
      <c r="C10" s="168" t="s">
        <v>281</v>
      </c>
      <c r="D10" s="169">
        <f>③入力!D10</f>
        <v>0</v>
      </c>
      <c r="E10" s="170">
        <f>D10*O10</f>
        <v>0</v>
      </c>
      <c r="F10" s="170">
        <f>D10*P10</f>
        <v>0</v>
      </c>
      <c r="G10" s="170">
        <f>D10-E10-F10</f>
        <v>0</v>
      </c>
      <c r="H10" s="171">
        <f>G10*Q10</f>
        <v>0</v>
      </c>
      <c r="I10" s="172">
        <f>③入力!E10</f>
        <v>0</v>
      </c>
      <c r="J10" s="173">
        <f>I10*O10</f>
        <v>0</v>
      </c>
      <c r="K10" s="173">
        <f>I10*P10</f>
        <v>0</v>
      </c>
      <c r="L10" s="174">
        <f>I10-J10-K10</f>
        <v>0</v>
      </c>
      <c r="M10" s="175">
        <f>③入力!F10</f>
        <v>0</v>
      </c>
      <c r="N10" s="175">
        <f>H10+L10+M10</f>
        <v>0</v>
      </c>
      <c r="O10" s="176">
        <v>0.23066929413241777</v>
      </c>
      <c r="P10" s="177">
        <v>5.2092601791553179E-2</v>
      </c>
      <c r="Q10" s="178">
        <v>0.51502687251838242</v>
      </c>
    </row>
    <row r="11" spans="2:17" x14ac:dyDescent="0.15">
      <c r="B11" s="281" t="s">
        <v>138</v>
      </c>
      <c r="C11" s="282" t="s">
        <v>1</v>
      </c>
      <c r="D11" s="283">
        <f>③入力!D11</f>
        <v>0</v>
      </c>
      <c r="E11" s="284">
        <f t="shared" ref="E11:E33" si="0">D11*O11</f>
        <v>0</v>
      </c>
      <c r="F11" s="284">
        <f t="shared" ref="F11:F36" si="1">D11*P11</f>
        <v>0</v>
      </c>
      <c r="G11" s="284">
        <f t="shared" ref="G11:G49" si="2">D11-E11-F11</f>
        <v>0</v>
      </c>
      <c r="H11" s="285">
        <f t="shared" ref="H11:H44" si="3">G11*Q11</f>
        <v>0</v>
      </c>
      <c r="I11" s="286">
        <f>③入力!E11</f>
        <v>0</v>
      </c>
      <c r="J11" s="287">
        <f t="shared" ref="J11:J33" si="4">I11*O11</f>
        <v>0</v>
      </c>
      <c r="K11" s="287">
        <f t="shared" ref="K11:K36" si="5">I11*P11</f>
        <v>0</v>
      </c>
      <c r="L11" s="288">
        <f t="shared" ref="L11:L32" si="6">I11-J11-K11</f>
        <v>0</v>
      </c>
      <c r="M11" s="289">
        <f>③入力!F11</f>
        <v>0</v>
      </c>
      <c r="N11" s="289">
        <f t="shared" ref="N11:N44" si="7">H11+L11+M11</f>
        <v>0</v>
      </c>
      <c r="O11" s="290">
        <v>0.29615038753050998</v>
      </c>
      <c r="P11" s="291">
        <v>4.2863871879415913E-2</v>
      </c>
      <c r="Q11" s="292">
        <v>0.55719751965286901</v>
      </c>
    </row>
    <row r="12" spans="2:17" ht="13.5" customHeight="1" x14ac:dyDescent="0.15">
      <c r="B12" s="179" t="s">
        <v>139</v>
      </c>
      <c r="C12" s="180" t="s">
        <v>282</v>
      </c>
      <c r="D12" s="181">
        <f>③入力!D12</f>
        <v>0</v>
      </c>
      <c r="E12" s="182">
        <f t="shared" si="0"/>
        <v>0</v>
      </c>
      <c r="F12" s="182">
        <f t="shared" si="1"/>
        <v>0</v>
      </c>
      <c r="G12" s="182">
        <f t="shared" si="2"/>
        <v>0</v>
      </c>
      <c r="H12" s="183">
        <f t="shared" si="3"/>
        <v>0</v>
      </c>
      <c r="I12" s="184">
        <f>③入力!E12</f>
        <v>0</v>
      </c>
      <c r="J12" s="185">
        <f t="shared" si="4"/>
        <v>0</v>
      </c>
      <c r="K12" s="185">
        <f t="shared" si="5"/>
        <v>0</v>
      </c>
      <c r="L12" s="186">
        <f t="shared" si="6"/>
        <v>0</v>
      </c>
      <c r="M12" s="187">
        <f>③入力!F12</f>
        <v>0</v>
      </c>
      <c r="N12" s="187">
        <f t="shared" si="7"/>
        <v>0</v>
      </c>
      <c r="O12" s="188">
        <v>1.2770746140326476E-2</v>
      </c>
      <c r="P12" s="189">
        <v>7.5258892106161573E-2</v>
      </c>
      <c r="Q12" s="190">
        <v>2.1327747080304937E-2</v>
      </c>
    </row>
    <row r="13" spans="2:17" x14ac:dyDescent="0.15">
      <c r="B13" s="281" t="s">
        <v>140</v>
      </c>
      <c r="C13" s="282" t="s">
        <v>141</v>
      </c>
      <c r="D13" s="283">
        <f>③入力!D13</f>
        <v>0</v>
      </c>
      <c r="E13" s="284">
        <f t="shared" si="0"/>
        <v>0</v>
      </c>
      <c r="F13" s="284">
        <f t="shared" si="1"/>
        <v>0</v>
      </c>
      <c r="G13" s="284">
        <f t="shared" si="2"/>
        <v>0</v>
      </c>
      <c r="H13" s="285">
        <f t="shared" si="3"/>
        <v>0</v>
      </c>
      <c r="I13" s="286">
        <f>③入力!E13</f>
        <v>0</v>
      </c>
      <c r="J13" s="287">
        <f t="shared" si="4"/>
        <v>0</v>
      </c>
      <c r="K13" s="287">
        <f t="shared" si="5"/>
        <v>0</v>
      </c>
      <c r="L13" s="288">
        <f t="shared" si="6"/>
        <v>0</v>
      </c>
      <c r="M13" s="289">
        <f>③入力!F13</f>
        <v>0</v>
      </c>
      <c r="N13" s="289">
        <f t="shared" si="7"/>
        <v>0</v>
      </c>
      <c r="O13" s="290">
        <v>0.31897354845914933</v>
      </c>
      <c r="P13" s="291">
        <v>3.497326006652822E-2</v>
      </c>
      <c r="Q13" s="292">
        <v>0.27991831837353642</v>
      </c>
    </row>
    <row r="14" spans="2:17" x14ac:dyDescent="0.15">
      <c r="B14" s="179" t="s">
        <v>142</v>
      </c>
      <c r="C14" s="180" t="s">
        <v>283</v>
      </c>
      <c r="D14" s="181">
        <f>③入力!D14</f>
        <v>0</v>
      </c>
      <c r="E14" s="182">
        <f t="shared" si="0"/>
        <v>0</v>
      </c>
      <c r="F14" s="182">
        <f t="shared" si="1"/>
        <v>0</v>
      </c>
      <c r="G14" s="182">
        <f t="shared" si="2"/>
        <v>0</v>
      </c>
      <c r="H14" s="183">
        <f t="shared" si="3"/>
        <v>0</v>
      </c>
      <c r="I14" s="191">
        <f>③入力!E14</f>
        <v>0</v>
      </c>
      <c r="J14" s="185">
        <f t="shared" si="4"/>
        <v>0</v>
      </c>
      <c r="K14" s="185">
        <f t="shared" si="5"/>
        <v>0</v>
      </c>
      <c r="L14" s="186">
        <f t="shared" si="6"/>
        <v>0</v>
      </c>
      <c r="M14" s="187">
        <f>③入力!F14</f>
        <v>0</v>
      </c>
      <c r="N14" s="187">
        <f t="shared" si="7"/>
        <v>0</v>
      </c>
      <c r="O14" s="188">
        <v>0.43288038250236927</v>
      </c>
      <c r="P14" s="189">
        <v>3.183006861955693E-2</v>
      </c>
      <c r="Q14" s="190">
        <v>3.6886104990141444E-2</v>
      </c>
    </row>
    <row r="15" spans="2:17" x14ac:dyDescent="0.15">
      <c r="B15" s="281" t="s">
        <v>143</v>
      </c>
      <c r="C15" s="282" t="s">
        <v>284</v>
      </c>
      <c r="D15" s="293">
        <f>③入力!D15</f>
        <v>0</v>
      </c>
      <c r="E15" s="284">
        <f t="shared" si="0"/>
        <v>0</v>
      </c>
      <c r="F15" s="284">
        <f t="shared" si="1"/>
        <v>0</v>
      </c>
      <c r="G15" s="284">
        <f t="shared" si="2"/>
        <v>0</v>
      </c>
      <c r="H15" s="285">
        <f t="shared" si="3"/>
        <v>0</v>
      </c>
      <c r="I15" s="286">
        <f>③入力!E15</f>
        <v>0</v>
      </c>
      <c r="J15" s="287">
        <f t="shared" si="4"/>
        <v>0</v>
      </c>
      <c r="K15" s="287">
        <f t="shared" si="5"/>
        <v>0</v>
      </c>
      <c r="L15" s="288">
        <f t="shared" si="6"/>
        <v>0</v>
      </c>
      <c r="M15" s="289">
        <f>③入力!F15</f>
        <v>0</v>
      </c>
      <c r="N15" s="289">
        <f t="shared" si="7"/>
        <v>0</v>
      </c>
      <c r="O15" s="290">
        <v>0.2277734718131556</v>
      </c>
      <c r="P15" s="291">
        <v>6.8733529685320094E-2</v>
      </c>
      <c r="Q15" s="292">
        <v>7.848395896883309E-2</v>
      </c>
    </row>
    <row r="16" spans="2:17" x14ac:dyDescent="0.15">
      <c r="B16" s="179" t="s">
        <v>144</v>
      </c>
      <c r="C16" s="180" t="s">
        <v>285</v>
      </c>
      <c r="D16" s="181">
        <f>③入力!D16</f>
        <v>0</v>
      </c>
      <c r="E16" s="182">
        <f>D16*O16</f>
        <v>0</v>
      </c>
      <c r="F16" s="182">
        <f t="shared" si="1"/>
        <v>0</v>
      </c>
      <c r="G16" s="182">
        <f t="shared" si="2"/>
        <v>0</v>
      </c>
      <c r="H16" s="183">
        <f t="shared" si="3"/>
        <v>0</v>
      </c>
      <c r="I16" s="184">
        <f>③入力!E16</f>
        <v>0</v>
      </c>
      <c r="J16" s="185">
        <f t="shared" si="4"/>
        <v>0</v>
      </c>
      <c r="K16" s="185">
        <f t="shared" si="5"/>
        <v>0</v>
      </c>
      <c r="L16" s="186">
        <f>I16-J16-K16</f>
        <v>0</v>
      </c>
      <c r="M16" s="187">
        <f>③入力!F16</f>
        <v>0</v>
      </c>
      <c r="N16" s="187">
        <f t="shared" si="7"/>
        <v>0</v>
      </c>
      <c r="O16" s="188">
        <v>0.21020478869947068</v>
      </c>
      <c r="P16" s="189">
        <v>2.9860496568766586E-2</v>
      </c>
      <c r="Q16" s="190">
        <v>1.8422148992027432E-2</v>
      </c>
    </row>
    <row r="17" spans="2:17" x14ac:dyDescent="0.15">
      <c r="B17" s="281" t="s">
        <v>145</v>
      </c>
      <c r="C17" s="282" t="s">
        <v>286</v>
      </c>
      <c r="D17" s="283">
        <f>③入力!D17</f>
        <v>0</v>
      </c>
      <c r="E17" s="284">
        <f t="shared" si="0"/>
        <v>0</v>
      </c>
      <c r="F17" s="284">
        <f t="shared" si="1"/>
        <v>0</v>
      </c>
      <c r="G17" s="284">
        <f t="shared" si="2"/>
        <v>0</v>
      </c>
      <c r="H17" s="285">
        <f t="shared" si="3"/>
        <v>0</v>
      </c>
      <c r="I17" s="286">
        <f>③入力!E17</f>
        <v>0</v>
      </c>
      <c r="J17" s="287">
        <f t="shared" si="4"/>
        <v>0</v>
      </c>
      <c r="K17" s="287">
        <f>I17*P17</f>
        <v>0</v>
      </c>
      <c r="L17" s="288">
        <f t="shared" si="6"/>
        <v>0</v>
      </c>
      <c r="M17" s="289">
        <f>③入力!F17</f>
        <v>0</v>
      </c>
      <c r="N17" s="289">
        <f t="shared" si="7"/>
        <v>0</v>
      </c>
      <c r="O17" s="290">
        <v>0.18250225591508581</v>
      </c>
      <c r="P17" s="291">
        <v>2.3247396138689067E-2</v>
      </c>
      <c r="Q17" s="292">
        <v>3.030246126920999E-2</v>
      </c>
    </row>
    <row r="18" spans="2:17" x14ac:dyDescent="0.15">
      <c r="B18" s="179" t="s">
        <v>146</v>
      </c>
      <c r="C18" s="180" t="s">
        <v>287</v>
      </c>
      <c r="D18" s="181">
        <f>③入力!D18</f>
        <v>0</v>
      </c>
      <c r="E18" s="182">
        <f t="shared" si="0"/>
        <v>0</v>
      </c>
      <c r="F18" s="182">
        <f t="shared" si="1"/>
        <v>0</v>
      </c>
      <c r="G18" s="182">
        <f t="shared" si="2"/>
        <v>0</v>
      </c>
      <c r="H18" s="183">
        <f t="shared" si="3"/>
        <v>0</v>
      </c>
      <c r="I18" s="184">
        <f>③入力!E18</f>
        <v>0</v>
      </c>
      <c r="J18" s="185">
        <f t="shared" si="4"/>
        <v>0</v>
      </c>
      <c r="K18" s="185">
        <f t="shared" si="5"/>
        <v>0</v>
      </c>
      <c r="L18" s="186">
        <f t="shared" si="6"/>
        <v>0</v>
      </c>
      <c r="M18" s="187">
        <f>③入力!F18</f>
        <v>0</v>
      </c>
      <c r="N18" s="187">
        <f t="shared" si="7"/>
        <v>0</v>
      </c>
      <c r="O18" s="188">
        <v>0.18507577961222504</v>
      </c>
      <c r="P18" s="189">
        <v>3.2262756151137946E-2</v>
      </c>
      <c r="Q18" s="190">
        <v>4.3825288934742579E-2</v>
      </c>
    </row>
    <row r="19" spans="2:17" x14ac:dyDescent="0.15">
      <c r="B19" s="281" t="s">
        <v>147</v>
      </c>
      <c r="C19" s="282" t="s">
        <v>288</v>
      </c>
      <c r="D19" s="293">
        <f>③入力!D19</f>
        <v>0</v>
      </c>
      <c r="E19" s="284">
        <f t="shared" si="0"/>
        <v>0</v>
      </c>
      <c r="F19" s="284">
        <f t="shared" si="1"/>
        <v>0</v>
      </c>
      <c r="G19" s="284">
        <f t="shared" si="2"/>
        <v>0</v>
      </c>
      <c r="H19" s="285">
        <f t="shared" si="3"/>
        <v>0</v>
      </c>
      <c r="I19" s="294">
        <f>③入力!E19</f>
        <v>0</v>
      </c>
      <c r="J19" s="287">
        <f t="shared" si="4"/>
        <v>0</v>
      </c>
      <c r="K19" s="287">
        <f t="shared" si="5"/>
        <v>0</v>
      </c>
      <c r="L19" s="288">
        <f t="shared" si="6"/>
        <v>0</v>
      </c>
      <c r="M19" s="289">
        <f>③入力!F19</f>
        <v>0</v>
      </c>
      <c r="N19" s="289">
        <f t="shared" si="7"/>
        <v>0</v>
      </c>
      <c r="O19" s="290">
        <v>0.17864077669902914</v>
      </c>
      <c r="P19" s="291">
        <v>7.020522062670774E-2</v>
      </c>
      <c r="Q19" s="292">
        <v>0.41292996098785961</v>
      </c>
    </row>
    <row r="20" spans="2:17" x14ac:dyDescent="0.15">
      <c r="B20" s="179" t="s">
        <v>148</v>
      </c>
      <c r="C20" s="180" t="s">
        <v>149</v>
      </c>
      <c r="D20" s="181">
        <f>③入力!D20</f>
        <v>0</v>
      </c>
      <c r="E20" s="182">
        <f t="shared" si="0"/>
        <v>0</v>
      </c>
      <c r="F20" s="182">
        <f t="shared" si="1"/>
        <v>0</v>
      </c>
      <c r="G20" s="182">
        <f t="shared" si="2"/>
        <v>0</v>
      </c>
      <c r="H20" s="183">
        <f t="shared" si="3"/>
        <v>0</v>
      </c>
      <c r="I20" s="184">
        <f>③入力!E20</f>
        <v>0</v>
      </c>
      <c r="J20" s="185">
        <f t="shared" si="4"/>
        <v>0</v>
      </c>
      <c r="K20" s="185">
        <f t="shared" si="5"/>
        <v>0</v>
      </c>
      <c r="L20" s="186">
        <f t="shared" si="6"/>
        <v>0</v>
      </c>
      <c r="M20" s="187">
        <f>③入力!F20</f>
        <v>0</v>
      </c>
      <c r="N20" s="187">
        <f t="shared" si="7"/>
        <v>0</v>
      </c>
      <c r="O20" s="188">
        <v>0.18064870808136341</v>
      </c>
      <c r="P20" s="189">
        <v>2.902693787795492E-2</v>
      </c>
      <c r="Q20" s="190">
        <v>5.2843332444703517E-2</v>
      </c>
    </row>
    <row r="21" spans="2:17" x14ac:dyDescent="0.15">
      <c r="B21" s="281" t="s">
        <v>150</v>
      </c>
      <c r="C21" s="282" t="s">
        <v>289</v>
      </c>
      <c r="D21" s="283">
        <f>③入力!D21</f>
        <v>0</v>
      </c>
      <c r="E21" s="284">
        <f t="shared" si="0"/>
        <v>0</v>
      </c>
      <c r="F21" s="284">
        <f t="shared" si="1"/>
        <v>0</v>
      </c>
      <c r="G21" s="284">
        <f t="shared" si="2"/>
        <v>0</v>
      </c>
      <c r="H21" s="285">
        <f t="shared" si="3"/>
        <v>0</v>
      </c>
      <c r="I21" s="286">
        <f>③入力!E21</f>
        <v>0</v>
      </c>
      <c r="J21" s="287">
        <f t="shared" si="4"/>
        <v>0</v>
      </c>
      <c r="K21" s="287">
        <f t="shared" si="5"/>
        <v>0</v>
      </c>
      <c r="L21" s="288">
        <f t="shared" si="6"/>
        <v>0</v>
      </c>
      <c r="M21" s="289">
        <f>③入力!F21</f>
        <v>0</v>
      </c>
      <c r="N21" s="289">
        <f t="shared" si="7"/>
        <v>0</v>
      </c>
      <c r="O21" s="290">
        <v>4.4140504884141188E-2</v>
      </c>
      <c r="P21" s="291">
        <v>3.2261869158091164E-2</v>
      </c>
      <c r="Q21" s="292">
        <v>5.950641628510811E-2</v>
      </c>
    </row>
    <row r="22" spans="2:17" x14ac:dyDescent="0.15">
      <c r="B22" s="179" t="s">
        <v>151</v>
      </c>
      <c r="C22" s="180" t="s">
        <v>290</v>
      </c>
      <c r="D22" s="181">
        <f>③入力!D22</f>
        <v>0</v>
      </c>
      <c r="E22" s="182">
        <f t="shared" si="0"/>
        <v>0</v>
      </c>
      <c r="F22" s="182">
        <f t="shared" si="1"/>
        <v>0</v>
      </c>
      <c r="G22" s="182">
        <f t="shared" si="2"/>
        <v>0</v>
      </c>
      <c r="H22" s="183">
        <f t="shared" si="3"/>
        <v>0</v>
      </c>
      <c r="I22" s="184">
        <f>③入力!E22</f>
        <v>0</v>
      </c>
      <c r="J22" s="185">
        <f t="shared" si="4"/>
        <v>0</v>
      </c>
      <c r="K22" s="185">
        <f t="shared" si="5"/>
        <v>0</v>
      </c>
      <c r="L22" s="186">
        <f t="shared" si="6"/>
        <v>0</v>
      </c>
      <c r="M22" s="187">
        <f>③入力!F22</f>
        <v>0</v>
      </c>
      <c r="N22" s="187">
        <f t="shared" si="7"/>
        <v>0</v>
      </c>
      <c r="O22" s="188">
        <v>8.3708278944950462E-2</v>
      </c>
      <c r="P22" s="189">
        <v>3.285179864509119E-2</v>
      </c>
      <c r="Q22" s="190">
        <v>1.1551736702476445E-3</v>
      </c>
    </row>
    <row r="23" spans="2:17" x14ac:dyDescent="0.15">
      <c r="B23" s="281" t="s">
        <v>152</v>
      </c>
      <c r="C23" s="282" t="s">
        <v>291</v>
      </c>
      <c r="D23" s="283">
        <f>③入力!D23</f>
        <v>0</v>
      </c>
      <c r="E23" s="284">
        <f t="shared" si="0"/>
        <v>0</v>
      </c>
      <c r="F23" s="284">
        <f t="shared" si="1"/>
        <v>0</v>
      </c>
      <c r="G23" s="284">
        <f t="shared" si="2"/>
        <v>0</v>
      </c>
      <c r="H23" s="285">
        <f t="shared" si="3"/>
        <v>0</v>
      </c>
      <c r="I23" s="286">
        <f>③入力!E23</f>
        <v>0</v>
      </c>
      <c r="J23" s="287">
        <f t="shared" si="4"/>
        <v>0</v>
      </c>
      <c r="K23" s="287">
        <f t="shared" si="5"/>
        <v>0</v>
      </c>
      <c r="L23" s="288">
        <f t="shared" si="6"/>
        <v>0</v>
      </c>
      <c r="M23" s="289">
        <f>③入力!F23</f>
        <v>0</v>
      </c>
      <c r="N23" s="289">
        <f t="shared" si="7"/>
        <v>0</v>
      </c>
      <c r="O23" s="290">
        <v>0.10045437162543186</v>
      </c>
      <c r="P23" s="291">
        <v>4.5404753725393605E-2</v>
      </c>
      <c r="Q23" s="292">
        <v>0.29666878056034973</v>
      </c>
    </row>
    <row r="24" spans="2:17" x14ac:dyDescent="0.15">
      <c r="B24" s="179" t="s">
        <v>153</v>
      </c>
      <c r="C24" s="180" t="s">
        <v>292</v>
      </c>
      <c r="D24" s="181">
        <f>③入力!D24</f>
        <v>0</v>
      </c>
      <c r="E24" s="182">
        <f t="shared" si="0"/>
        <v>0</v>
      </c>
      <c r="F24" s="182">
        <f t="shared" si="1"/>
        <v>0</v>
      </c>
      <c r="G24" s="182">
        <f t="shared" si="2"/>
        <v>0</v>
      </c>
      <c r="H24" s="183">
        <f t="shared" si="3"/>
        <v>0</v>
      </c>
      <c r="I24" s="184">
        <f>③入力!E24</f>
        <v>0</v>
      </c>
      <c r="J24" s="185">
        <f t="shared" si="4"/>
        <v>0</v>
      </c>
      <c r="K24" s="185">
        <f t="shared" si="5"/>
        <v>0</v>
      </c>
      <c r="L24" s="186">
        <f t="shared" si="6"/>
        <v>0</v>
      </c>
      <c r="M24" s="187">
        <f>③入力!F24</f>
        <v>0</v>
      </c>
      <c r="N24" s="187">
        <f t="shared" si="7"/>
        <v>0</v>
      </c>
      <c r="O24" s="188">
        <v>0.12361904485748253</v>
      </c>
      <c r="P24" s="189">
        <v>1.523762577203004E-2</v>
      </c>
      <c r="Q24" s="190">
        <v>0.25513023485306041</v>
      </c>
    </row>
    <row r="25" spans="2:17" x14ac:dyDescent="0.15">
      <c r="B25" s="281" t="s">
        <v>154</v>
      </c>
      <c r="C25" s="282" t="s">
        <v>293</v>
      </c>
      <c r="D25" s="293">
        <f>③入力!D25</f>
        <v>0</v>
      </c>
      <c r="E25" s="284">
        <f t="shared" si="0"/>
        <v>0</v>
      </c>
      <c r="F25" s="284">
        <f t="shared" si="1"/>
        <v>0</v>
      </c>
      <c r="G25" s="284">
        <f t="shared" si="2"/>
        <v>0</v>
      </c>
      <c r="H25" s="285">
        <f t="shared" si="3"/>
        <v>0</v>
      </c>
      <c r="I25" s="294">
        <f>③入力!E25</f>
        <v>0</v>
      </c>
      <c r="J25" s="287">
        <f t="shared" si="4"/>
        <v>0</v>
      </c>
      <c r="K25" s="287">
        <f t="shared" si="5"/>
        <v>0</v>
      </c>
      <c r="L25" s="288">
        <f t="shared" si="6"/>
        <v>0</v>
      </c>
      <c r="M25" s="289">
        <f>③入力!F25</f>
        <v>0</v>
      </c>
      <c r="N25" s="289">
        <f t="shared" si="7"/>
        <v>0</v>
      </c>
      <c r="O25" s="290">
        <v>0.13307588939694828</v>
      </c>
      <c r="P25" s="291">
        <v>1.3002141799019451E-2</v>
      </c>
      <c r="Q25" s="292">
        <v>2.4084286155018342E-2</v>
      </c>
    </row>
    <row r="26" spans="2:17" x14ac:dyDescent="0.15">
      <c r="B26" s="179" t="s">
        <v>155</v>
      </c>
      <c r="C26" s="180" t="s">
        <v>294</v>
      </c>
      <c r="D26" s="181">
        <f>③入力!D26</f>
        <v>0</v>
      </c>
      <c r="E26" s="182">
        <f t="shared" si="0"/>
        <v>0</v>
      </c>
      <c r="F26" s="182">
        <f t="shared" si="1"/>
        <v>0</v>
      </c>
      <c r="G26" s="182">
        <f t="shared" si="2"/>
        <v>0</v>
      </c>
      <c r="H26" s="183">
        <f t="shared" si="3"/>
        <v>0</v>
      </c>
      <c r="I26" s="184">
        <f>③入力!E26</f>
        <v>0</v>
      </c>
      <c r="J26" s="185">
        <f t="shared" si="4"/>
        <v>0</v>
      </c>
      <c r="K26" s="185">
        <f t="shared" si="5"/>
        <v>0</v>
      </c>
      <c r="L26" s="186">
        <f t="shared" si="6"/>
        <v>0</v>
      </c>
      <c r="M26" s="187">
        <f>③入力!F26</f>
        <v>0</v>
      </c>
      <c r="N26" s="187">
        <f t="shared" si="7"/>
        <v>0</v>
      </c>
      <c r="O26" s="188">
        <v>0.20693643904416342</v>
      </c>
      <c r="P26" s="189">
        <v>1.5492303281362767E-2</v>
      </c>
      <c r="Q26" s="190">
        <v>9.965789960966831E-2</v>
      </c>
    </row>
    <row r="27" spans="2:17" x14ac:dyDescent="0.15">
      <c r="B27" s="281" t="s">
        <v>156</v>
      </c>
      <c r="C27" s="282" t="s">
        <v>295</v>
      </c>
      <c r="D27" s="283">
        <f>③入力!D27</f>
        <v>0</v>
      </c>
      <c r="E27" s="284">
        <f t="shared" si="0"/>
        <v>0</v>
      </c>
      <c r="F27" s="284">
        <f t="shared" si="1"/>
        <v>0</v>
      </c>
      <c r="G27" s="284">
        <f t="shared" si="2"/>
        <v>0</v>
      </c>
      <c r="H27" s="285">
        <f t="shared" si="3"/>
        <v>0</v>
      </c>
      <c r="I27" s="286">
        <f>③入力!E27</f>
        <v>0</v>
      </c>
      <c r="J27" s="287">
        <f t="shared" si="4"/>
        <v>0</v>
      </c>
      <c r="K27" s="287">
        <f t="shared" si="5"/>
        <v>0</v>
      </c>
      <c r="L27" s="288">
        <f t="shared" si="6"/>
        <v>0</v>
      </c>
      <c r="M27" s="289">
        <f>③入力!F27</f>
        <v>0</v>
      </c>
      <c r="N27" s="289">
        <f t="shared" si="7"/>
        <v>0</v>
      </c>
      <c r="O27" s="290">
        <v>6.7975530575738172E-2</v>
      </c>
      <c r="P27" s="291">
        <v>1.0992469247587287E-2</v>
      </c>
      <c r="Q27" s="292">
        <v>0.40461165266775645</v>
      </c>
    </row>
    <row r="28" spans="2:17" x14ac:dyDescent="0.15">
      <c r="B28" s="179" t="s">
        <v>157</v>
      </c>
      <c r="C28" s="180" t="s">
        <v>296</v>
      </c>
      <c r="D28" s="181">
        <f>③入力!D28</f>
        <v>0</v>
      </c>
      <c r="E28" s="182">
        <f t="shared" si="0"/>
        <v>0</v>
      </c>
      <c r="F28" s="182">
        <f t="shared" si="1"/>
        <v>0</v>
      </c>
      <c r="G28" s="182">
        <f t="shared" si="2"/>
        <v>0</v>
      </c>
      <c r="H28" s="183">
        <f t="shared" si="3"/>
        <v>0</v>
      </c>
      <c r="I28" s="184">
        <f>③入力!E28</f>
        <v>0</v>
      </c>
      <c r="J28" s="185">
        <f t="shared" si="4"/>
        <v>0</v>
      </c>
      <c r="K28" s="185">
        <f t="shared" si="5"/>
        <v>0</v>
      </c>
      <c r="L28" s="186">
        <f t="shared" si="6"/>
        <v>0</v>
      </c>
      <c r="M28" s="187">
        <f>③入力!F28</f>
        <v>0</v>
      </c>
      <c r="N28" s="187">
        <f t="shared" si="7"/>
        <v>0</v>
      </c>
      <c r="O28" s="188">
        <v>0.1880643391700936</v>
      </c>
      <c r="P28" s="189">
        <v>1.1051537805468909E-2</v>
      </c>
      <c r="Q28" s="190">
        <v>9.219966856295414E-2</v>
      </c>
    </row>
    <row r="29" spans="2:17" x14ac:dyDescent="0.15">
      <c r="B29" s="281" t="s">
        <v>158</v>
      </c>
      <c r="C29" s="282" t="s">
        <v>297</v>
      </c>
      <c r="D29" s="283">
        <f>③入力!D29</f>
        <v>0</v>
      </c>
      <c r="E29" s="284">
        <f t="shared" si="0"/>
        <v>0</v>
      </c>
      <c r="F29" s="284">
        <f t="shared" si="1"/>
        <v>0</v>
      </c>
      <c r="G29" s="284">
        <f t="shared" si="2"/>
        <v>0</v>
      </c>
      <c r="H29" s="285">
        <f t="shared" si="3"/>
        <v>0</v>
      </c>
      <c r="I29" s="286">
        <f>③入力!E29</f>
        <v>0</v>
      </c>
      <c r="J29" s="287">
        <f t="shared" si="4"/>
        <v>0</v>
      </c>
      <c r="K29" s="287">
        <f t="shared" si="5"/>
        <v>0</v>
      </c>
      <c r="L29" s="288">
        <f t="shared" si="6"/>
        <v>0</v>
      </c>
      <c r="M29" s="289">
        <f>③入力!F29</f>
        <v>0</v>
      </c>
      <c r="N29" s="289">
        <f t="shared" si="7"/>
        <v>0</v>
      </c>
      <c r="O29" s="290">
        <v>0.1934665419378285</v>
      </c>
      <c r="P29" s="291">
        <v>8.7355053200438796E-3</v>
      </c>
      <c r="Q29" s="292">
        <v>1.1414395403100963E-3</v>
      </c>
    </row>
    <row r="30" spans="2:17" x14ac:dyDescent="0.15">
      <c r="B30" s="179" t="s">
        <v>159</v>
      </c>
      <c r="C30" s="180" t="s">
        <v>298</v>
      </c>
      <c r="D30" s="192">
        <f>③入力!D30</f>
        <v>0</v>
      </c>
      <c r="E30" s="182">
        <f t="shared" si="0"/>
        <v>0</v>
      </c>
      <c r="F30" s="182">
        <f t="shared" si="1"/>
        <v>0</v>
      </c>
      <c r="G30" s="182">
        <f t="shared" si="2"/>
        <v>0</v>
      </c>
      <c r="H30" s="183">
        <f t="shared" si="3"/>
        <v>0</v>
      </c>
      <c r="I30" s="191">
        <f>③入力!E30</f>
        <v>0</v>
      </c>
      <c r="J30" s="185">
        <f t="shared" si="4"/>
        <v>0</v>
      </c>
      <c r="K30" s="185">
        <f t="shared" si="5"/>
        <v>0</v>
      </c>
      <c r="L30" s="186">
        <f t="shared" si="6"/>
        <v>0</v>
      </c>
      <c r="M30" s="187">
        <f>③入力!F30</f>
        <v>0</v>
      </c>
      <c r="N30" s="187">
        <f t="shared" si="7"/>
        <v>0</v>
      </c>
      <c r="O30" s="188">
        <v>9.7427321376916398E-2</v>
      </c>
      <c r="P30" s="189">
        <v>1.9050115707260631E-2</v>
      </c>
      <c r="Q30" s="190">
        <v>1.2353040283019756E-2</v>
      </c>
    </row>
    <row r="31" spans="2:17" x14ac:dyDescent="0.15">
      <c r="B31" s="281" t="s">
        <v>160</v>
      </c>
      <c r="C31" s="282" t="s">
        <v>299</v>
      </c>
      <c r="D31" s="283">
        <f>③入力!D31</f>
        <v>0</v>
      </c>
      <c r="E31" s="284">
        <f t="shared" si="0"/>
        <v>0</v>
      </c>
      <c r="F31" s="284">
        <f t="shared" si="1"/>
        <v>0</v>
      </c>
      <c r="G31" s="284">
        <f t="shared" si="2"/>
        <v>0</v>
      </c>
      <c r="H31" s="285">
        <f t="shared" si="3"/>
        <v>0</v>
      </c>
      <c r="I31" s="286">
        <f>③入力!E31</f>
        <v>0</v>
      </c>
      <c r="J31" s="287">
        <f t="shared" si="4"/>
        <v>0</v>
      </c>
      <c r="K31" s="287">
        <f t="shared" si="5"/>
        <v>0</v>
      </c>
      <c r="L31" s="288">
        <f t="shared" si="6"/>
        <v>0</v>
      </c>
      <c r="M31" s="289">
        <f>③入力!F31</f>
        <v>0</v>
      </c>
      <c r="N31" s="289">
        <f t="shared" si="7"/>
        <v>0</v>
      </c>
      <c r="O31" s="290">
        <v>6.1028128031037833E-2</v>
      </c>
      <c r="P31" s="291">
        <v>4.3452958292919492E-3</v>
      </c>
      <c r="Q31" s="292">
        <v>0.24910861761332193</v>
      </c>
    </row>
    <row r="32" spans="2:17" x14ac:dyDescent="0.15">
      <c r="B32" s="179" t="s">
        <v>161</v>
      </c>
      <c r="C32" s="180" t="s">
        <v>162</v>
      </c>
      <c r="D32" s="181">
        <f>③入力!D32</f>
        <v>0</v>
      </c>
      <c r="E32" s="182">
        <f t="shared" si="0"/>
        <v>0</v>
      </c>
      <c r="F32" s="182">
        <f t="shared" si="1"/>
        <v>0</v>
      </c>
      <c r="G32" s="182">
        <f t="shared" si="2"/>
        <v>0</v>
      </c>
      <c r="H32" s="183">
        <f t="shared" si="3"/>
        <v>0</v>
      </c>
      <c r="I32" s="184">
        <f>③入力!E32</f>
        <v>0</v>
      </c>
      <c r="J32" s="185">
        <f t="shared" si="4"/>
        <v>0</v>
      </c>
      <c r="K32" s="185">
        <f t="shared" si="5"/>
        <v>0</v>
      </c>
      <c r="L32" s="186">
        <f t="shared" si="6"/>
        <v>0</v>
      </c>
      <c r="M32" s="187">
        <f>③入力!F32</f>
        <v>0</v>
      </c>
      <c r="N32" s="187">
        <f t="shared" si="7"/>
        <v>0</v>
      </c>
      <c r="O32" s="188">
        <v>0.31022632680150286</v>
      </c>
      <c r="P32" s="189">
        <v>4.866813651600712E-2</v>
      </c>
      <c r="Q32" s="190">
        <v>0.17587013113645111</v>
      </c>
    </row>
    <row r="33" spans="2:17" x14ac:dyDescent="0.15">
      <c r="B33" s="281" t="s">
        <v>163</v>
      </c>
      <c r="C33" s="282" t="s">
        <v>300</v>
      </c>
      <c r="D33" s="283">
        <f>③入力!D33</f>
        <v>0</v>
      </c>
      <c r="E33" s="284">
        <f t="shared" si="0"/>
        <v>0</v>
      </c>
      <c r="F33" s="284">
        <f t="shared" si="1"/>
        <v>0</v>
      </c>
      <c r="G33" s="284">
        <f t="shared" si="2"/>
        <v>0</v>
      </c>
      <c r="H33" s="285">
        <f t="shared" si="3"/>
        <v>0</v>
      </c>
      <c r="I33" s="286">
        <f>③入力!E33</f>
        <v>0</v>
      </c>
      <c r="J33" s="287">
        <f t="shared" si="4"/>
        <v>0</v>
      </c>
      <c r="K33" s="287">
        <f t="shared" si="5"/>
        <v>0</v>
      </c>
      <c r="L33" s="288">
        <f>I33+J33-K33</f>
        <v>0</v>
      </c>
      <c r="M33" s="289">
        <f>③入力!F33</f>
        <v>0</v>
      </c>
      <c r="N33" s="289">
        <f t="shared" si="7"/>
        <v>0</v>
      </c>
      <c r="O33" s="290">
        <v>0</v>
      </c>
      <c r="P33" s="291">
        <v>0</v>
      </c>
      <c r="Q33" s="292">
        <v>1</v>
      </c>
    </row>
    <row r="34" spans="2:17" x14ac:dyDescent="0.15">
      <c r="B34" s="179" t="s">
        <v>164</v>
      </c>
      <c r="C34" s="180" t="s">
        <v>400</v>
      </c>
      <c r="D34" s="181">
        <f>③入力!D34</f>
        <v>0</v>
      </c>
      <c r="E34" s="182">
        <f t="shared" ref="E34:E44" si="8">D34*O34</f>
        <v>0</v>
      </c>
      <c r="F34" s="182">
        <f t="shared" si="1"/>
        <v>0</v>
      </c>
      <c r="G34" s="182">
        <f t="shared" si="2"/>
        <v>0</v>
      </c>
      <c r="H34" s="183">
        <f t="shared" si="3"/>
        <v>0</v>
      </c>
      <c r="I34" s="184">
        <f>③入力!E34</f>
        <v>0</v>
      </c>
      <c r="J34" s="185">
        <f t="shared" ref="J34:J44" si="9">I34*O34</f>
        <v>0</v>
      </c>
      <c r="K34" s="185">
        <f t="shared" si="5"/>
        <v>0</v>
      </c>
      <c r="L34" s="186">
        <f>I34-J34-K34</f>
        <v>0</v>
      </c>
      <c r="M34" s="187">
        <f>③入力!F34</f>
        <v>0</v>
      </c>
      <c r="N34" s="187">
        <f t="shared" si="7"/>
        <v>0</v>
      </c>
      <c r="O34" s="188">
        <v>0</v>
      </c>
      <c r="P34" s="189">
        <v>0</v>
      </c>
      <c r="Q34" s="190">
        <v>0.93328766786898099</v>
      </c>
    </row>
    <row r="35" spans="2:17" x14ac:dyDescent="0.15">
      <c r="B35" s="281" t="s">
        <v>165</v>
      </c>
      <c r="C35" s="282" t="s">
        <v>166</v>
      </c>
      <c r="D35" s="293">
        <f>③入力!D35</f>
        <v>0</v>
      </c>
      <c r="E35" s="284">
        <f t="shared" si="8"/>
        <v>0</v>
      </c>
      <c r="F35" s="284">
        <f t="shared" si="1"/>
        <v>0</v>
      </c>
      <c r="G35" s="284">
        <f t="shared" si="2"/>
        <v>0</v>
      </c>
      <c r="H35" s="285">
        <f t="shared" si="3"/>
        <v>0</v>
      </c>
      <c r="I35" s="294">
        <f>③入力!E35</f>
        <v>0</v>
      </c>
      <c r="J35" s="287">
        <f t="shared" si="9"/>
        <v>0</v>
      </c>
      <c r="K35" s="287">
        <f t="shared" si="5"/>
        <v>0</v>
      </c>
      <c r="L35" s="288">
        <f>I35-J35-K35</f>
        <v>0</v>
      </c>
      <c r="M35" s="289">
        <f>③入力!F35</f>
        <v>0</v>
      </c>
      <c r="N35" s="289">
        <f t="shared" si="7"/>
        <v>0</v>
      </c>
      <c r="O35" s="290">
        <v>0</v>
      </c>
      <c r="P35" s="291">
        <v>0</v>
      </c>
      <c r="Q35" s="292">
        <v>0.99991772055014572</v>
      </c>
    </row>
    <row r="36" spans="2:17" x14ac:dyDescent="0.15">
      <c r="B36" s="179" t="s">
        <v>167</v>
      </c>
      <c r="C36" s="180" t="s">
        <v>168</v>
      </c>
      <c r="D36" s="181">
        <f>③入力!D36</f>
        <v>0</v>
      </c>
      <c r="E36" s="182">
        <f t="shared" si="8"/>
        <v>0</v>
      </c>
      <c r="F36" s="182">
        <f t="shared" si="1"/>
        <v>0</v>
      </c>
      <c r="G36" s="182">
        <f t="shared" si="2"/>
        <v>0</v>
      </c>
      <c r="H36" s="183">
        <f t="shared" si="3"/>
        <v>0</v>
      </c>
      <c r="I36" s="184">
        <f>③入力!E36</f>
        <v>0</v>
      </c>
      <c r="J36" s="185">
        <f t="shared" si="9"/>
        <v>0</v>
      </c>
      <c r="K36" s="185">
        <f t="shared" si="5"/>
        <v>0</v>
      </c>
      <c r="L36" s="186">
        <f>I36-J36+K36</f>
        <v>0</v>
      </c>
      <c r="M36" s="187">
        <f>③入力!F36</f>
        <v>0</v>
      </c>
      <c r="N36" s="187">
        <f t="shared" si="7"/>
        <v>0</v>
      </c>
      <c r="O36" s="188">
        <v>0</v>
      </c>
      <c r="P36" s="189">
        <v>0</v>
      </c>
      <c r="Q36" s="190">
        <v>0.78719112077370235</v>
      </c>
    </row>
    <row r="37" spans="2:17" x14ac:dyDescent="0.15">
      <c r="B37" s="281" t="s">
        <v>169</v>
      </c>
      <c r="C37" s="282" t="s">
        <v>301</v>
      </c>
      <c r="D37" s="283">
        <f>③入力!D37</f>
        <v>0</v>
      </c>
      <c r="E37" s="284">
        <f>E50</f>
        <v>0</v>
      </c>
      <c r="F37" s="284">
        <f t="shared" ref="F37:F44" si="10">D37*P37</f>
        <v>0</v>
      </c>
      <c r="G37" s="284">
        <f>D37+E37-F37</f>
        <v>0</v>
      </c>
      <c r="H37" s="285">
        <f t="shared" si="3"/>
        <v>0</v>
      </c>
      <c r="I37" s="286">
        <f>③入力!E37</f>
        <v>0</v>
      </c>
      <c r="J37" s="287">
        <f>J50</f>
        <v>0</v>
      </c>
      <c r="K37" s="287">
        <f t="shared" ref="K37:K44" si="11">I37*P37</f>
        <v>0</v>
      </c>
      <c r="L37" s="284">
        <f>I37+J37-K37</f>
        <v>0</v>
      </c>
      <c r="M37" s="289">
        <f>③入力!F37</f>
        <v>0</v>
      </c>
      <c r="N37" s="289">
        <f t="shared" si="7"/>
        <v>0</v>
      </c>
      <c r="O37" s="290">
        <v>0</v>
      </c>
      <c r="P37" s="291">
        <v>0</v>
      </c>
      <c r="Q37" s="292">
        <v>0.81669213300439536</v>
      </c>
    </row>
    <row r="38" spans="2:17" x14ac:dyDescent="0.15">
      <c r="B38" s="179" t="s">
        <v>170</v>
      </c>
      <c r="C38" s="180" t="s">
        <v>302</v>
      </c>
      <c r="D38" s="181">
        <f>③入力!D38</f>
        <v>0</v>
      </c>
      <c r="E38" s="182">
        <f t="shared" si="8"/>
        <v>0</v>
      </c>
      <c r="F38" s="182">
        <f t="shared" si="10"/>
        <v>0</v>
      </c>
      <c r="G38" s="182">
        <f t="shared" si="2"/>
        <v>0</v>
      </c>
      <c r="H38" s="183">
        <f t="shared" si="3"/>
        <v>0</v>
      </c>
      <c r="I38" s="184">
        <f>③入力!E38</f>
        <v>0</v>
      </c>
      <c r="J38" s="185">
        <f t="shared" si="9"/>
        <v>0</v>
      </c>
      <c r="K38" s="185">
        <f t="shared" si="11"/>
        <v>0</v>
      </c>
      <c r="L38" s="186">
        <f t="shared" ref="L38:L44" si="12">I38-J38-K38</f>
        <v>0</v>
      </c>
      <c r="M38" s="187">
        <f>③入力!F38</f>
        <v>0</v>
      </c>
      <c r="N38" s="187">
        <f t="shared" si="7"/>
        <v>0</v>
      </c>
      <c r="O38" s="188">
        <v>0</v>
      </c>
      <c r="P38" s="189">
        <v>0</v>
      </c>
      <c r="Q38" s="190">
        <v>0.73232823236035016</v>
      </c>
    </row>
    <row r="39" spans="2:17" x14ac:dyDescent="0.15">
      <c r="B39" s="281" t="s">
        <v>171</v>
      </c>
      <c r="C39" s="282" t="s">
        <v>172</v>
      </c>
      <c r="D39" s="283">
        <f>③入力!D39</f>
        <v>0</v>
      </c>
      <c r="E39" s="284">
        <f t="shared" si="8"/>
        <v>0</v>
      </c>
      <c r="F39" s="284">
        <f t="shared" si="10"/>
        <v>0</v>
      </c>
      <c r="G39" s="284">
        <f t="shared" si="2"/>
        <v>0</v>
      </c>
      <c r="H39" s="285">
        <f t="shared" si="3"/>
        <v>0</v>
      </c>
      <c r="I39" s="294">
        <f>③入力!E39</f>
        <v>0</v>
      </c>
      <c r="J39" s="287">
        <f t="shared" si="9"/>
        <v>0</v>
      </c>
      <c r="K39" s="287">
        <f t="shared" si="11"/>
        <v>0</v>
      </c>
      <c r="L39" s="288">
        <f t="shared" si="12"/>
        <v>0</v>
      </c>
      <c r="M39" s="289">
        <f>③入力!F39</f>
        <v>0</v>
      </c>
      <c r="N39" s="289">
        <f t="shared" si="7"/>
        <v>0</v>
      </c>
      <c r="O39" s="290">
        <v>0</v>
      </c>
      <c r="P39" s="291">
        <v>0</v>
      </c>
      <c r="Q39" s="292">
        <v>0.91493076371392046</v>
      </c>
    </row>
    <row r="40" spans="2:17" x14ac:dyDescent="0.15">
      <c r="B40" s="179" t="s">
        <v>173</v>
      </c>
      <c r="C40" s="180" t="s">
        <v>303</v>
      </c>
      <c r="D40" s="192">
        <f>③入力!D40</f>
        <v>0</v>
      </c>
      <c r="E40" s="182">
        <f t="shared" si="8"/>
        <v>0</v>
      </c>
      <c r="F40" s="182">
        <f>F50</f>
        <v>0</v>
      </c>
      <c r="G40" s="182">
        <f>D40-E40+F40</f>
        <v>0</v>
      </c>
      <c r="H40" s="183">
        <f t="shared" si="3"/>
        <v>0</v>
      </c>
      <c r="I40" s="184">
        <f>③入力!E40</f>
        <v>0</v>
      </c>
      <c r="J40" s="185">
        <f t="shared" si="9"/>
        <v>0</v>
      </c>
      <c r="K40" s="185">
        <f>K50</f>
        <v>0</v>
      </c>
      <c r="L40" s="182">
        <f>I40-J40+K40</f>
        <v>0</v>
      </c>
      <c r="M40" s="187">
        <f>③入力!F40</f>
        <v>0</v>
      </c>
      <c r="N40" s="187">
        <f t="shared" si="7"/>
        <v>0</v>
      </c>
      <c r="O40" s="188">
        <v>0</v>
      </c>
      <c r="P40" s="189">
        <v>0</v>
      </c>
      <c r="Q40" s="190">
        <v>0.75579724236283763</v>
      </c>
    </row>
    <row r="41" spans="2:17" x14ac:dyDescent="0.15">
      <c r="B41" s="281" t="s">
        <v>174</v>
      </c>
      <c r="C41" s="282" t="s">
        <v>304</v>
      </c>
      <c r="D41" s="283">
        <f>③入力!D41</f>
        <v>0</v>
      </c>
      <c r="E41" s="284">
        <f t="shared" si="8"/>
        <v>0</v>
      </c>
      <c r="F41" s="284">
        <f t="shared" si="10"/>
        <v>0</v>
      </c>
      <c r="G41" s="284">
        <f t="shared" si="2"/>
        <v>0</v>
      </c>
      <c r="H41" s="285">
        <f t="shared" si="3"/>
        <v>0</v>
      </c>
      <c r="I41" s="286">
        <f>③入力!E41</f>
        <v>0</v>
      </c>
      <c r="J41" s="287">
        <f t="shared" si="9"/>
        <v>0</v>
      </c>
      <c r="K41" s="287">
        <f t="shared" si="11"/>
        <v>0</v>
      </c>
      <c r="L41" s="288">
        <f t="shared" si="12"/>
        <v>0</v>
      </c>
      <c r="M41" s="289">
        <f>③入力!F41</f>
        <v>0</v>
      </c>
      <c r="N41" s="289">
        <f t="shared" si="7"/>
        <v>0</v>
      </c>
      <c r="O41" s="290">
        <v>3.4860428283664195E-2</v>
      </c>
      <c r="P41" s="291">
        <v>4.8157099782349484E-3</v>
      </c>
      <c r="Q41" s="292">
        <v>0.55789227046167167</v>
      </c>
    </row>
    <row r="42" spans="2:17" x14ac:dyDescent="0.15">
      <c r="B42" s="179" t="s">
        <v>175</v>
      </c>
      <c r="C42" s="180" t="s">
        <v>305</v>
      </c>
      <c r="D42" s="181">
        <f>③入力!D42</f>
        <v>0</v>
      </c>
      <c r="E42" s="182">
        <f t="shared" si="8"/>
        <v>0</v>
      </c>
      <c r="F42" s="182">
        <f t="shared" si="10"/>
        <v>0</v>
      </c>
      <c r="G42" s="182">
        <f t="shared" si="2"/>
        <v>0</v>
      </c>
      <c r="H42" s="183">
        <f t="shared" si="3"/>
        <v>0</v>
      </c>
      <c r="I42" s="184">
        <f>③入力!E42</f>
        <v>0</v>
      </c>
      <c r="J42" s="185">
        <f t="shared" si="9"/>
        <v>0</v>
      </c>
      <c r="K42" s="185">
        <f t="shared" si="11"/>
        <v>0</v>
      </c>
      <c r="L42" s="186">
        <f t="shared" si="12"/>
        <v>0</v>
      </c>
      <c r="M42" s="187">
        <f>③入力!F42</f>
        <v>0</v>
      </c>
      <c r="N42" s="187">
        <f t="shared" si="7"/>
        <v>0</v>
      </c>
      <c r="O42" s="188">
        <v>0</v>
      </c>
      <c r="P42" s="189">
        <v>0</v>
      </c>
      <c r="Q42" s="190">
        <v>1</v>
      </c>
    </row>
    <row r="43" spans="2:17" x14ac:dyDescent="0.15">
      <c r="B43" s="281" t="s">
        <v>176</v>
      </c>
      <c r="C43" s="282" t="s">
        <v>306</v>
      </c>
      <c r="D43" s="283">
        <f>③入力!D43</f>
        <v>0</v>
      </c>
      <c r="E43" s="284">
        <f t="shared" si="8"/>
        <v>0</v>
      </c>
      <c r="F43" s="284">
        <f t="shared" si="10"/>
        <v>0</v>
      </c>
      <c r="G43" s="284">
        <f t="shared" si="2"/>
        <v>0</v>
      </c>
      <c r="H43" s="285">
        <f t="shared" si="3"/>
        <v>0</v>
      </c>
      <c r="I43" s="286">
        <f>③入力!E43</f>
        <v>0</v>
      </c>
      <c r="J43" s="287">
        <f t="shared" si="9"/>
        <v>0</v>
      </c>
      <c r="K43" s="287">
        <f t="shared" si="11"/>
        <v>0</v>
      </c>
      <c r="L43" s="288">
        <f t="shared" si="12"/>
        <v>0</v>
      </c>
      <c r="M43" s="289">
        <f>③入力!F43</f>
        <v>0</v>
      </c>
      <c r="N43" s="289">
        <f t="shared" si="7"/>
        <v>0</v>
      </c>
      <c r="O43" s="290">
        <v>0</v>
      </c>
      <c r="P43" s="291">
        <v>1.4608411105731503E-5</v>
      </c>
      <c r="Q43" s="292">
        <v>0.92113834457041421</v>
      </c>
    </row>
    <row r="44" spans="2:17" x14ac:dyDescent="0.15">
      <c r="B44" s="179" t="s">
        <v>177</v>
      </c>
      <c r="C44" s="180" t="s">
        <v>307</v>
      </c>
      <c r="D44" s="192">
        <f>③入力!D44</f>
        <v>0</v>
      </c>
      <c r="E44" s="182">
        <f t="shared" si="8"/>
        <v>0</v>
      </c>
      <c r="F44" s="182">
        <f t="shared" si="10"/>
        <v>0</v>
      </c>
      <c r="G44" s="182">
        <f t="shared" si="2"/>
        <v>0</v>
      </c>
      <c r="H44" s="183">
        <f t="shared" si="3"/>
        <v>0</v>
      </c>
      <c r="I44" s="191">
        <f>③入力!E44</f>
        <v>0</v>
      </c>
      <c r="J44" s="185">
        <f t="shared" si="9"/>
        <v>0</v>
      </c>
      <c r="K44" s="185">
        <f t="shared" si="11"/>
        <v>0</v>
      </c>
      <c r="L44" s="186">
        <f t="shared" si="12"/>
        <v>0</v>
      </c>
      <c r="M44" s="187">
        <f>③入力!F44</f>
        <v>0</v>
      </c>
      <c r="N44" s="187">
        <f t="shared" si="7"/>
        <v>0</v>
      </c>
      <c r="O44" s="188">
        <v>0</v>
      </c>
      <c r="P44" s="189">
        <v>0</v>
      </c>
      <c r="Q44" s="190">
        <v>0.99015569477094545</v>
      </c>
    </row>
    <row r="45" spans="2:17" x14ac:dyDescent="0.15">
      <c r="B45" s="281" t="s">
        <v>178</v>
      </c>
      <c r="C45" s="351" t="s">
        <v>308</v>
      </c>
      <c r="D45" s="283">
        <f>③入力!D45</f>
        <v>0</v>
      </c>
      <c r="E45" s="284">
        <f>D45*O45</f>
        <v>0</v>
      </c>
      <c r="F45" s="284">
        <f>D45*P45</f>
        <v>0</v>
      </c>
      <c r="G45" s="284">
        <f t="shared" si="2"/>
        <v>0</v>
      </c>
      <c r="H45" s="285">
        <f>G45*Q45</f>
        <v>0</v>
      </c>
      <c r="I45" s="286">
        <f>③入力!E45</f>
        <v>0</v>
      </c>
      <c r="J45" s="287">
        <f>I45*O45</f>
        <v>0</v>
      </c>
      <c r="K45" s="287">
        <f>I45*P45</f>
        <v>0</v>
      </c>
      <c r="L45" s="288">
        <f>I45-J45-K45</f>
        <v>0</v>
      </c>
      <c r="M45" s="289">
        <f>③入力!F45</f>
        <v>0</v>
      </c>
      <c r="N45" s="289">
        <f>H45+L45+M45</f>
        <v>0</v>
      </c>
      <c r="O45" s="290">
        <v>0</v>
      </c>
      <c r="P45" s="291">
        <v>0</v>
      </c>
      <c r="Q45" s="292">
        <v>0.97859913115013752</v>
      </c>
    </row>
    <row r="46" spans="2:17" x14ac:dyDescent="0.15">
      <c r="B46" s="193" t="s">
        <v>179</v>
      </c>
      <c r="C46" s="194" t="s">
        <v>309</v>
      </c>
      <c r="D46" s="195">
        <f>③入力!D46</f>
        <v>0</v>
      </c>
      <c r="E46" s="196">
        <f>D46*O46</f>
        <v>0</v>
      </c>
      <c r="F46" s="196">
        <f>D46*P46</f>
        <v>0</v>
      </c>
      <c r="G46" s="196">
        <f t="shared" si="2"/>
        <v>0</v>
      </c>
      <c r="H46" s="197">
        <f>G46*Q46</f>
        <v>0</v>
      </c>
      <c r="I46" s="198">
        <f>③入力!E46</f>
        <v>0</v>
      </c>
      <c r="J46" s="199">
        <f>I46*O46</f>
        <v>0</v>
      </c>
      <c r="K46" s="199">
        <f>I46*P46</f>
        <v>0</v>
      </c>
      <c r="L46" s="200">
        <f>I46-J46-K46</f>
        <v>0</v>
      </c>
      <c r="M46" s="201">
        <f>③入力!F46</f>
        <v>0</v>
      </c>
      <c r="N46" s="201">
        <f>H46+L46+M46</f>
        <v>0</v>
      </c>
      <c r="O46" s="188">
        <v>0</v>
      </c>
      <c r="P46" s="189">
        <v>0</v>
      </c>
      <c r="Q46" s="202">
        <v>0.65259903842180256</v>
      </c>
    </row>
    <row r="47" spans="2:17" x14ac:dyDescent="0.15">
      <c r="B47" s="281" t="s">
        <v>180</v>
      </c>
      <c r="C47" s="282" t="s">
        <v>310</v>
      </c>
      <c r="D47" s="283">
        <f>③入力!D47</f>
        <v>0</v>
      </c>
      <c r="E47" s="284">
        <f>D47*O47</f>
        <v>0</v>
      </c>
      <c r="F47" s="284">
        <f>D47*P47</f>
        <v>0</v>
      </c>
      <c r="G47" s="284">
        <f t="shared" si="2"/>
        <v>0</v>
      </c>
      <c r="H47" s="285">
        <f>G47*Q47</f>
        <v>0</v>
      </c>
      <c r="I47" s="286">
        <f>③入力!E47</f>
        <v>0</v>
      </c>
      <c r="J47" s="287">
        <f>I47*O47</f>
        <v>0</v>
      </c>
      <c r="K47" s="287">
        <f>I47*P47</f>
        <v>0</v>
      </c>
      <c r="L47" s="288">
        <f>I47-J47-K47</f>
        <v>0</v>
      </c>
      <c r="M47" s="289">
        <f>③入力!F47</f>
        <v>0</v>
      </c>
      <c r="N47" s="289">
        <f>H47+L47+M47</f>
        <v>0</v>
      </c>
      <c r="O47" s="290">
        <v>2.4990378704198886E-5</v>
      </c>
      <c r="P47" s="291">
        <v>9.9961514816795548E-6</v>
      </c>
      <c r="Q47" s="292">
        <v>0.88036867348324233</v>
      </c>
    </row>
    <row r="48" spans="2:17" x14ac:dyDescent="0.15">
      <c r="B48" s="193" t="s">
        <v>181</v>
      </c>
      <c r="C48" s="194" t="s">
        <v>311</v>
      </c>
      <c r="D48" s="195">
        <f>③入力!D48</f>
        <v>0</v>
      </c>
      <c r="E48" s="196">
        <f>D48*O48</f>
        <v>0</v>
      </c>
      <c r="F48" s="196">
        <f>D48*P48</f>
        <v>0</v>
      </c>
      <c r="G48" s="196">
        <f t="shared" si="2"/>
        <v>0</v>
      </c>
      <c r="H48" s="197">
        <f>G48*Q48</f>
        <v>0</v>
      </c>
      <c r="I48" s="198">
        <f>③入力!E48</f>
        <v>0</v>
      </c>
      <c r="J48" s="199">
        <f>I48*O48</f>
        <v>0</v>
      </c>
      <c r="K48" s="199">
        <f>I48*P48</f>
        <v>0</v>
      </c>
      <c r="L48" s="200">
        <f>I48-J48-K48</f>
        <v>0</v>
      </c>
      <c r="M48" s="201">
        <f>③入力!F48</f>
        <v>0</v>
      </c>
      <c r="N48" s="201">
        <f>H48+L48+M48</f>
        <v>0</v>
      </c>
      <c r="O48" s="188">
        <v>0</v>
      </c>
      <c r="P48" s="189">
        <v>0</v>
      </c>
      <c r="Q48" s="202">
        <v>1</v>
      </c>
    </row>
    <row r="49" spans="2:17" ht="14.25" thickBot="1" x14ac:dyDescent="0.2">
      <c r="B49" s="295" t="s">
        <v>182</v>
      </c>
      <c r="C49" s="296" t="s">
        <v>312</v>
      </c>
      <c r="D49" s="297">
        <f>③入力!D49</f>
        <v>0</v>
      </c>
      <c r="E49" s="298">
        <f>D49*O49</f>
        <v>0</v>
      </c>
      <c r="F49" s="298">
        <f>D49*P49</f>
        <v>0</v>
      </c>
      <c r="G49" s="298">
        <f t="shared" si="2"/>
        <v>0</v>
      </c>
      <c r="H49" s="299">
        <f>G49*Q49</f>
        <v>0</v>
      </c>
      <c r="I49" s="300">
        <f>③入力!E49</f>
        <v>0</v>
      </c>
      <c r="J49" s="301">
        <f>I49*O49</f>
        <v>0</v>
      </c>
      <c r="K49" s="301">
        <f>I49*P49</f>
        <v>0</v>
      </c>
      <c r="L49" s="302">
        <f>I49-J49-K49</f>
        <v>0</v>
      </c>
      <c r="M49" s="303">
        <f>③入力!F49</f>
        <v>0</v>
      </c>
      <c r="N49" s="303">
        <f>H49+L49+M49</f>
        <v>0</v>
      </c>
      <c r="O49" s="304">
        <v>1.5758226488978715E-2</v>
      </c>
      <c r="P49" s="305">
        <v>3.6042864060296005E-2</v>
      </c>
      <c r="Q49" s="306">
        <v>0.94698844332243681</v>
      </c>
    </row>
    <row r="50" spans="2:17" ht="18" customHeight="1" thickBot="1" x14ac:dyDescent="0.2">
      <c r="B50" s="573" t="s">
        <v>47</v>
      </c>
      <c r="C50" s="574"/>
      <c r="D50" s="101">
        <f>SUM(D10:D49)</f>
        <v>0</v>
      </c>
      <c r="E50" s="102">
        <f>SUM(E10:E36)+SUM(E38:E49)</f>
        <v>0</v>
      </c>
      <c r="F50" s="102">
        <f>SUM(F10:F39)+SUM(F41:F49)</f>
        <v>0</v>
      </c>
      <c r="G50" s="102">
        <f>SUM(G10:G49)</f>
        <v>0</v>
      </c>
      <c r="H50" s="103">
        <f>SUM(H10:H49)</f>
        <v>0</v>
      </c>
      <c r="I50" s="101">
        <f>SUM(I10:I49)</f>
        <v>0</v>
      </c>
      <c r="J50" s="102">
        <f>SUM(J10:J36)+SUM(J38:J49)</f>
        <v>0</v>
      </c>
      <c r="K50" s="102">
        <f>SUM(K10:K39)+SUM(K41:K49)</f>
        <v>0</v>
      </c>
      <c r="L50" s="103">
        <f>SUM(L10:L49)</f>
        <v>0</v>
      </c>
      <c r="M50" s="104">
        <f>SUM(M10:M49)</f>
        <v>0</v>
      </c>
      <c r="N50" s="104">
        <f>SUM(N10:N49)</f>
        <v>0</v>
      </c>
    </row>
    <row r="51" spans="2:17" x14ac:dyDescent="0.15">
      <c r="D51" s="105"/>
    </row>
    <row r="52" spans="2:17" x14ac:dyDescent="0.15">
      <c r="C52" s="98" t="s">
        <v>356</v>
      </c>
      <c r="D52" s="105"/>
    </row>
    <row r="53" spans="2:17" x14ac:dyDescent="0.15">
      <c r="D53" s="105"/>
    </row>
    <row r="54" spans="2:17" x14ac:dyDescent="0.15">
      <c r="D54" s="105"/>
    </row>
    <row r="55" spans="2:17" x14ac:dyDescent="0.15">
      <c r="D55" s="105"/>
    </row>
    <row r="56" spans="2:17" x14ac:dyDescent="0.15">
      <c r="D56" s="105"/>
    </row>
    <row r="57" spans="2:17" x14ac:dyDescent="0.15">
      <c r="D57" s="105"/>
    </row>
    <row r="58" spans="2:17" x14ac:dyDescent="0.15">
      <c r="D58" s="105"/>
    </row>
    <row r="59" spans="2:17" x14ac:dyDescent="0.15">
      <c r="D59" s="105"/>
      <c r="E59" s="105"/>
    </row>
  </sheetData>
  <sheetProtection sheet="1" objects="1" scenarios="1"/>
  <mergeCells count="21">
    <mergeCell ref="B50:C50"/>
    <mergeCell ref="D7:D9"/>
    <mergeCell ref="E7:E9"/>
    <mergeCell ref="F7:F9"/>
    <mergeCell ref="B4:C9"/>
    <mergeCell ref="H7:H9"/>
    <mergeCell ref="D4:H6"/>
    <mergeCell ref="N4:N6"/>
    <mergeCell ref="K7:K9"/>
    <mergeCell ref="M4:M6"/>
    <mergeCell ref="M7:M9"/>
    <mergeCell ref="G7:G9"/>
    <mergeCell ref="Q7:Q9"/>
    <mergeCell ref="P7:P9"/>
    <mergeCell ref="O7:O9"/>
    <mergeCell ref="I4:L6"/>
    <mergeCell ref="N7:N9"/>
    <mergeCell ref="J7:J9"/>
    <mergeCell ref="O4:Q6"/>
    <mergeCell ref="L7:L9"/>
    <mergeCell ref="I7:I9"/>
  </mergeCells>
  <phoneticPr fontId="4"/>
  <pageMargins left="0.39370078740157483" right="0.19685039370078741" top="0.59055118110236227" bottom="0.39370078740157483" header="0.51181102362204722" footer="0.51181102362204722"/>
  <pageSetup paperSize="9" scale="84" orientation="landscape" cellComments="asDisplayed" horizontalDpi="300" r:id="rId1"/>
  <headerFooter alignWithMargins="0"/>
  <ignoredErrors>
    <ignoredError sqref="B10:B49" numberStoredAsText="1"/>
    <ignoredError sqref="L33 L36 E37:L40"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66FFFF"/>
  </sheetPr>
  <dimension ref="B2:V102"/>
  <sheetViews>
    <sheetView zoomScaleNormal="100" workbookViewId="0">
      <selection activeCell="I49" sqref="I49"/>
    </sheetView>
  </sheetViews>
  <sheetFormatPr defaultColWidth="10" defaultRowHeight="13.5" x14ac:dyDescent="0.15"/>
  <cols>
    <col min="1" max="1" width="2.625" style="7" customWidth="1"/>
    <col min="2" max="2" width="3.625" style="7" customWidth="1"/>
    <col min="3" max="3" width="24.25" style="7" bestFit="1" customWidth="1"/>
    <col min="4" max="21" width="11" style="7" customWidth="1"/>
    <col min="22" max="16384" width="10" style="7"/>
  </cols>
  <sheetData>
    <row r="2" spans="2:22" ht="14.25" x14ac:dyDescent="0.15">
      <c r="B2" s="47" t="s">
        <v>48</v>
      </c>
      <c r="V2" s="242"/>
    </row>
    <row r="3" spans="2:22" ht="14.25" thickBot="1" x14ac:dyDescent="0.2">
      <c r="D3" s="242"/>
      <c r="E3" s="242"/>
      <c r="F3" s="242"/>
      <c r="G3" s="242"/>
      <c r="H3" s="242"/>
      <c r="I3" s="242"/>
      <c r="J3" s="242"/>
      <c r="K3" s="242"/>
      <c r="L3" s="242"/>
      <c r="M3" s="242"/>
      <c r="N3" s="242"/>
      <c r="O3" s="242"/>
      <c r="P3" s="242"/>
      <c r="Q3" s="242"/>
      <c r="R3" s="242"/>
      <c r="S3" s="242"/>
      <c r="T3" s="242"/>
      <c r="U3" s="106" t="str">
        <f>"（単位："&amp;③入力!D64&amp;"）"</f>
        <v>（単位：千円）</v>
      </c>
    </row>
    <row r="4" spans="2:22" s="368" customFormat="1" ht="15" customHeight="1" x14ac:dyDescent="0.15">
      <c r="B4" s="602" t="s">
        <v>183</v>
      </c>
      <c r="C4" s="603"/>
      <c r="D4" s="581" t="s">
        <v>14</v>
      </c>
      <c r="E4" s="582"/>
      <c r="F4" s="583"/>
      <c r="G4" s="612" t="s">
        <v>369</v>
      </c>
      <c r="H4" s="587" t="s">
        <v>49</v>
      </c>
      <c r="I4" s="581" t="s">
        <v>116</v>
      </c>
      <c r="J4" s="582"/>
      <c r="K4" s="583"/>
      <c r="L4" s="612" t="s">
        <v>50</v>
      </c>
      <c r="M4" s="609" t="s">
        <v>51</v>
      </c>
      <c r="N4" s="609" t="s">
        <v>97</v>
      </c>
      <c r="O4" s="587" t="s">
        <v>100</v>
      </c>
      <c r="P4" s="581" t="s">
        <v>117</v>
      </c>
      <c r="Q4" s="582"/>
      <c r="R4" s="583"/>
      <c r="S4" s="581" t="s">
        <v>34</v>
      </c>
      <c r="T4" s="582"/>
      <c r="U4" s="583"/>
    </row>
    <row r="5" spans="2:22" s="368" customFormat="1" ht="13.5" customHeight="1" x14ac:dyDescent="0.15">
      <c r="B5" s="614"/>
      <c r="C5" s="605"/>
      <c r="D5" s="589" t="s">
        <v>49</v>
      </c>
      <c r="E5" s="371"/>
      <c r="F5" s="372"/>
      <c r="G5" s="532"/>
      <c r="H5" s="611"/>
      <c r="I5" s="589" t="s">
        <v>16</v>
      </c>
      <c r="J5" s="373"/>
      <c r="K5" s="374"/>
      <c r="L5" s="532"/>
      <c r="M5" s="529"/>
      <c r="N5" s="529"/>
      <c r="O5" s="611"/>
      <c r="P5" s="589" t="s">
        <v>16</v>
      </c>
      <c r="Q5" s="373"/>
      <c r="R5" s="374"/>
      <c r="S5" s="589" t="s">
        <v>16</v>
      </c>
      <c r="T5" s="373"/>
      <c r="U5" s="374"/>
    </row>
    <row r="6" spans="2:22" s="368" customFormat="1" ht="13.5" customHeight="1" x14ac:dyDescent="0.15">
      <c r="B6" s="604"/>
      <c r="C6" s="605"/>
      <c r="D6" s="590"/>
      <c r="E6" s="584" t="s">
        <v>79</v>
      </c>
      <c r="F6" s="375"/>
      <c r="G6" s="532"/>
      <c r="H6" s="611"/>
      <c r="I6" s="590"/>
      <c r="J6" s="584" t="s">
        <v>368</v>
      </c>
      <c r="K6" s="375"/>
      <c r="L6" s="532"/>
      <c r="M6" s="529"/>
      <c r="N6" s="529"/>
      <c r="O6" s="611"/>
      <c r="P6" s="590"/>
      <c r="Q6" s="584" t="s">
        <v>79</v>
      </c>
      <c r="R6" s="375"/>
      <c r="S6" s="590"/>
      <c r="T6" s="584" t="s">
        <v>79</v>
      </c>
      <c r="U6" s="375"/>
    </row>
    <row r="7" spans="2:22" s="368" customFormat="1" ht="27" customHeight="1" x14ac:dyDescent="0.15">
      <c r="B7" s="604"/>
      <c r="C7" s="605"/>
      <c r="D7" s="590"/>
      <c r="E7" s="585"/>
      <c r="F7" s="587" t="s">
        <v>367</v>
      </c>
      <c r="G7" s="532"/>
      <c r="H7" s="611"/>
      <c r="I7" s="590"/>
      <c r="J7" s="585"/>
      <c r="K7" s="587" t="s">
        <v>80</v>
      </c>
      <c r="L7" s="532"/>
      <c r="M7" s="529"/>
      <c r="N7" s="529"/>
      <c r="O7" s="611"/>
      <c r="P7" s="590"/>
      <c r="Q7" s="585"/>
      <c r="R7" s="587" t="s">
        <v>367</v>
      </c>
      <c r="S7" s="590"/>
      <c r="T7" s="585"/>
      <c r="U7" s="587" t="s">
        <v>367</v>
      </c>
    </row>
    <row r="8" spans="2:22" s="368" customFormat="1" ht="17.25" customHeight="1" x14ac:dyDescent="0.15">
      <c r="B8" s="606"/>
      <c r="C8" s="607"/>
      <c r="D8" s="591"/>
      <c r="E8" s="586"/>
      <c r="F8" s="588"/>
      <c r="G8" s="613"/>
      <c r="H8" s="588"/>
      <c r="I8" s="591"/>
      <c r="J8" s="586"/>
      <c r="K8" s="588"/>
      <c r="L8" s="613"/>
      <c r="M8" s="610"/>
      <c r="N8" s="610"/>
      <c r="O8" s="588"/>
      <c r="P8" s="591"/>
      <c r="Q8" s="586"/>
      <c r="R8" s="588"/>
      <c r="S8" s="591"/>
      <c r="T8" s="586"/>
      <c r="U8" s="588"/>
    </row>
    <row r="9" spans="2:22" x14ac:dyDescent="0.15">
      <c r="B9" s="203" t="s">
        <v>137</v>
      </c>
      <c r="C9" s="204" t="s">
        <v>281</v>
      </c>
      <c r="D9" s="205">
        <f>⑧計算域Ⅰ!N10</f>
        <v>0</v>
      </c>
      <c r="E9" s="366">
        <f>D9*⑩各種係数!F7</f>
        <v>0</v>
      </c>
      <c r="F9" s="367">
        <f>D9*⑩各種係数!G7</f>
        <v>0</v>
      </c>
      <c r="G9" s="205">
        <f t="array" ref="G9:G48">MMULT(⑪投入係数表!D6:AQ45,D9:D48)</f>
        <v>0</v>
      </c>
      <c r="H9" s="207">
        <f>G9*⑩各種係数!E7</f>
        <v>0</v>
      </c>
      <c r="I9" s="205">
        <f t="array" ref="I9:I48">MMULT(⑫逆行列係数表!D6:AQ45,H9:H48)</f>
        <v>0</v>
      </c>
      <c r="J9" s="206">
        <f>I9*⑩各種係数!F7</f>
        <v>0</v>
      </c>
      <c r="K9" s="207">
        <f>I9*⑩各種係数!G7</f>
        <v>0</v>
      </c>
      <c r="L9" s="205">
        <f>F9+K9</f>
        <v>0</v>
      </c>
      <c r="M9" s="206"/>
      <c r="N9" s="206">
        <f>$M$49*⑩各種係数!H7</f>
        <v>0</v>
      </c>
      <c r="O9" s="207">
        <f>N9*⑩各種係数!E7</f>
        <v>0</v>
      </c>
      <c r="P9" s="205">
        <f t="array" ref="P9:P48">MMULT(⑫逆行列係数表!D6:AQ45,O9:O48)</f>
        <v>0</v>
      </c>
      <c r="Q9" s="206">
        <f>P9*⑩各種係数!F7</f>
        <v>0</v>
      </c>
      <c r="R9" s="207">
        <f>P9*⑩各種係数!G7</f>
        <v>0</v>
      </c>
      <c r="S9" s="205">
        <f>D9+I9+P9</f>
        <v>0</v>
      </c>
      <c r="T9" s="206">
        <f>E9+J9+Q9</f>
        <v>0</v>
      </c>
      <c r="U9" s="207">
        <f>F9+K9+R9</f>
        <v>0</v>
      </c>
    </row>
    <row r="10" spans="2:22" x14ac:dyDescent="0.15">
      <c r="B10" s="281" t="s">
        <v>138</v>
      </c>
      <c r="C10" s="282" t="s">
        <v>1</v>
      </c>
      <c r="D10" s="307">
        <f>⑧計算域Ⅰ!N11</f>
        <v>0</v>
      </c>
      <c r="E10" s="308">
        <f>D10*⑩各種係数!F8</f>
        <v>0</v>
      </c>
      <c r="F10" s="309">
        <f>D10*⑩各種係数!G8</f>
        <v>0</v>
      </c>
      <c r="G10" s="307">
        <v>0</v>
      </c>
      <c r="H10" s="309">
        <f>G10*⑩各種係数!E8</f>
        <v>0</v>
      </c>
      <c r="I10" s="307">
        <v>0</v>
      </c>
      <c r="J10" s="308">
        <f>I10*⑩各種係数!F8</f>
        <v>0</v>
      </c>
      <c r="K10" s="309">
        <f>I10*⑩各種係数!G8</f>
        <v>0</v>
      </c>
      <c r="L10" s="307">
        <f t="shared" ref="L10:L47" si="0">F10+K10</f>
        <v>0</v>
      </c>
      <c r="M10" s="308"/>
      <c r="N10" s="308">
        <f>$M$49*⑩各種係数!H8</f>
        <v>0</v>
      </c>
      <c r="O10" s="309">
        <f>N10*⑩各種係数!E8</f>
        <v>0</v>
      </c>
      <c r="P10" s="307">
        <v>0</v>
      </c>
      <c r="Q10" s="308">
        <f>P10*⑩各種係数!F8</f>
        <v>0</v>
      </c>
      <c r="R10" s="309">
        <f>P10*⑩各種係数!G8</f>
        <v>0</v>
      </c>
      <c r="S10" s="307">
        <f t="shared" ref="S10:S48" si="1">D10+I10+P10</f>
        <v>0</v>
      </c>
      <c r="T10" s="308">
        <f t="shared" ref="T10:T44" si="2">E10+J10+Q10</f>
        <v>0</v>
      </c>
      <c r="U10" s="309">
        <f t="shared" ref="U10:U44" si="3">F10+K10+R10</f>
        <v>0</v>
      </c>
    </row>
    <row r="11" spans="2:22" x14ac:dyDescent="0.15">
      <c r="B11" s="179" t="s">
        <v>139</v>
      </c>
      <c r="C11" s="180" t="s">
        <v>282</v>
      </c>
      <c r="D11" s="208">
        <f>⑧計算域Ⅰ!N12</f>
        <v>0</v>
      </c>
      <c r="E11" s="209">
        <f>D11*⑩各種係数!F9</f>
        <v>0</v>
      </c>
      <c r="F11" s="210">
        <f>D11*⑩各種係数!G9</f>
        <v>0</v>
      </c>
      <c r="G11" s="208">
        <v>0</v>
      </c>
      <c r="H11" s="210">
        <f>G11*⑩各種係数!E9</f>
        <v>0</v>
      </c>
      <c r="I11" s="208">
        <v>0</v>
      </c>
      <c r="J11" s="209">
        <f>I11*⑩各種係数!F9</f>
        <v>0</v>
      </c>
      <c r="K11" s="210">
        <f>I11*⑩各種係数!G9</f>
        <v>0</v>
      </c>
      <c r="L11" s="208">
        <f t="shared" si="0"/>
        <v>0</v>
      </c>
      <c r="M11" s="209"/>
      <c r="N11" s="209">
        <f>$M$49*⑩各種係数!H9</f>
        <v>0</v>
      </c>
      <c r="O11" s="210">
        <f>N11*⑩各種係数!E9</f>
        <v>0</v>
      </c>
      <c r="P11" s="208">
        <v>0</v>
      </c>
      <c r="Q11" s="209">
        <f>P11*⑩各種係数!F9</f>
        <v>0</v>
      </c>
      <c r="R11" s="210">
        <f>P11*⑩各種係数!G9</f>
        <v>0</v>
      </c>
      <c r="S11" s="208">
        <f t="shared" si="1"/>
        <v>0</v>
      </c>
      <c r="T11" s="209">
        <f t="shared" si="2"/>
        <v>0</v>
      </c>
      <c r="U11" s="210">
        <f t="shared" si="3"/>
        <v>0</v>
      </c>
    </row>
    <row r="12" spans="2:22" x14ac:dyDescent="0.15">
      <c r="B12" s="281" t="s">
        <v>140</v>
      </c>
      <c r="C12" s="282" t="s">
        <v>141</v>
      </c>
      <c r="D12" s="307">
        <f>⑧計算域Ⅰ!N13</f>
        <v>0</v>
      </c>
      <c r="E12" s="308">
        <f>D12*⑩各種係数!F10</f>
        <v>0</v>
      </c>
      <c r="F12" s="309">
        <f>D12*⑩各種係数!G10</f>
        <v>0</v>
      </c>
      <c r="G12" s="307">
        <v>0</v>
      </c>
      <c r="H12" s="309">
        <f>G12*⑩各種係数!E10</f>
        <v>0</v>
      </c>
      <c r="I12" s="307">
        <v>0</v>
      </c>
      <c r="J12" s="308">
        <f>I12*⑩各種係数!F10</f>
        <v>0</v>
      </c>
      <c r="K12" s="309">
        <f>I12*⑩各種係数!G10</f>
        <v>0</v>
      </c>
      <c r="L12" s="307">
        <f t="shared" si="0"/>
        <v>0</v>
      </c>
      <c r="M12" s="308"/>
      <c r="N12" s="308">
        <f>$M$49*⑩各種係数!H10</f>
        <v>0</v>
      </c>
      <c r="O12" s="309">
        <f>N12*⑩各種係数!E10</f>
        <v>0</v>
      </c>
      <c r="P12" s="307">
        <v>0</v>
      </c>
      <c r="Q12" s="308">
        <f>P12*⑩各種係数!F10</f>
        <v>0</v>
      </c>
      <c r="R12" s="309">
        <f>P12*⑩各種係数!G10</f>
        <v>0</v>
      </c>
      <c r="S12" s="307">
        <f t="shared" si="1"/>
        <v>0</v>
      </c>
      <c r="T12" s="308">
        <f t="shared" si="2"/>
        <v>0</v>
      </c>
      <c r="U12" s="309">
        <f t="shared" si="3"/>
        <v>0</v>
      </c>
    </row>
    <row r="13" spans="2:22" x14ac:dyDescent="0.15">
      <c r="B13" s="179" t="s">
        <v>142</v>
      </c>
      <c r="C13" s="180" t="s">
        <v>283</v>
      </c>
      <c r="D13" s="208">
        <f>⑧計算域Ⅰ!N14</f>
        <v>0</v>
      </c>
      <c r="E13" s="209">
        <f>D13*⑩各種係数!F11</f>
        <v>0</v>
      </c>
      <c r="F13" s="210">
        <f>D13*⑩各種係数!G11</f>
        <v>0</v>
      </c>
      <c r="G13" s="208">
        <v>0</v>
      </c>
      <c r="H13" s="210">
        <f>G13*⑩各種係数!E11</f>
        <v>0</v>
      </c>
      <c r="I13" s="208">
        <v>0</v>
      </c>
      <c r="J13" s="209">
        <f>I13*⑩各種係数!F11</f>
        <v>0</v>
      </c>
      <c r="K13" s="210">
        <f>I13*⑩各種係数!G11</f>
        <v>0</v>
      </c>
      <c r="L13" s="208">
        <f t="shared" si="0"/>
        <v>0</v>
      </c>
      <c r="M13" s="209"/>
      <c r="N13" s="209">
        <f>$M$49*⑩各種係数!H11</f>
        <v>0</v>
      </c>
      <c r="O13" s="210">
        <f>N13*⑩各種係数!E11</f>
        <v>0</v>
      </c>
      <c r="P13" s="208">
        <v>0</v>
      </c>
      <c r="Q13" s="209">
        <f>P13*⑩各種係数!F11</f>
        <v>0</v>
      </c>
      <c r="R13" s="210">
        <f>P13*⑩各種係数!G11</f>
        <v>0</v>
      </c>
      <c r="S13" s="208">
        <f t="shared" si="1"/>
        <v>0</v>
      </c>
      <c r="T13" s="209">
        <f t="shared" si="2"/>
        <v>0</v>
      </c>
      <c r="U13" s="210">
        <f t="shared" si="3"/>
        <v>0</v>
      </c>
    </row>
    <row r="14" spans="2:22" x14ac:dyDescent="0.15">
      <c r="B14" s="281" t="s">
        <v>143</v>
      </c>
      <c r="C14" s="282" t="s">
        <v>284</v>
      </c>
      <c r="D14" s="307">
        <f>⑧計算域Ⅰ!N15</f>
        <v>0</v>
      </c>
      <c r="E14" s="308">
        <f>D14*⑩各種係数!F12</f>
        <v>0</v>
      </c>
      <c r="F14" s="309">
        <f>D14*⑩各種係数!G12</f>
        <v>0</v>
      </c>
      <c r="G14" s="307">
        <v>0</v>
      </c>
      <c r="H14" s="309">
        <f>G14*⑩各種係数!E12</f>
        <v>0</v>
      </c>
      <c r="I14" s="307">
        <v>0</v>
      </c>
      <c r="J14" s="308">
        <f>I14*⑩各種係数!F12</f>
        <v>0</v>
      </c>
      <c r="K14" s="309">
        <f>I14*⑩各種係数!G12</f>
        <v>0</v>
      </c>
      <c r="L14" s="307">
        <f t="shared" si="0"/>
        <v>0</v>
      </c>
      <c r="M14" s="308"/>
      <c r="N14" s="308">
        <f>$M$49*⑩各種係数!H12</f>
        <v>0</v>
      </c>
      <c r="O14" s="309">
        <f>N14*⑩各種係数!E12</f>
        <v>0</v>
      </c>
      <c r="P14" s="307">
        <v>0</v>
      </c>
      <c r="Q14" s="308">
        <f>P14*⑩各種係数!F12</f>
        <v>0</v>
      </c>
      <c r="R14" s="309">
        <f>P14*⑩各種係数!G12</f>
        <v>0</v>
      </c>
      <c r="S14" s="307">
        <f t="shared" si="1"/>
        <v>0</v>
      </c>
      <c r="T14" s="308">
        <f t="shared" si="2"/>
        <v>0</v>
      </c>
      <c r="U14" s="309">
        <f t="shared" si="3"/>
        <v>0</v>
      </c>
    </row>
    <row r="15" spans="2:22" x14ac:dyDescent="0.15">
      <c r="B15" s="179" t="s">
        <v>144</v>
      </c>
      <c r="C15" s="180" t="s">
        <v>285</v>
      </c>
      <c r="D15" s="208">
        <f>⑧計算域Ⅰ!N16</f>
        <v>0</v>
      </c>
      <c r="E15" s="209">
        <f>D15*⑩各種係数!F13</f>
        <v>0</v>
      </c>
      <c r="F15" s="210">
        <f>D15*⑩各種係数!G13</f>
        <v>0</v>
      </c>
      <c r="G15" s="208">
        <v>0</v>
      </c>
      <c r="H15" s="210">
        <f>G15*⑩各種係数!E13</f>
        <v>0</v>
      </c>
      <c r="I15" s="208">
        <v>0</v>
      </c>
      <c r="J15" s="209">
        <f>I15*⑩各種係数!F13</f>
        <v>0</v>
      </c>
      <c r="K15" s="210">
        <f>I15*⑩各種係数!G13</f>
        <v>0</v>
      </c>
      <c r="L15" s="208">
        <f t="shared" si="0"/>
        <v>0</v>
      </c>
      <c r="M15" s="209"/>
      <c r="N15" s="209">
        <f>$M$49*⑩各種係数!H13</f>
        <v>0</v>
      </c>
      <c r="O15" s="210">
        <f>N15*⑩各種係数!E13</f>
        <v>0</v>
      </c>
      <c r="P15" s="208">
        <v>0</v>
      </c>
      <c r="Q15" s="209">
        <f>P15*⑩各種係数!F13</f>
        <v>0</v>
      </c>
      <c r="R15" s="210">
        <f>P15*⑩各種係数!G13</f>
        <v>0</v>
      </c>
      <c r="S15" s="208">
        <f t="shared" si="1"/>
        <v>0</v>
      </c>
      <c r="T15" s="209">
        <f t="shared" si="2"/>
        <v>0</v>
      </c>
      <c r="U15" s="210">
        <f t="shared" si="3"/>
        <v>0</v>
      </c>
    </row>
    <row r="16" spans="2:22" x14ac:dyDescent="0.15">
      <c r="B16" s="281" t="s">
        <v>145</v>
      </c>
      <c r="C16" s="282" t="s">
        <v>286</v>
      </c>
      <c r="D16" s="307">
        <f>⑧計算域Ⅰ!N17</f>
        <v>0</v>
      </c>
      <c r="E16" s="308">
        <f>D16*⑩各種係数!F14</f>
        <v>0</v>
      </c>
      <c r="F16" s="309">
        <f>D16*⑩各種係数!G14</f>
        <v>0</v>
      </c>
      <c r="G16" s="307">
        <v>0</v>
      </c>
      <c r="H16" s="309">
        <f>G16*⑩各種係数!E14</f>
        <v>0</v>
      </c>
      <c r="I16" s="307">
        <v>0</v>
      </c>
      <c r="J16" s="308">
        <f>I16*⑩各種係数!F14</f>
        <v>0</v>
      </c>
      <c r="K16" s="309">
        <f>I16*⑩各種係数!G14</f>
        <v>0</v>
      </c>
      <c r="L16" s="307">
        <f t="shared" si="0"/>
        <v>0</v>
      </c>
      <c r="M16" s="308"/>
      <c r="N16" s="308">
        <f>$M$49*⑩各種係数!H14</f>
        <v>0</v>
      </c>
      <c r="O16" s="309">
        <f>N16*⑩各種係数!E14</f>
        <v>0</v>
      </c>
      <c r="P16" s="307">
        <v>0</v>
      </c>
      <c r="Q16" s="308">
        <f>P16*⑩各種係数!F14</f>
        <v>0</v>
      </c>
      <c r="R16" s="309">
        <f>P16*⑩各種係数!G14</f>
        <v>0</v>
      </c>
      <c r="S16" s="307">
        <f t="shared" si="1"/>
        <v>0</v>
      </c>
      <c r="T16" s="308">
        <f t="shared" si="2"/>
        <v>0</v>
      </c>
      <c r="U16" s="309">
        <f t="shared" si="3"/>
        <v>0</v>
      </c>
    </row>
    <row r="17" spans="2:21" x14ac:dyDescent="0.15">
      <c r="B17" s="179" t="s">
        <v>146</v>
      </c>
      <c r="C17" s="180" t="s">
        <v>287</v>
      </c>
      <c r="D17" s="208">
        <f>⑧計算域Ⅰ!N18</f>
        <v>0</v>
      </c>
      <c r="E17" s="209">
        <f>D17*⑩各種係数!F15</f>
        <v>0</v>
      </c>
      <c r="F17" s="210">
        <f>D17*⑩各種係数!G15</f>
        <v>0</v>
      </c>
      <c r="G17" s="208">
        <v>0</v>
      </c>
      <c r="H17" s="210">
        <f>G17*⑩各種係数!E15</f>
        <v>0</v>
      </c>
      <c r="I17" s="208">
        <v>0</v>
      </c>
      <c r="J17" s="209">
        <f>I17*⑩各種係数!F15</f>
        <v>0</v>
      </c>
      <c r="K17" s="210">
        <f>I17*⑩各種係数!G15</f>
        <v>0</v>
      </c>
      <c r="L17" s="208">
        <f t="shared" si="0"/>
        <v>0</v>
      </c>
      <c r="M17" s="209"/>
      <c r="N17" s="209">
        <f>$M$49*⑩各種係数!H15</f>
        <v>0</v>
      </c>
      <c r="O17" s="210">
        <f>N17*⑩各種係数!E15</f>
        <v>0</v>
      </c>
      <c r="P17" s="208">
        <v>0</v>
      </c>
      <c r="Q17" s="209">
        <f>P17*⑩各種係数!F15</f>
        <v>0</v>
      </c>
      <c r="R17" s="210">
        <f>P17*⑩各種係数!G15</f>
        <v>0</v>
      </c>
      <c r="S17" s="208">
        <f t="shared" si="1"/>
        <v>0</v>
      </c>
      <c r="T17" s="209">
        <f t="shared" si="2"/>
        <v>0</v>
      </c>
      <c r="U17" s="210">
        <f t="shared" si="3"/>
        <v>0</v>
      </c>
    </row>
    <row r="18" spans="2:21" x14ac:dyDescent="0.15">
      <c r="B18" s="281" t="s">
        <v>147</v>
      </c>
      <c r="C18" s="282" t="s">
        <v>288</v>
      </c>
      <c r="D18" s="307">
        <f>⑧計算域Ⅰ!N19</f>
        <v>0</v>
      </c>
      <c r="E18" s="308">
        <f>D18*⑩各種係数!F16</f>
        <v>0</v>
      </c>
      <c r="F18" s="309">
        <f>D18*⑩各種係数!G16</f>
        <v>0</v>
      </c>
      <c r="G18" s="307">
        <v>0</v>
      </c>
      <c r="H18" s="309">
        <f>G18*⑩各種係数!E16</f>
        <v>0</v>
      </c>
      <c r="I18" s="307">
        <v>0</v>
      </c>
      <c r="J18" s="308">
        <f>I18*⑩各種係数!F16</f>
        <v>0</v>
      </c>
      <c r="K18" s="309">
        <f>I18*⑩各種係数!G16</f>
        <v>0</v>
      </c>
      <c r="L18" s="307">
        <f t="shared" si="0"/>
        <v>0</v>
      </c>
      <c r="M18" s="308"/>
      <c r="N18" s="308">
        <f>$M$49*⑩各種係数!H16</f>
        <v>0</v>
      </c>
      <c r="O18" s="309">
        <f>N18*⑩各種係数!E16</f>
        <v>0</v>
      </c>
      <c r="P18" s="307">
        <v>0</v>
      </c>
      <c r="Q18" s="308">
        <f>P18*⑩各種係数!F16</f>
        <v>0</v>
      </c>
      <c r="R18" s="309">
        <f>P18*⑩各種係数!G16</f>
        <v>0</v>
      </c>
      <c r="S18" s="307">
        <f t="shared" si="1"/>
        <v>0</v>
      </c>
      <c r="T18" s="308">
        <f t="shared" si="2"/>
        <v>0</v>
      </c>
      <c r="U18" s="309">
        <f t="shared" si="3"/>
        <v>0</v>
      </c>
    </row>
    <row r="19" spans="2:21" x14ac:dyDescent="0.15">
      <c r="B19" s="179" t="s">
        <v>148</v>
      </c>
      <c r="C19" s="180" t="s">
        <v>149</v>
      </c>
      <c r="D19" s="208">
        <f>⑧計算域Ⅰ!N20</f>
        <v>0</v>
      </c>
      <c r="E19" s="209">
        <f>D19*⑩各種係数!F17</f>
        <v>0</v>
      </c>
      <c r="F19" s="210">
        <f>D19*⑩各種係数!G17</f>
        <v>0</v>
      </c>
      <c r="G19" s="208">
        <v>0</v>
      </c>
      <c r="H19" s="210">
        <f>G19*⑩各種係数!E17</f>
        <v>0</v>
      </c>
      <c r="I19" s="208">
        <v>0</v>
      </c>
      <c r="J19" s="209">
        <f>I19*⑩各種係数!F17</f>
        <v>0</v>
      </c>
      <c r="K19" s="210">
        <f>I19*⑩各種係数!G17</f>
        <v>0</v>
      </c>
      <c r="L19" s="208">
        <f t="shared" si="0"/>
        <v>0</v>
      </c>
      <c r="M19" s="209"/>
      <c r="N19" s="209">
        <f>$M$49*⑩各種係数!H17</f>
        <v>0</v>
      </c>
      <c r="O19" s="210">
        <f>N19*⑩各種係数!E17</f>
        <v>0</v>
      </c>
      <c r="P19" s="208">
        <v>0</v>
      </c>
      <c r="Q19" s="209">
        <f>P19*⑩各種係数!F17</f>
        <v>0</v>
      </c>
      <c r="R19" s="210">
        <f>P19*⑩各種係数!G17</f>
        <v>0</v>
      </c>
      <c r="S19" s="208">
        <f t="shared" si="1"/>
        <v>0</v>
      </c>
      <c r="T19" s="209">
        <f t="shared" si="2"/>
        <v>0</v>
      </c>
      <c r="U19" s="210">
        <f t="shared" si="3"/>
        <v>0</v>
      </c>
    </row>
    <row r="20" spans="2:21" x14ac:dyDescent="0.15">
      <c r="B20" s="281" t="s">
        <v>150</v>
      </c>
      <c r="C20" s="282" t="s">
        <v>289</v>
      </c>
      <c r="D20" s="307">
        <f>⑧計算域Ⅰ!N21</f>
        <v>0</v>
      </c>
      <c r="E20" s="308">
        <f>D20*⑩各種係数!F18</f>
        <v>0</v>
      </c>
      <c r="F20" s="309">
        <f>D20*⑩各種係数!G18</f>
        <v>0</v>
      </c>
      <c r="G20" s="307">
        <v>0</v>
      </c>
      <c r="H20" s="309">
        <f>G20*⑩各種係数!E18</f>
        <v>0</v>
      </c>
      <c r="I20" s="307">
        <v>0</v>
      </c>
      <c r="J20" s="308">
        <f>I20*⑩各種係数!F18</f>
        <v>0</v>
      </c>
      <c r="K20" s="309">
        <f>I20*⑩各種係数!G18</f>
        <v>0</v>
      </c>
      <c r="L20" s="307">
        <f t="shared" si="0"/>
        <v>0</v>
      </c>
      <c r="M20" s="308"/>
      <c r="N20" s="308">
        <f>$M$49*⑩各種係数!H18</f>
        <v>0</v>
      </c>
      <c r="O20" s="309">
        <f>N20*⑩各種係数!E18</f>
        <v>0</v>
      </c>
      <c r="P20" s="307">
        <v>0</v>
      </c>
      <c r="Q20" s="308">
        <f>P20*⑩各種係数!F18</f>
        <v>0</v>
      </c>
      <c r="R20" s="309">
        <f>P20*⑩各種係数!G18</f>
        <v>0</v>
      </c>
      <c r="S20" s="307">
        <f t="shared" si="1"/>
        <v>0</v>
      </c>
      <c r="T20" s="308">
        <f t="shared" si="2"/>
        <v>0</v>
      </c>
      <c r="U20" s="309">
        <f t="shared" si="3"/>
        <v>0</v>
      </c>
    </row>
    <row r="21" spans="2:21" x14ac:dyDescent="0.15">
      <c r="B21" s="179" t="s">
        <v>151</v>
      </c>
      <c r="C21" s="180" t="s">
        <v>290</v>
      </c>
      <c r="D21" s="208">
        <f>⑧計算域Ⅰ!N22</f>
        <v>0</v>
      </c>
      <c r="E21" s="209">
        <f>D21*⑩各種係数!F19</f>
        <v>0</v>
      </c>
      <c r="F21" s="210">
        <f>D21*⑩各種係数!G19</f>
        <v>0</v>
      </c>
      <c r="G21" s="208">
        <v>0</v>
      </c>
      <c r="H21" s="210">
        <f>G21*⑩各種係数!E19</f>
        <v>0</v>
      </c>
      <c r="I21" s="208">
        <v>0</v>
      </c>
      <c r="J21" s="209">
        <f>I21*⑩各種係数!F19</f>
        <v>0</v>
      </c>
      <c r="K21" s="210">
        <f>I21*⑩各種係数!G19</f>
        <v>0</v>
      </c>
      <c r="L21" s="208">
        <f t="shared" si="0"/>
        <v>0</v>
      </c>
      <c r="M21" s="209"/>
      <c r="N21" s="209">
        <f>$M$49*⑩各種係数!H19</f>
        <v>0</v>
      </c>
      <c r="O21" s="210">
        <f>N21*⑩各種係数!E19</f>
        <v>0</v>
      </c>
      <c r="P21" s="208">
        <v>0</v>
      </c>
      <c r="Q21" s="209">
        <f>P21*⑩各種係数!F19</f>
        <v>0</v>
      </c>
      <c r="R21" s="210">
        <f>P21*⑩各種係数!G19</f>
        <v>0</v>
      </c>
      <c r="S21" s="208">
        <f t="shared" si="1"/>
        <v>0</v>
      </c>
      <c r="T21" s="209">
        <f t="shared" si="2"/>
        <v>0</v>
      </c>
      <c r="U21" s="210">
        <f t="shared" si="3"/>
        <v>0</v>
      </c>
    </row>
    <row r="22" spans="2:21" x14ac:dyDescent="0.15">
      <c r="B22" s="281" t="s">
        <v>152</v>
      </c>
      <c r="C22" s="282" t="s">
        <v>291</v>
      </c>
      <c r="D22" s="307">
        <f>⑧計算域Ⅰ!N23</f>
        <v>0</v>
      </c>
      <c r="E22" s="308">
        <f>D22*⑩各種係数!F20</f>
        <v>0</v>
      </c>
      <c r="F22" s="309">
        <f>D22*⑩各種係数!G20</f>
        <v>0</v>
      </c>
      <c r="G22" s="307">
        <v>0</v>
      </c>
      <c r="H22" s="309">
        <f>G22*⑩各種係数!E20</f>
        <v>0</v>
      </c>
      <c r="I22" s="307">
        <v>0</v>
      </c>
      <c r="J22" s="308">
        <f>I22*⑩各種係数!F20</f>
        <v>0</v>
      </c>
      <c r="K22" s="309">
        <f>I22*⑩各種係数!G20</f>
        <v>0</v>
      </c>
      <c r="L22" s="307">
        <f t="shared" si="0"/>
        <v>0</v>
      </c>
      <c r="M22" s="308"/>
      <c r="N22" s="308">
        <f>$M$49*⑩各種係数!H20</f>
        <v>0</v>
      </c>
      <c r="O22" s="309">
        <f>N22*⑩各種係数!E20</f>
        <v>0</v>
      </c>
      <c r="P22" s="307">
        <v>0</v>
      </c>
      <c r="Q22" s="308">
        <f>P22*⑩各種係数!F20</f>
        <v>0</v>
      </c>
      <c r="R22" s="309">
        <f>P22*⑩各種係数!G20</f>
        <v>0</v>
      </c>
      <c r="S22" s="307">
        <f t="shared" si="1"/>
        <v>0</v>
      </c>
      <c r="T22" s="308">
        <f t="shared" si="2"/>
        <v>0</v>
      </c>
      <c r="U22" s="309">
        <f t="shared" si="3"/>
        <v>0</v>
      </c>
    </row>
    <row r="23" spans="2:21" x14ac:dyDescent="0.15">
      <c r="B23" s="179" t="s">
        <v>153</v>
      </c>
      <c r="C23" s="180" t="s">
        <v>292</v>
      </c>
      <c r="D23" s="208">
        <f>⑧計算域Ⅰ!N24</f>
        <v>0</v>
      </c>
      <c r="E23" s="209">
        <f>D23*⑩各種係数!F21</f>
        <v>0</v>
      </c>
      <c r="F23" s="210">
        <f>D23*⑩各種係数!G21</f>
        <v>0</v>
      </c>
      <c r="G23" s="208">
        <v>0</v>
      </c>
      <c r="H23" s="210">
        <f>G23*⑩各種係数!E21</f>
        <v>0</v>
      </c>
      <c r="I23" s="208">
        <v>0</v>
      </c>
      <c r="J23" s="209">
        <f>I23*⑩各種係数!F21</f>
        <v>0</v>
      </c>
      <c r="K23" s="210">
        <f>I23*⑩各種係数!G21</f>
        <v>0</v>
      </c>
      <c r="L23" s="208">
        <f t="shared" si="0"/>
        <v>0</v>
      </c>
      <c r="M23" s="209"/>
      <c r="N23" s="209">
        <f>$M$49*⑩各種係数!H21</f>
        <v>0</v>
      </c>
      <c r="O23" s="210">
        <f>N23*⑩各種係数!E21</f>
        <v>0</v>
      </c>
      <c r="P23" s="208">
        <v>0</v>
      </c>
      <c r="Q23" s="209">
        <f>P23*⑩各種係数!F21</f>
        <v>0</v>
      </c>
      <c r="R23" s="210">
        <f>P23*⑩各種係数!G21</f>
        <v>0</v>
      </c>
      <c r="S23" s="208">
        <f t="shared" si="1"/>
        <v>0</v>
      </c>
      <c r="T23" s="209">
        <f t="shared" si="2"/>
        <v>0</v>
      </c>
      <c r="U23" s="210">
        <f t="shared" si="3"/>
        <v>0</v>
      </c>
    </row>
    <row r="24" spans="2:21" x14ac:dyDescent="0.15">
      <c r="B24" s="281" t="s">
        <v>154</v>
      </c>
      <c r="C24" s="282" t="s">
        <v>293</v>
      </c>
      <c r="D24" s="307">
        <f>⑧計算域Ⅰ!N25</f>
        <v>0</v>
      </c>
      <c r="E24" s="308">
        <f>D24*⑩各種係数!F22</f>
        <v>0</v>
      </c>
      <c r="F24" s="309">
        <f>D24*⑩各種係数!G22</f>
        <v>0</v>
      </c>
      <c r="G24" s="307">
        <v>0</v>
      </c>
      <c r="H24" s="309">
        <f>G24*⑩各種係数!E22</f>
        <v>0</v>
      </c>
      <c r="I24" s="307">
        <v>0</v>
      </c>
      <c r="J24" s="308">
        <f>I24*⑩各種係数!F22</f>
        <v>0</v>
      </c>
      <c r="K24" s="309">
        <f>I24*⑩各種係数!G22</f>
        <v>0</v>
      </c>
      <c r="L24" s="307">
        <f t="shared" si="0"/>
        <v>0</v>
      </c>
      <c r="M24" s="308"/>
      <c r="N24" s="308">
        <f>$M$49*⑩各種係数!H22</f>
        <v>0</v>
      </c>
      <c r="O24" s="309">
        <f>N24*⑩各種係数!E22</f>
        <v>0</v>
      </c>
      <c r="P24" s="307">
        <v>0</v>
      </c>
      <c r="Q24" s="308">
        <f>P24*⑩各種係数!F22</f>
        <v>0</v>
      </c>
      <c r="R24" s="309">
        <f>P24*⑩各種係数!G22</f>
        <v>0</v>
      </c>
      <c r="S24" s="307">
        <f t="shared" si="1"/>
        <v>0</v>
      </c>
      <c r="T24" s="308">
        <f t="shared" si="2"/>
        <v>0</v>
      </c>
      <c r="U24" s="309">
        <f t="shared" si="3"/>
        <v>0</v>
      </c>
    </row>
    <row r="25" spans="2:21" x14ac:dyDescent="0.15">
      <c r="B25" s="179" t="s">
        <v>155</v>
      </c>
      <c r="C25" s="180" t="s">
        <v>294</v>
      </c>
      <c r="D25" s="208">
        <f>⑧計算域Ⅰ!N26</f>
        <v>0</v>
      </c>
      <c r="E25" s="209">
        <f>D25*⑩各種係数!F23</f>
        <v>0</v>
      </c>
      <c r="F25" s="210">
        <f>D25*⑩各種係数!G23</f>
        <v>0</v>
      </c>
      <c r="G25" s="208">
        <v>0</v>
      </c>
      <c r="H25" s="210">
        <f>G25*⑩各種係数!E23</f>
        <v>0</v>
      </c>
      <c r="I25" s="208">
        <v>0</v>
      </c>
      <c r="J25" s="209">
        <f>I25*⑩各種係数!F23</f>
        <v>0</v>
      </c>
      <c r="K25" s="210">
        <f>I25*⑩各種係数!G23</f>
        <v>0</v>
      </c>
      <c r="L25" s="208">
        <f t="shared" si="0"/>
        <v>0</v>
      </c>
      <c r="M25" s="209"/>
      <c r="N25" s="209">
        <f>$M$49*⑩各種係数!H23</f>
        <v>0</v>
      </c>
      <c r="O25" s="210">
        <f>N25*⑩各種係数!E23</f>
        <v>0</v>
      </c>
      <c r="P25" s="208">
        <v>0</v>
      </c>
      <c r="Q25" s="209">
        <f>P25*⑩各種係数!F23</f>
        <v>0</v>
      </c>
      <c r="R25" s="210">
        <f>P25*⑩各種係数!G23</f>
        <v>0</v>
      </c>
      <c r="S25" s="208">
        <f t="shared" si="1"/>
        <v>0</v>
      </c>
      <c r="T25" s="209">
        <f t="shared" si="2"/>
        <v>0</v>
      </c>
      <c r="U25" s="210">
        <f t="shared" si="3"/>
        <v>0</v>
      </c>
    </row>
    <row r="26" spans="2:21" x14ac:dyDescent="0.15">
      <c r="B26" s="281" t="s">
        <v>156</v>
      </c>
      <c r="C26" s="282" t="s">
        <v>295</v>
      </c>
      <c r="D26" s="307">
        <f>⑧計算域Ⅰ!N27</f>
        <v>0</v>
      </c>
      <c r="E26" s="308">
        <f>D26*⑩各種係数!F24</f>
        <v>0</v>
      </c>
      <c r="F26" s="309">
        <f>D26*⑩各種係数!G24</f>
        <v>0</v>
      </c>
      <c r="G26" s="307">
        <v>0</v>
      </c>
      <c r="H26" s="309">
        <f>G26*⑩各種係数!E24</f>
        <v>0</v>
      </c>
      <c r="I26" s="307">
        <v>0</v>
      </c>
      <c r="J26" s="308">
        <f>I26*⑩各種係数!F24</f>
        <v>0</v>
      </c>
      <c r="K26" s="309">
        <f>I26*⑩各種係数!G24</f>
        <v>0</v>
      </c>
      <c r="L26" s="307">
        <f t="shared" si="0"/>
        <v>0</v>
      </c>
      <c r="M26" s="308"/>
      <c r="N26" s="308">
        <f>$M$49*⑩各種係数!H24</f>
        <v>0</v>
      </c>
      <c r="O26" s="309">
        <f>N26*⑩各種係数!E24</f>
        <v>0</v>
      </c>
      <c r="P26" s="307">
        <v>0</v>
      </c>
      <c r="Q26" s="308">
        <f>P26*⑩各種係数!F24</f>
        <v>0</v>
      </c>
      <c r="R26" s="309">
        <f>P26*⑩各種係数!G24</f>
        <v>0</v>
      </c>
      <c r="S26" s="307">
        <f t="shared" si="1"/>
        <v>0</v>
      </c>
      <c r="T26" s="308">
        <f t="shared" si="2"/>
        <v>0</v>
      </c>
      <c r="U26" s="309">
        <f t="shared" si="3"/>
        <v>0</v>
      </c>
    </row>
    <row r="27" spans="2:21" x14ac:dyDescent="0.15">
      <c r="B27" s="179" t="s">
        <v>157</v>
      </c>
      <c r="C27" s="180" t="s">
        <v>296</v>
      </c>
      <c r="D27" s="208">
        <f>⑧計算域Ⅰ!N28</f>
        <v>0</v>
      </c>
      <c r="E27" s="209">
        <f>D27*⑩各種係数!F25</f>
        <v>0</v>
      </c>
      <c r="F27" s="210">
        <f>D27*⑩各種係数!G25</f>
        <v>0</v>
      </c>
      <c r="G27" s="208">
        <v>0</v>
      </c>
      <c r="H27" s="210">
        <f>G27*⑩各種係数!E25</f>
        <v>0</v>
      </c>
      <c r="I27" s="208">
        <v>0</v>
      </c>
      <c r="J27" s="209">
        <f>I27*⑩各種係数!F25</f>
        <v>0</v>
      </c>
      <c r="K27" s="210">
        <f>I27*⑩各種係数!G25</f>
        <v>0</v>
      </c>
      <c r="L27" s="208">
        <f t="shared" si="0"/>
        <v>0</v>
      </c>
      <c r="M27" s="209"/>
      <c r="N27" s="209">
        <f>$M$49*⑩各種係数!H25</f>
        <v>0</v>
      </c>
      <c r="O27" s="210">
        <f>N27*⑩各種係数!E25</f>
        <v>0</v>
      </c>
      <c r="P27" s="208">
        <v>0</v>
      </c>
      <c r="Q27" s="209">
        <f>P27*⑩各種係数!F25</f>
        <v>0</v>
      </c>
      <c r="R27" s="210">
        <f>P27*⑩各種係数!G25</f>
        <v>0</v>
      </c>
      <c r="S27" s="208">
        <f t="shared" si="1"/>
        <v>0</v>
      </c>
      <c r="T27" s="209">
        <f t="shared" si="2"/>
        <v>0</v>
      </c>
      <c r="U27" s="210">
        <f t="shared" si="3"/>
        <v>0</v>
      </c>
    </row>
    <row r="28" spans="2:21" x14ac:dyDescent="0.15">
      <c r="B28" s="281" t="s">
        <v>158</v>
      </c>
      <c r="C28" s="282" t="s">
        <v>297</v>
      </c>
      <c r="D28" s="307">
        <f>⑧計算域Ⅰ!N29</f>
        <v>0</v>
      </c>
      <c r="E28" s="308">
        <f>D28*⑩各種係数!F26</f>
        <v>0</v>
      </c>
      <c r="F28" s="309">
        <f>D28*⑩各種係数!G26</f>
        <v>0</v>
      </c>
      <c r="G28" s="307">
        <v>0</v>
      </c>
      <c r="H28" s="309">
        <f>G28*⑩各種係数!E26</f>
        <v>0</v>
      </c>
      <c r="I28" s="307">
        <v>0</v>
      </c>
      <c r="J28" s="308">
        <f>I28*⑩各種係数!F26</f>
        <v>0</v>
      </c>
      <c r="K28" s="309">
        <f>I28*⑩各種係数!G26</f>
        <v>0</v>
      </c>
      <c r="L28" s="307">
        <f t="shared" si="0"/>
        <v>0</v>
      </c>
      <c r="M28" s="308"/>
      <c r="N28" s="308">
        <f>$M$49*⑩各種係数!H26</f>
        <v>0</v>
      </c>
      <c r="O28" s="309">
        <f>N28*⑩各種係数!E26</f>
        <v>0</v>
      </c>
      <c r="P28" s="307">
        <v>0</v>
      </c>
      <c r="Q28" s="308">
        <f>P28*⑩各種係数!F26</f>
        <v>0</v>
      </c>
      <c r="R28" s="309">
        <f>P28*⑩各種係数!G26</f>
        <v>0</v>
      </c>
      <c r="S28" s="307">
        <f t="shared" si="1"/>
        <v>0</v>
      </c>
      <c r="T28" s="308">
        <f t="shared" si="2"/>
        <v>0</v>
      </c>
      <c r="U28" s="309">
        <f t="shared" si="3"/>
        <v>0</v>
      </c>
    </row>
    <row r="29" spans="2:21" x14ac:dyDescent="0.15">
      <c r="B29" s="179" t="s">
        <v>159</v>
      </c>
      <c r="C29" s="180" t="s">
        <v>298</v>
      </c>
      <c r="D29" s="208">
        <f>⑧計算域Ⅰ!N30</f>
        <v>0</v>
      </c>
      <c r="E29" s="209">
        <f>D29*⑩各種係数!F27</f>
        <v>0</v>
      </c>
      <c r="F29" s="210">
        <f>D29*⑩各種係数!G27</f>
        <v>0</v>
      </c>
      <c r="G29" s="208">
        <v>0</v>
      </c>
      <c r="H29" s="210">
        <f>G29*⑩各種係数!E27</f>
        <v>0</v>
      </c>
      <c r="I29" s="208">
        <v>0</v>
      </c>
      <c r="J29" s="209">
        <f>I29*⑩各種係数!F27</f>
        <v>0</v>
      </c>
      <c r="K29" s="210">
        <f>I29*⑩各種係数!G27</f>
        <v>0</v>
      </c>
      <c r="L29" s="208">
        <f t="shared" si="0"/>
        <v>0</v>
      </c>
      <c r="M29" s="209"/>
      <c r="N29" s="209">
        <f>$M$49*⑩各種係数!H27</f>
        <v>0</v>
      </c>
      <c r="O29" s="210">
        <f>N29*⑩各種係数!E27</f>
        <v>0</v>
      </c>
      <c r="P29" s="208">
        <v>0</v>
      </c>
      <c r="Q29" s="209">
        <f>P29*⑩各種係数!F27</f>
        <v>0</v>
      </c>
      <c r="R29" s="210">
        <f>P29*⑩各種係数!G27</f>
        <v>0</v>
      </c>
      <c r="S29" s="208">
        <f t="shared" si="1"/>
        <v>0</v>
      </c>
      <c r="T29" s="209">
        <f t="shared" si="2"/>
        <v>0</v>
      </c>
      <c r="U29" s="210">
        <f t="shared" si="3"/>
        <v>0</v>
      </c>
    </row>
    <row r="30" spans="2:21" x14ac:dyDescent="0.15">
      <c r="B30" s="281" t="s">
        <v>160</v>
      </c>
      <c r="C30" s="282" t="s">
        <v>299</v>
      </c>
      <c r="D30" s="307">
        <f>⑧計算域Ⅰ!N31</f>
        <v>0</v>
      </c>
      <c r="E30" s="308">
        <f>D30*⑩各種係数!F28</f>
        <v>0</v>
      </c>
      <c r="F30" s="309">
        <f>D30*⑩各種係数!G28</f>
        <v>0</v>
      </c>
      <c r="G30" s="307">
        <v>0</v>
      </c>
      <c r="H30" s="309">
        <f>G30*⑩各種係数!E28</f>
        <v>0</v>
      </c>
      <c r="I30" s="307">
        <v>0</v>
      </c>
      <c r="J30" s="308">
        <f>I30*⑩各種係数!F28</f>
        <v>0</v>
      </c>
      <c r="K30" s="309">
        <f>I30*⑩各種係数!G28</f>
        <v>0</v>
      </c>
      <c r="L30" s="307">
        <f t="shared" si="0"/>
        <v>0</v>
      </c>
      <c r="M30" s="308"/>
      <c r="N30" s="308">
        <f>$M$49*⑩各種係数!H28</f>
        <v>0</v>
      </c>
      <c r="O30" s="309">
        <f>N30*⑩各種係数!E28</f>
        <v>0</v>
      </c>
      <c r="P30" s="307">
        <v>0</v>
      </c>
      <c r="Q30" s="308">
        <f>P30*⑩各種係数!F28</f>
        <v>0</v>
      </c>
      <c r="R30" s="309">
        <f>P30*⑩各種係数!G28</f>
        <v>0</v>
      </c>
      <c r="S30" s="307">
        <f t="shared" si="1"/>
        <v>0</v>
      </c>
      <c r="T30" s="308">
        <f t="shared" si="2"/>
        <v>0</v>
      </c>
      <c r="U30" s="309">
        <f t="shared" si="3"/>
        <v>0</v>
      </c>
    </row>
    <row r="31" spans="2:21" x14ac:dyDescent="0.15">
      <c r="B31" s="179" t="s">
        <v>161</v>
      </c>
      <c r="C31" s="180" t="s">
        <v>162</v>
      </c>
      <c r="D31" s="208">
        <f>⑧計算域Ⅰ!N32</f>
        <v>0</v>
      </c>
      <c r="E31" s="209">
        <f>D31*⑩各種係数!F29</f>
        <v>0</v>
      </c>
      <c r="F31" s="210">
        <f>D31*⑩各種係数!G29</f>
        <v>0</v>
      </c>
      <c r="G31" s="208">
        <v>0</v>
      </c>
      <c r="H31" s="210">
        <f>G31*⑩各種係数!E29</f>
        <v>0</v>
      </c>
      <c r="I31" s="208">
        <v>0</v>
      </c>
      <c r="J31" s="209">
        <f>I31*⑩各種係数!F29</f>
        <v>0</v>
      </c>
      <c r="K31" s="210">
        <f>I31*⑩各種係数!G29</f>
        <v>0</v>
      </c>
      <c r="L31" s="208">
        <f t="shared" si="0"/>
        <v>0</v>
      </c>
      <c r="M31" s="209"/>
      <c r="N31" s="209">
        <f>$M$49*⑩各種係数!H29</f>
        <v>0</v>
      </c>
      <c r="O31" s="210">
        <f>N31*⑩各種係数!E29</f>
        <v>0</v>
      </c>
      <c r="P31" s="208">
        <v>0</v>
      </c>
      <c r="Q31" s="209">
        <f>P31*⑩各種係数!F29</f>
        <v>0</v>
      </c>
      <c r="R31" s="210">
        <f>P31*⑩各種係数!G29</f>
        <v>0</v>
      </c>
      <c r="S31" s="208">
        <f t="shared" si="1"/>
        <v>0</v>
      </c>
      <c r="T31" s="209">
        <f t="shared" si="2"/>
        <v>0</v>
      </c>
      <c r="U31" s="210">
        <f t="shared" si="3"/>
        <v>0</v>
      </c>
    </row>
    <row r="32" spans="2:21" x14ac:dyDescent="0.15">
      <c r="B32" s="281" t="s">
        <v>163</v>
      </c>
      <c r="C32" s="282" t="s">
        <v>300</v>
      </c>
      <c r="D32" s="307">
        <f>⑧計算域Ⅰ!N33</f>
        <v>0</v>
      </c>
      <c r="E32" s="308">
        <f>D32*⑩各種係数!F30</f>
        <v>0</v>
      </c>
      <c r="F32" s="309">
        <f>D32*⑩各種係数!G30</f>
        <v>0</v>
      </c>
      <c r="G32" s="307">
        <v>0</v>
      </c>
      <c r="H32" s="309">
        <f>G32*⑩各種係数!E30</f>
        <v>0</v>
      </c>
      <c r="I32" s="307">
        <v>0</v>
      </c>
      <c r="J32" s="308">
        <f>I32*⑩各種係数!F30</f>
        <v>0</v>
      </c>
      <c r="K32" s="309">
        <f>I32*⑩各種係数!G30</f>
        <v>0</v>
      </c>
      <c r="L32" s="307">
        <f t="shared" si="0"/>
        <v>0</v>
      </c>
      <c r="M32" s="308"/>
      <c r="N32" s="308">
        <f>$M$49*⑩各種係数!H30</f>
        <v>0</v>
      </c>
      <c r="O32" s="309">
        <f>N32*⑩各種係数!E30</f>
        <v>0</v>
      </c>
      <c r="P32" s="307">
        <v>0</v>
      </c>
      <c r="Q32" s="308">
        <f>P32*⑩各種係数!F30</f>
        <v>0</v>
      </c>
      <c r="R32" s="309">
        <f>P32*⑩各種係数!G30</f>
        <v>0</v>
      </c>
      <c r="S32" s="307">
        <f t="shared" si="1"/>
        <v>0</v>
      </c>
      <c r="T32" s="308">
        <f t="shared" si="2"/>
        <v>0</v>
      </c>
      <c r="U32" s="309">
        <f t="shared" si="3"/>
        <v>0</v>
      </c>
    </row>
    <row r="33" spans="2:21" x14ac:dyDescent="0.15">
      <c r="B33" s="179" t="s">
        <v>164</v>
      </c>
      <c r="C33" s="180" t="s">
        <v>401</v>
      </c>
      <c r="D33" s="208">
        <f>⑧計算域Ⅰ!N34</f>
        <v>0</v>
      </c>
      <c r="E33" s="209">
        <f>D33*⑩各種係数!F31</f>
        <v>0</v>
      </c>
      <c r="F33" s="210">
        <f>D33*⑩各種係数!G31</f>
        <v>0</v>
      </c>
      <c r="G33" s="208">
        <v>0</v>
      </c>
      <c r="H33" s="210">
        <f>G33*⑩各種係数!E31</f>
        <v>0</v>
      </c>
      <c r="I33" s="208">
        <v>0</v>
      </c>
      <c r="J33" s="209">
        <f>I33*⑩各種係数!F31</f>
        <v>0</v>
      </c>
      <c r="K33" s="210">
        <f>I33*⑩各種係数!G31</f>
        <v>0</v>
      </c>
      <c r="L33" s="208">
        <f t="shared" si="0"/>
        <v>0</v>
      </c>
      <c r="M33" s="209"/>
      <c r="N33" s="209">
        <f>$M$49*⑩各種係数!H31</f>
        <v>0</v>
      </c>
      <c r="O33" s="210">
        <f>N33*⑩各種係数!E31</f>
        <v>0</v>
      </c>
      <c r="P33" s="208">
        <v>0</v>
      </c>
      <c r="Q33" s="209">
        <f>P33*⑩各種係数!F31</f>
        <v>0</v>
      </c>
      <c r="R33" s="210">
        <f>P33*⑩各種係数!G31</f>
        <v>0</v>
      </c>
      <c r="S33" s="208">
        <f t="shared" si="1"/>
        <v>0</v>
      </c>
      <c r="T33" s="209">
        <f t="shared" si="2"/>
        <v>0</v>
      </c>
      <c r="U33" s="210">
        <f t="shared" si="3"/>
        <v>0</v>
      </c>
    </row>
    <row r="34" spans="2:21" x14ac:dyDescent="0.15">
      <c r="B34" s="281" t="s">
        <v>165</v>
      </c>
      <c r="C34" s="282" t="s">
        <v>166</v>
      </c>
      <c r="D34" s="307">
        <f>⑧計算域Ⅰ!N35</f>
        <v>0</v>
      </c>
      <c r="E34" s="308">
        <f>D34*⑩各種係数!F32</f>
        <v>0</v>
      </c>
      <c r="F34" s="309">
        <f>D34*⑩各種係数!G32</f>
        <v>0</v>
      </c>
      <c r="G34" s="307">
        <v>0</v>
      </c>
      <c r="H34" s="309">
        <f>G34*⑩各種係数!E32</f>
        <v>0</v>
      </c>
      <c r="I34" s="307">
        <v>0</v>
      </c>
      <c r="J34" s="308">
        <f>I34*⑩各種係数!F32</f>
        <v>0</v>
      </c>
      <c r="K34" s="309">
        <f>I34*⑩各種係数!G32</f>
        <v>0</v>
      </c>
      <c r="L34" s="307">
        <f t="shared" si="0"/>
        <v>0</v>
      </c>
      <c r="M34" s="308"/>
      <c r="N34" s="308">
        <f>$M$49*⑩各種係数!H32</f>
        <v>0</v>
      </c>
      <c r="O34" s="309">
        <f>N34*⑩各種係数!E32</f>
        <v>0</v>
      </c>
      <c r="P34" s="307">
        <v>0</v>
      </c>
      <c r="Q34" s="308">
        <f>P34*⑩各種係数!F32</f>
        <v>0</v>
      </c>
      <c r="R34" s="309">
        <f>P34*⑩各種係数!G32</f>
        <v>0</v>
      </c>
      <c r="S34" s="307">
        <f t="shared" si="1"/>
        <v>0</v>
      </c>
      <c r="T34" s="308">
        <f t="shared" si="2"/>
        <v>0</v>
      </c>
      <c r="U34" s="309">
        <f t="shared" si="3"/>
        <v>0</v>
      </c>
    </row>
    <row r="35" spans="2:21" x14ac:dyDescent="0.15">
      <c r="B35" s="179" t="s">
        <v>167</v>
      </c>
      <c r="C35" s="180" t="s">
        <v>168</v>
      </c>
      <c r="D35" s="208">
        <f>⑧計算域Ⅰ!N36</f>
        <v>0</v>
      </c>
      <c r="E35" s="209">
        <f>D35*⑩各種係数!F33</f>
        <v>0</v>
      </c>
      <c r="F35" s="210">
        <f>D35*⑩各種係数!G33</f>
        <v>0</v>
      </c>
      <c r="G35" s="208">
        <v>0</v>
      </c>
      <c r="H35" s="210">
        <f>G35*⑩各種係数!E33</f>
        <v>0</v>
      </c>
      <c r="I35" s="208">
        <v>0</v>
      </c>
      <c r="J35" s="209">
        <f>I35*⑩各種係数!F33</f>
        <v>0</v>
      </c>
      <c r="K35" s="210">
        <f>I35*⑩各種係数!G33</f>
        <v>0</v>
      </c>
      <c r="L35" s="208">
        <f t="shared" si="0"/>
        <v>0</v>
      </c>
      <c r="M35" s="209"/>
      <c r="N35" s="209">
        <f>$M$49*⑩各種係数!H33</f>
        <v>0</v>
      </c>
      <c r="O35" s="210">
        <f>N35*⑩各種係数!E33</f>
        <v>0</v>
      </c>
      <c r="P35" s="208">
        <v>0</v>
      </c>
      <c r="Q35" s="209">
        <f>P35*⑩各種係数!F33</f>
        <v>0</v>
      </c>
      <c r="R35" s="210">
        <f>P35*⑩各種係数!G33</f>
        <v>0</v>
      </c>
      <c r="S35" s="208">
        <f t="shared" si="1"/>
        <v>0</v>
      </c>
      <c r="T35" s="209">
        <f t="shared" si="2"/>
        <v>0</v>
      </c>
      <c r="U35" s="210">
        <f t="shared" si="3"/>
        <v>0</v>
      </c>
    </row>
    <row r="36" spans="2:21" x14ac:dyDescent="0.15">
      <c r="B36" s="281" t="s">
        <v>169</v>
      </c>
      <c r="C36" s="282" t="s">
        <v>301</v>
      </c>
      <c r="D36" s="307">
        <f>⑧計算域Ⅰ!N37</f>
        <v>0</v>
      </c>
      <c r="E36" s="308">
        <f>D36*⑩各種係数!F34</f>
        <v>0</v>
      </c>
      <c r="F36" s="309">
        <f>D36*⑩各種係数!G34</f>
        <v>0</v>
      </c>
      <c r="G36" s="307">
        <v>0</v>
      </c>
      <c r="H36" s="309">
        <f>G36*⑩各種係数!E34</f>
        <v>0</v>
      </c>
      <c r="I36" s="307">
        <v>0</v>
      </c>
      <c r="J36" s="308">
        <f>I36*⑩各種係数!F34</f>
        <v>0</v>
      </c>
      <c r="K36" s="309">
        <f>I36*⑩各種係数!G34</f>
        <v>0</v>
      </c>
      <c r="L36" s="307">
        <f t="shared" si="0"/>
        <v>0</v>
      </c>
      <c r="M36" s="308"/>
      <c r="N36" s="308">
        <f>$M$49*⑩各種係数!H34</f>
        <v>0</v>
      </c>
      <c r="O36" s="309">
        <f>N36*⑩各種係数!E34</f>
        <v>0</v>
      </c>
      <c r="P36" s="307">
        <v>0</v>
      </c>
      <c r="Q36" s="308">
        <f>P36*⑩各種係数!F34</f>
        <v>0</v>
      </c>
      <c r="R36" s="309">
        <f>P36*⑩各種係数!G34</f>
        <v>0</v>
      </c>
      <c r="S36" s="307">
        <f t="shared" si="1"/>
        <v>0</v>
      </c>
      <c r="T36" s="308">
        <f t="shared" si="2"/>
        <v>0</v>
      </c>
      <c r="U36" s="309">
        <f t="shared" si="3"/>
        <v>0</v>
      </c>
    </row>
    <row r="37" spans="2:21" x14ac:dyDescent="0.15">
      <c r="B37" s="179" t="s">
        <v>170</v>
      </c>
      <c r="C37" s="180" t="s">
        <v>302</v>
      </c>
      <c r="D37" s="208">
        <f>⑧計算域Ⅰ!N38</f>
        <v>0</v>
      </c>
      <c r="E37" s="209">
        <f>D37*⑩各種係数!F35</f>
        <v>0</v>
      </c>
      <c r="F37" s="210">
        <f>D37*⑩各種係数!G35</f>
        <v>0</v>
      </c>
      <c r="G37" s="208">
        <v>0</v>
      </c>
      <c r="H37" s="210">
        <f>G37*⑩各種係数!E35</f>
        <v>0</v>
      </c>
      <c r="I37" s="208">
        <v>0</v>
      </c>
      <c r="J37" s="209">
        <f>I37*⑩各種係数!F35</f>
        <v>0</v>
      </c>
      <c r="K37" s="210">
        <f>I37*⑩各種係数!G35</f>
        <v>0</v>
      </c>
      <c r="L37" s="208">
        <f t="shared" si="0"/>
        <v>0</v>
      </c>
      <c r="M37" s="209"/>
      <c r="N37" s="209">
        <f>$M$49*⑩各種係数!H35</f>
        <v>0</v>
      </c>
      <c r="O37" s="210">
        <f>N37*⑩各種係数!E35</f>
        <v>0</v>
      </c>
      <c r="P37" s="208">
        <v>0</v>
      </c>
      <c r="Q37" s="209">
        <f>P37*⑩各種係数!F35</f>
        <v>0</v>
      </c>
      <c r="R37" s="210">
        <f>P37*⑩各種係数!G35</f>
        <v>0</v>
      </c>
      <c r="S37" s="208">
        <f t="shared" si="1"/>
        <v>0</v>
      </c>
      <c r="T37" s="209">
        <f t="shared" si="2"/>
        <v>0</v>
      </c>
      <c r="U37" s="210">
        <f t="shared" si="3"/>
        <v>0</v>
      </c>
    </row>
    <row r="38" spans="2:21" x14ac:dyDescent="0.15">
      <c r="B38" s="281" t="s">
        <v>171</v>
      </c>
      <c r="C38" s="282" t="s">
        <v>172</v>
      </c>
      <c r="D38" s="307">
        <f>⑧計算域Ⅰ!N39</f>
        <v>0</v>
      </c>
      <c r="E38" s="308">
        <f>D38*⑩各種係数!F36</f>
        <v>0</v>
      </c>
      <c r="F38" s="309">
        <f>D38*⑩各種係数!G36</f>
        <v>0</v>
      </c>
      <c r="G38" s="307">
        <v>0</v>
      </c>
      <c r="H38" s="309">
        <f>G38*⑩各種係数!E36</f>
        <v>0</v>
      </c>
      <c r="I38" s="307">
        <v>0</v>
      </c>
      <c r="J38" s="308">
        <f>I38*⑩各種係数!F36</f>
        <v>0</v>
      </c>
      <c r="K38" s="309">
        <f>I38*⑩各種係数!G36</f>
        <v>0</v>
      </c>
      <c r="L38" s="307">
        <f t="shared" si="0"/>
        <v>0</v>
      </c>
      <c r="M38" s="308"/>
      <c r="N38" s="308">
        <f>$M$49*⑩各種係数!H36</f>
        <v>0</v>
      </c>
      <c r="O38" s="309">
        <f>N38*⑩各種係数!E36</f>
        <v>0</v>
      </c>
      <c r="P38" s="307">
        <v>0</v>
      </c>
      <c r="Q38" s="308">
        <f>P38*⑩各種係数!F36</f>
        <v>0</v>
      </c>
      <c r="R38" s="309">
        <f>P38*⑩各種係数!G36</f>
        <v>0</v>
      </c>
      <c r="S38" s="307">
        <f t="shared" si="1"/>
        <v>0</v>
      </c>
      <c r="T38" s="308">
        <f t="shared" si="2"/>
        <v>0</v>
      </c>
      <c r="U38" s="309">
        <f t="shared" si="3"/>
        <v>0</v>
      </c>
    </row>
    <row r="39" spans="2:21" x14ac:dyDescent="0.15">
      <c r="B39" s="179" t="s">
        <v>173</v>
      </c>
      <c r="C39" s="180" t="s">
        <v>303</v>
      </c>
      <c r="D39" s="208">
        <f>⑧計算域Ⅰ!N40</f>
        <v>0</v>
      </c>
      <c r="E39" s="209">
        <f>D39*⑩各種係数!F37</f>
        <v>0</v>
      </c>
      <c r="F39" s="210">
        <f>D39*⑩各種係数!G37</f>
        <v>0</v>
      </c>
      <c r="G39" s="208">
        <v>0</v>
      </c>
      <c r="H39" s="210">
        <f>G39*⑩各種係数!E37</f>
        <v>0</v>
      </c>
      <c r="I39" s="208">
        <v>0</v>
      </c>
      <c r="J39" s="209">
        <f>I39*⑩各種係数!F37</f>
        <v>0</v>
      </c>
      <c r="K39" s="210">
        <f>I39*⑩各種係数!G37</f>
        <v>0</v>
      </c>
      <c r="L39" s="208">
        <f t="shared" si="0"/>
        <v>0</v>
      </c>
      <c r="M39" s="209"/>
      <c r="N39" s="209">
        <f>$M$49*⑩各種係数!H37</f>
        <v>0</v>
      </c>
      <c r="O39" s="210">
        <f>N39*⑩各種係数!E37</f>
        <v>0</v>
      </c>
      <c r="P39" s="208">
        <v>0</v>
      </c>
      <c r="Q39" s="209">
        <f>P39*⑩各種係数!F37</f>
        <v>0</v>
      </c>
      <c r="R39" s="210">
        <f>P39*⑩各種係数!G37</f>
        <v>0</v>
      </c>
      <c r="S39" s="208">
        <f t="shared" si="1"/>
        <v>0</v>
      </c>
      <c r="T39" s="209">
        <f t="shared" si="2"/>
        <v>0</v>
      </c>
      <c r="U39" s="210">
        <f t="shared" si="3"/>
        <v>0</v>
      </c>
    </row>
    <row r="40" spans="2:21" x14ac:dyDescent="0.15">
      <c r="B40" s="281" t="s">
        <v>174</v>
      </c>
      <c r="C40" s="282" t="s">
        <v>304</v>
      </c>
      <c r="D40" s="307">
        <f>⑧計算域Ⅰ!N41</f>
        <v>0</v>
      </c>
      <c r="E40" s="308">
        <f>D40*⑩各種係数!F38</f>
        <v>0</v>
      </c>
      <c r="F40" s="309">
        <f>D40*⑩各種係数!G38</f>
        <v>0</v>
      </c>
      <c r="G40" s="307">
        <v>0</v>
      </c>
      <c r="H40" s="309">
        <f>G40*⑩各種係数!E38</f>
        <v>0</v>
      </c>
      <c r="I40" s="307">
        <v>0</v>
      </c>
      <c r="J40" s="308">
        <f>I40*⑩各種係数!F38</f>
        <v>0</v>
      </c>
      <c r="K40" s="309">
        <f>I40*⑩各種係数!G38</f>
        <v>0</v>
      </c>
      <c r="L40" s="307">
        <f t="shared" si="0"/>
        <v>0</v>
      </c>
      <c r="M40" s="308"/>
      <c r="N40" s="308">
        <f>$M$49*⑩各種係数!H38</f>
        <v>0</v>
      </c>
      <c r="O40" s="309">
        <f>N40*⑩各種係数!E38</f>
        <v>0</v>
      </c>
      <c r="P40" s="307">
        <v>0</v>
      </c>
      <c r="Q40" s="308">
        <f>P40*⑩各種係数!F38</f>
        <v>0</v>
      </c>
      <c r="R40" s="309">
        <f>P40*⑩各種係数!G38</f>
        <v>0</v>
      </c>
      <c r="S40" s="307">
        <f t="shared" si="1"/>
        <v>0</v>
      </c>
      <c r="T40" s="308">
        <f t="shared" si="2"/>
        <v>0</v>
      </c>
      <c r="U40" s="309">
        <f t="shared" si="3"/>
        <v>0</v>
      </c>
    </row>
    <row r="41" spans="2:21" x14ac:dyDescent="0.15">
      <c r="B41" s="179" t="s">
        <v>175</v>
      </c>
      <c r="C41" s="180" t="s">
        <v>305</v>
      </c>
      <c r="D41" s="208">
        <f>⑧計算域Ⅰ!N42</f>
        <v>0</v>
      </c>
      <c r="E41" s="209">
        <f>D41*⑩各種係数!F39</f>
        <v>0</v>
      </c>
      <c r="F41" s="210">
        <f>D41*⑩各種係数!G39</f>
        <v>0</v>
      </c>
      <c r="G41" s="208">
        <v>0</v>
      </c>
      <c r="H41" s="210">
        <f>G41*⑩各種係数!E39</f>
        <v>0</v>
      </c>
      <c r="I41" s="208">
        <v>0</v>
      </c>
      <c r="J41" s="209">
        <f>I41*⑩各種係数!F39</f>
        <v>0</v>
      </c>
      <c r="K41" s="210">
        <f>I41*⑩各種係数!G39</f>
        <v>0</v>
      </c>
      <c r="L41" s="208">
        <f t="shared" si="0"/>
        <v>0</v>
      </c>
      <c r="M41" s="209"/>
      <c r="N41" s="209">
        <f>$M$49*⑩各種係数!H39</f>
        <v>0</v>
      </c>
      <c r="O41" s="210">
        <f>N41*⑩各種係数!E39</f>
        <v>0</v>
      </c>
      <c r="P41" s="208">
        <v>0</v>
      </c>
      <c r="Q41" s="209">
        <f>P41*⑩各種係数!F39</f>
        <v>0</v>
      </c>
      <c r="R41" s="210">
        <f>P41*⑩各種係数!G39</f>
        <v>0</v>
      </c>
      <c r="S41" s="208">
        <f t="shared" si="1"/>
        <v>0</v>
      </c>
      <c r="T41" s="209">
        <f t="shared" si="2"/>
        <v>0</v>
      </c>
      <c r="U41" s="210">
        <f t="shared" si="3"/>
        <v>0</v>
      </c>
    </row>
    <row r="42" spans="2:21" x14ac:dyDescent="0.15">
      <c r="B42" s="281" t="s">
        <v>176</v>
      </c>
      <c r="C42" s="282" t="s">
        <v>306</v>
      </c>
      <c r="D42" s="307">
        <f>⑧計算域Ⅰ!N43</f>
        <v>0</v>
      </c>
      <c r="E42" s="308">
        <f>D42*⑩各種係数!F40</f>
        <v>0</v>
      </c>
      <c r="F42" s="309">
        <f>D42*⑩各種係数!G40</f>
        <v>0</v>
      </c>
      <c r="G42" s="307">
        <v>0</v>
      </c>
      <c r="H42" s="309">
        <f>G42*⑩各種係数!E40</f>
        <v>0</v>
      </c>
      <c r="I42" s="307">
        <v>0</v>
      </c>
      <c r="J42" s="308">
        <f>I42*⑩各種係数!F40</f>
        <v>0</v>
      </c>
      <c r="K42" s="309">
        <f>I42*⑩各種係数!G40</f>
        <v>0</v>
      </c>
      <c r="L42" s="307">
        <f t="shared" si="0"/>
        <v>0</v>
      </c>
      <c r="M42" s="308"/>
      <c r="N42" s="308">
        <f>$M$49*⑩各種係数!H40</f>
        <v>0</v>
      </c>
      <c r="O42" s="309">
        <f>N42*⑩各種係数!E40</f>
        <v>0</v>
      </c>
      <c r="P42" s="307">
        <v>0</v>
      </c>
      <c r="Q42" s="308">
        <f>P42*⑩各種係数!F40</f>
        <v>0</v>
      </c>
      <c r="R42" s="309">
        <f>P42*⑩各種係数!G40</f>
        <v>0</v>
      </c>
      <c r="S42" s="307">
        <f t="shared" si="1"/>
        <v>0</v>
      </c>
      <c r="T42" s="308">
        <f t="shared" si="2"/>
        <v>0</v>
      </c>
      <c r="U42" s="309">
        <f t="shared" si="3"/>
        <v>0</v>
      </c>
    </row>
    <row r="43" spans="2:21" x14ac:dyDescent="0.15">
      <c r="B43" s="179" t="s">
        <v>177</v>
      </c>
      <c r="C43" s="180" t="s">
        <v>307</v>
      </c>
      <c r="D43" s="208">
        <f>⑧計算域Ⅰ!N44</f>
        <v>0</v>
      </c>
      <c r="E43" s="209">
        <f>D43*⑩各種係数!F41</f>
        <v>0</v>
      </c>
      <c r="F43" s="210">
        <f>D43*⑩各種係数!G41</f>
        <v>0</v>
      </c>
      <c r="G43" s="208">
        <v>0</v>
      </c>
      <c r="H43" s="210">
        <f>G43*⑩各種係数!E41</f>
        <v>0</v>
      </c>
      <c r="I43" s="208">
        <v>0</v>
      </c>
      <c r="J43" s="209">
        <f>I43*⑩各種係数!F41</f>
        <v>0</v>
      </c>
      <c r="K43" s="210">
        <f>I43*⑩各種係数!G41</f>
        <v>0</v>
      </c>
      <c r="L43" s="208">
        <f t="shared" si="0"/>
        <v>0</v>
      </c>
      <c r="M43" s="209"/>
      <c r="N43" s="209">
        <f>$M$49*⑩各種係数!H41</f>
        <v>0</v>
      </c>
      <c r="O43" s="210">
        <f>N43*⑩各種係数!E41</f>
        <v>0</v>
      </c>
      <c r="P43" s="208">
        <v>0</v>
      </c>
      <c r="Q43" s="209">
        <f>P43*⑩各種係数!F41</f>
        <v>0</v>
      </c>
      <c r="R43" s="210">
        <f>P43*⑩各種係数!G41</f>
        <v>0</v>
      </c>
      <c r="S43" s="208">
        <f t="shared" si="1"/>
        <v>0</v>
      </c>
      <c r="T43" s="209">
        <f t="shared" si="2"/>
        <v>0</v>
      </c>
      <c r="U43" s="210">
        <f t="shared" si="3"/>
        <v>0</v>
      </c>
    </row>
    <row r="44" spans="2:21" x14ac:dyDescent="0.15">
      <c r="B44" s="281" t="s">
        <v>178</v>
      </c>
      <c r="C44" s="282" t="s">
        <v>308</v>
      </c>
      <c r="D44" s="307">
        <f>⑧計算域Ⅰ!N45</f>
        <v>0</v>
      </c>
      <c r="E44" s="308">
        <f>D44*⑩各種係数!F42</f>
        <v>0</v>
      </c>
      <c r="F44" s="309">
        <f>D44*⑩各種係数!G42</f>
        <v>0</v>
      </c>
      <c r="G44" s="307">
        <v>0</v>
      </c>
      <c r="H44" s="309">
        <f>G44*⑩各種係数!E42</f>
        <v>0</v>
      </c>
      <c r="I44" s="307">
        <v>0</v>
      </c>
      <c r="J44" s="308">
        <f>I44*⑩各種係数!F42</f>
        <v>0</v>
      </c>
      <c r="K44" s="309">
        <f>I44*⑩各種係数!G42</f>
        <v>0</v>
      </c>
      <c r="L44" s="307">
        <f t="shared" si="0"/>
        <v>0</v>
      </c>
      <c r="M44" s="308"/>
      <c r="N44" s="308">
        <f>$M$49*⑩各種係数!H42</f>
        <v>0</v>
      </c>
      <c r="O44" s="309">
        <f>N44*⑩各種係数!E42</f>
        <v>0</v>
      </c>
      <c r="P44" s="307">
        <v>0</v>
      </c>
      <c r="Q44" s="308">
        <f>P44*⑩各種係数!F42</f>
        <v>0</v>
      </c>
      <c r="R44" s="309">
        <f>P44*⑩各種係数!G42</f>
        <v>0</v>
      </c>
      <c r="S44" s="307">
        <f t="shared" si="1"/>
        <v>0</v>
      </c>
      <c r="T44" s="308">
        <f t="shared" si="2"/>
        <v>0</v>
      </c>
      <c r="U44" s="309">
        <f t="shared" si="3"/>
        <v>0</v>
      </c>
    </row>
    <row r="45" spans="2:21" x14ac:dyDescent="0.15">
      <c r="B45" s="211" t="s">
        <v>179</v>
      </c>
      <c r="C45" s="180" t="s">
        <v>309</v>
      </c>
      <c r="D45" s="208">
        <f>⑧計算域Ⅰ!N46</f>
        <v>0</v>
      </c>
      <c r="E45" s="209">
        <f>D45*⑩各種係数!F43</f>
        <v>0</v>
      </c>
      <c r="F45" s="210">
        <f>D45*⑩各種係数!G43</f>
        <v>0</v>
      </c>
      <c r="G45" s="208">
        <v>0</v>
      </c>
      <c r="H45" s="210">
        <f>G45*⑩各種係数!E43</f>
        <v>0</v>
      </c>
      <c r="I45" s="208">
        <v>0</v>
      </c>
      <c r="J45" s="209">
        <f>I45*⑩各種係数!F43</f>
        <v>0</v>
      </c>
      <c r="K45" s="210">
        <f>I45*⑩各種係数!G43</f>
        <v>0</v>
      </c>
      <c r="L45" s="208">
        <f t="shared" si="0"/>
        <v>0</v>
      </c>
      <c r="M45" s="209"/>
      <c r="N45" s="209">
        <f>$M$49*⑩各種係数!H43</f>
        <v>0</v>
      </c>
      <c r="O45" s="210">
        <f>N45*⑩各種係数!E43</f>
        <v>0</v>
      </c>
      <c r="P45" s="208">
        <v>0</v>
      </c>
      <c r="Q45" s="209">
        <f>P45*⑩各種係数!F43</f>
        <v>0</v>
      </c>
      <c r="R45" s="210">
        <f>P45*⑩各種係数!G43</f>
        <v>0</v>
      </c>
      <c r="S45" s="208">
        <f t="shared" si="1"/>
        <v>0</v>
      </c>
      <c r="T45" s="209">
        <f t="shared" ref="T45:U48" si="4">E45+J45+Q45</f>
        <v>0</v>
      </c>
      <c r="U45" s="210">
        <f t="shared" si="4"/>
        <v>0</v>
      </c>
    </row>
    <row r="46" spans="2:21" x14ac:dyDescent="0.15">
      <c r="B46" s="310" t="s">
        <v>180</v>
      </c>
      <c r="C46" s="282" t="s">
        <v>310</v>
      </c>
      <c r="D46" s="307">
        <f>⑧計算域Ⅰ!N47</f>
        <v>0</v>
      </c>
      <c r="E46" s="308">
        <f>D46*⑩各種係数!F44</f>
        <v>0</v>
      </c>
      <c r="F46" s="309">
        <f>D46*⑩各種係数!G44</f>
        <v>0</v>
      </c>
      <c r="G46" s="307">
        <v>0</v>
      </c>
      <c r="H46" s="309">
        <f>G46*⑩各種係数!E44</f>
        <v>0</v>
      </c>
      <c r="I46" s="307">
        <v>0</v>
      </c>
      <c r="J46" s="308">
        <f>I46*⑩各種係数!F44</f>
        <v>0</v>
      </c>
      <c r="K46" s="309">
        <f>I46*⑩各種係数!G44</f>
        <v>0</v>
      </c>
      <c r="L46" s="307">
        <f t="shared" si="0"/>
        <v>0</v>
      </c>
      <c r="M46" s="308"/>
      <c r="N46" s="308">
        <f>$M$49*⑩各種係数!H44</f>
        <v>0</v>
      </c>
      <c r="O46" s="309">
        <f>N46*⑩各種係数!E44</f>
        <v>0</v>
      </c>
      <c r="P46" s="307">
        <v>0</v>
      </c>
      <c r="Q46" s="308">
        <f>P46*⑩各種係数!F44</f>
        <v>0</v>
      </c>
      <c r="R46" s="309">
        <f>P46*⑩各種係数!G44</f>
        <v>0</v>
      </c>
      <c r="S46" s="307">
        <f t="shared" si="1"/>
        <v>0</v>
      </c>
      <c r="T46" s="308">
        <f t="shared" si="4"/>
        <v>0</v>
      </c>
      <c r="U46" s="309">
        <f t="shared" si="4"/>
        <v>0</v>
      </c>
    </row>
    <row r="47" spans="2:21" x14ac:dyDescent="0.15">
      <c r="B47" s="211" t="s">
        <v>181</v>
      </c>
      <c r="C47" s="180" t="s">
        <v>311</v>
      </c>
      <c r="D47" s="208">
        <f>⑧計算域Ⅰ!N48</f>
        <v>0</v>
      </c>
      <c r="E47" s="209">
        <f>D47*⑩各種係数!F45</f>
        <v>0</v>
      </c>
      <c r="F47" s="210">
        <f>D47*⑩各種係数!G45</f>
        <v>0</v>
      </c>
      <c r="G47" s="208">
        <v>0</v>
      </c>
      <c r="H47" s="210">
        <f>G47*⑩各種係数!E45</f>
        <v>0</v>
      </c>
      <c r="I47" s="208">
        <v>0</v>
      </c>
      <c r="J47" s="209">
        <f>I47*⑩各種係数!F45</f>
        <v>0</v>
      </c>
      <c r="K47" s="210">
        <f>I47*⑩各種係数!G45</f>
        <v>0</v>
      </c>
      <c r="L47" s="208">
        <f t="shared" si="0"/>
        <v>0</v>
      </c>
      <c r="M47" s="209"/>
      <c r="N47" s="209">
        <f>$M$49*⑩各種係数!H45</f>
        <v>0</v>
      </c>
      <c r="O47" s="210">
        <f>N47*⑩各種係数!E45</f>
        <v>0</v>
      </c>
      <c r="P47" s="208">
        <v>0</v>
      </c>
      <c r="Q47" s="209">
        <f>P47*⑩各種係数!F45</f>
        <v>0</v>
      </c>
      <c r="R47" s="210">
        <f>P47*⑩各種係数!G45</f>
        <v>0</v>
      </c>
      <c r="S47" s="208">
        <f t="shared" si="1"/>
        <v>0</v>
      </c>
      <c r="T47" s="209">
        <f t="shared" si="4"/>
        <v>0</v>
      </c>
      <c r="U47" s="210">
        <f t="shared" si="4"/>
        <v>0</v>
      </c>
    </row>
    <row r="48" spans="2:21" x14ac:dyDescent="0.15">
      <c r="B48" s="311" t="s">
        <v>182</v>
      </c>
      <c r="C48" s="312" t="s">
        <v>312</v>
      </c>
      <c r="D48" s="307">
        <f>⑧計算域Ⅰ!N49</f>
        <v>0</v>
      </c>
      <c r="E48" s="313">
        <f>D48*⑩各種係数!F46</f>
        <v>0</v>
      </c>
      <c r="F48" s="314">
        <f>D48*⑩各種係数!G46</f>
        <v>0</v>
      </c>
      <c r="G48" s="315">
        <v>0</v>
      </c>
      <c r="H48" s="314">
        <f>G48*⑩各種係数!E46</f>
        <v>0</v>
      </c>
      <c r="I48" s="315">
        <v>0</v>
      </c>
      <c r="J48" s="313">
        <f>I48*⑩各種係数!F46</f>
        <v>0</v>
      </c>
      <c r="K48" s="314">
        <f>I48*⑩各種係数!G46</f>
        <v>0</v>
      </c>
      <c r="L48" s="315">
        <f>F48+K48</f>
        <v>0</v>
      </c>
      <c r="M48" s="313"/>
      <c r="N48" s="313">
        <f>$M$49*⑩各種係数!H46</f>
        <v>0</v>
      </c>
      <c r="O48" s="314">
        <f>N48*⑩各種係数!E46</f>
        <v>0</v>
      </c>
      <c r="P48" s="315">
        <v>0</v>
      </c>
      <c r="Q48" s="313">
        <f>P48*⑩各種係数!F46</f>
        <v>0</v>
      </c>
      <c r="R48" s="314">
        <f>P48*⑩各種係数!G46</f>
        <v>0</v>
      </c>
      <c r="S48" s="315">
        <f t="shared" si="1"/>
        <v>0</v>
      </c>
      <c r="T48" s="313">
        <f t="shared" si="4"/>
        <v>0</v>
      </c>
      <c r="U48" s="314">
        <f t="shared" si="4"/>
        <v>0</v>
      </c>
    </row>
    <row r="49" spans="2:22" ht="18" customHeight="1" thickBot="1" x14ac:dyDescent="0.2">
      <c r="B49" s="592" t="s">
        <v>47</v>
      </c>
      <c r="C49" s="593"/>
      <c r="D49" s="107">
        <f>SUM(D9:D48)</f>
        <v>0</v>
      </c>
      <c r="E49" s="108">
        <f t="shared" ref="E49:K49" si="5">SUM(E9:E48)</f>
        <v>0</v>
      </c>
      <c r="F49" s="109">
        <f t="shared" si="5"/>
        <v>0</v>
      </c>
      <c r="G49" s="110">
        <f t="shared" si="5"/>
        <v>0</v>
      </c>
      <c r="H49" s="111">
        <f t="shared" si="5"/>
        <v>0</v>
      </c>
      <c r="I49" s="107">
        <f>SUM(I9:I48)</f>
        <v>0</v>
      </c>
      <c r="J49" s="108">
        <f t="shared" si="5"/>
        <v>0</v>
      </c>
      <c r="K49" s="109">
        <f t="shared" si="5"/>
        <v>0</v>
      </c>
      <c r="L49" s="110">
        <f>SUM(L9:L48)</f>
        <v>0</v>
      </c>
      <c r="M49" s="112">
        <f>L49*③入力!D53</f>
        <v>0</v>
      </c>
      <c r="N49" s="112">
        <f t="shared" ref="N49:T49" si="6">SUM(N9:N48)</f>
        <v>0</v>
      </c>
      <c r="O49" s="111">
        <f t="shared" si="6"/>
        <v>0</v>
      </c>
      <c r="P49" s="107">
        <f t="shared" si="6"/>
        <v>0</v>
      </c>
      <c r="Q49" s="108">
        <f t="shared" si="6"/>
        <v>0</v>
      </c>
      <c r="R49" s="109">
        <f t="shared" si="6"/>
        <v>0</v>
      </c>
      <c r="S49" s="107">
        <f t="shared" si="6"/>
        <v>0</v>
      </c>
      <c r="T49" s="108">
        <f t="shared" si="6"/>
        <v>0</v>
      </c>
      <c r="U49" s="109">
        <f>SUM(U9:U48)</f>
        <v>0</v>
      </c>
    </row>
    <row r="50" spans="2:22" x14ac:dyDescent="0.15">
      <c r="B50" s="63"/>
      <c r="C50" s="113"/>
      <c r="D50" s="114"/>
      <c r="E50" s="114"/>
      <c r="F50" s="114"/>
      <c r="G50" s="114"/>
      <c r="H50" s="114"/>
      <c r="I50" s="114"/>
      <c r="J50" s="114"/>
      <c r="K50" s="114"/>
      <c r="L50" s="114"/>
      <c r="M50" s="114"/>
      <c r="N50" s="114"/>
      <c r="O50" s="114"/>
      <c r="P50" s="114"/>
      <c r="Q50" s="114"/>
      <c r="R50" s="114"/>
      <c r="S50" s="114"/>
      <c r="T50" s="114"/>
      <c r="U50" s="114"/>
      <c r="V50" s="114"/>
    </row>
    <row r="51" spans="2:22" x14ac:dyDescent="0.15">
      <c r="B51" s="63"/>
      <c r="C51" s="113"/>
      <c r="D51" s="114"/>
      <c r="E51" s="114"/>
      <c r="F51" s="114"/>
      <c r="G51" s="114"/>
      <c r="H51" s="114"/>
      <c r="I51" s="114"/>
      <c r="J51" s="114"/>
      <c r="K51" s="114"/>
      <c r="L51" s="114"/>
      <c r="M51" s="114"/>
      <c r="N51" s="114"/>
      <c r="O51" s="114"/>
      <c r="P51" s="114"/>
      <c r="Q51" s="114"/>
      <c r="R51" s="114"/>
      <c r="S51" s="114"/>
      <c r="T51" s="114"/>
      <c r="U51" s="114"/>
      <c r="V51" s="114"/>
    </row>
    <row r="52" spans="2:22" x14ac:dyDescent="0.15">
      <c r="B52" s="63"/>
      <c r="C52" s="113"/>
      <c r="D52" s="114"/>
      <c r="E52" s="114"/>
      <c r="F52" s="114"/>
      <c r="G52" s="114"/>
      <c r="H52" s="114"/>
      <c r="I52" s="114"/>
      <c r="J52" s="114"/>
      <c r="K52" s="114"/>
      <c r="L52" s="114"/>
      <c r="M52" s="114"/>
      <c r="N52" s="114"/>
      <c r="O52" s="114"/>
      <c r="P52" s="114"/>
      <c r="Q52" s="114"/>
      <c r="R52" s="114"/>
      <c r="S52" s="114"/>
      <c r="T52" s="114"/>
      <c r="U52" s="114"/>
      <c r="V52" s="114"/>
    </row>
    <row r="53" spans="2:22" x14ac:dyDescent="0.15">
      <c r="B53" s="63"/>
      <c r="C53" s="113"/>
      <c r="D53" s="114"/>
      <c r="E53" s="114"/>
      <c r="F53" s="114"/>
      <c r="G53" s="114"/>
      <c r="H53" s="114"/>
      <c r="I53" s="114"/>
      <c r="J53" s="114"/>
      <c r="K53" s="114"/>
      <c r="L53" s="114"/>
      <c r="M53" s="114"/>
      <c r="N53" s="114"/>
      <c r="O53" s="114"/>
      <c r="P53" s="114"/>
      <c r="Q53" s="114"/>
      <c r="R53" s="114"/>
      <c r="S53" s="114"/>
      <c r="T53" s="114"/>
      <c r="U53" s="114"/>
      <c r="V53" s="114"/>
    </row>
    <row r="54" spans="2:22" x14ac:dyDescent="0.15">
      <c r="B54" s="63"/>
      <c r="C54" s="113"/>
      <c r="D54" s="114"/>
      <c r="E54" s="114"/>
      <c r="F54" s="114"/>
      <c r="G54" s="114"/>
      <c r="H54" s="114"/>
      <c r="I54" s="114"/>
      <c r="J54" s="114"/>
      <c r="K54" s="114"/>
      <c r="L54" s="114"/>
      <c r="M54" s="114"/>
      <c r="N54" s="114"/>
      <c r="O54" s="114"/>
      <c r="P54" s="114"/>
      <c r="Q54" s="114"/>
      <c r="R54" s="114"/>
      <c r="S54" s="114"/>
      <c r="T54" s="114"/>
      <c r="U54" s="114"/>
      <c r="V54" s="114"/>
    </row>
    <row r="55" spans="2:22" x14ac:dyDescent="0.15">
      <c r="B55" s="63"/>
      <c r="C55" s="113"/>
      <c r="D55" s="114"/>
      <c r="E55" s="114"/>
      <c r="F55" s="114"/>
      <c r="G55" s="114"/>
      <c r="H55" s="114"/>
      <c r="I55" s="114"/>
      <c r="J55" s="114"/>
      <c r="K55" s="114"/>
      <c r="L55" s="114"/>
      <c r="M55" s="114"/>
      <c r="N55" s="114"/>
      <c r="O55" s="114"/>
      <c r="P55" s="114"/>
      <c r="Q55" s="114"/>
      <c r="R55" s="114"/>
      <c r="S55" s="114"/>
      <c r="T55" s="114"/>
      <c r="U55" s="114"/>
      <c r="V55" s="114"/>
    </row>
    <row r="56" spans="2:22" x14ac:dyDescent="0.15">
      <c r="L56" s="242"/>
    </row>
    <row r="57" spans="2:22" ht="14.25" thickBot="1" x14ac:dyDescent="0.2">
      <c r="D57" s="242"/>
      <c r="E57" s="242"/>
      <c r="F57" s="242"/>
      <c r="G57" s="242"/>
      <c r="H57" s="242"/>
      <c r="I57" s="242"/>
      <c r="J57" s="242"/>
      <c r="K57" s="369" t="s">
        <v>118</v>
      </c>
      <c r="L57" s="106"/>
    </row>
    <row r="58" spans="2:22" x14ac:dyDescent="0.15">
      <c r="B58" s="602" t="s">
        <v>183</v>
      </c>
      <c r="C58" s="603"/>
      <c r="D58" s="594" t="s">
        <v>14</v>
      </c>
      <c r="E58" s="608"/>
      <c r="F58" s="594" t="s">
        <v>116</v>
      </c>
      <c r="G58" s="595"/>
      <c r="H58" s="594" t="s">
        <v>117</v>
      </c>
      <c r="I58" s="595"/>
      <c r="J58" s="594" t="s">
        <v>34</v>
      </c>
      <c r="K58" s="595"/>
    </row>
    <row r="59" spans="2:22" ht="15.75" customHeight="1" x14ac:dyDescent="0.15">
      <c r="B59" s="604"/>
      <c r="C59" s="605"/>
      <c r="D59" s="596" t="s">
        <v>19</v>
      </c>
      <c r="E59" s="599" t="s">
        <v>20</v>
      </c>
      <c r="F59" s="596" t="s">
        <v>19</v>
      </c>
      <c r="G59" s="599" t="s">
        <v>20</v>
      </c>
      <c r="H59" s="596" t="s">
        <v>19</v>
      </c>
      <c r="I59" s="599" t="s">
        <v>20</v>
      </c>
      <c r="J59" s="596" t="s">
        <v>19</v>
      </c>
      <c r="K59" s="599" t="s">
        <v>20</v>
      </c>
    </row>
    <row r="60" spans="2:22" ht="15.75" customHeight="1" x14ac:dyDescent="0.15">
      <c r="B60" s="604"/>
      <c r="C60" s="605"/>
      <c r="D60" s="597"/>
      <c r="E60" s="600"/>
      <c r="F60" s="597"/>
      <c r="G60" s="600"/>
      <c r="H60" s="597"/>
      <c r="I60" s="600"/>
      <c r="J60" s="597"/>
      <c r="K60" s="600"/>
    </row>
    <row r="61" spans="2:22" ht="15.75" customHeight="1" x14ac:dyDescent="0.15">
      <c r="B61" s="606"/>
      <c r="C61" s="607"/>
      <c r="D61" s="598"/>
      <c r="E61" s="601"/>
      <c r="F61" s="598"/>
      <c r="G61" s="601"/>
      <c r="H61" s="598"/>
      <c r="I61" s="601"/>
      <c r="J61" s="598"/>
      <c r="K61" s="601"/>
    </row>
    <row r="62" spans="2:22" x14ac:dyDescent="0.15">
      <c r="B62" s="203" t="s">
        <v>137</v>
      </c>
      <c r="C62" s="204" t="s">
        <v>281</v>
      </c>
      <c r="D62" s="205">
        <f>D9*⑩各種係数!I7*③入力!$C$68</f>
        <v>0</v>
      </c>
      <c r="E62" s="207">
        <f>D9*⑩各種係数!J7*③入力!$C$68</f>
        <v>0</v>
      </c>
      <c r="F62" s="205">
        <f>I9*⑩各種係数!I7*③入力!$C$68</f>
        <v>0</v>
      </c>
      <c r="G62" s="207">
        <f>I9*⑩各種係数!J7*③入力!$C$68</f>
        <v>0</v>
      </c>
      <c r="H62" s="205">
        <f>P9*⑩各種係数!I7*③入力!$C$68</f>
        <v>0</v>
      </c>
      <c r="I62" s="207">
        <f>P9*⑩各種係数!J7*③入力!$C$68</f>
        <v>0</v>
      </c>
      <c r="J62" s="205">
        <f>D62+F62+H62</f>
        <v>0</v>
      </c>
      <c r="K62" s="207">
        <f>E62+G62+I62</f>
        <v>0</v>
      </c>
    </row>
    <row r="63" spans="2:22" x14ac:dyDescent="0.15">
      <c r="B63" s="281" t="s">
        <v>138</v>
      </c>
      <c r="C63" s="282" t="s">
        <v>1</v>
      </c>
      <c r="D63" s="307">
        <f>D10*⑩各種係数!I8*③入力!$C$68</f>
        <v>0</v>
      </c>
      <c r="E63" s="309">
        <f>D10*⑩各種係数!J8*③入力!$C$68</f>
        <v>0</v>
      </c>
      <c r="F63" s="307">
        <f>I10*⑩各種係数!I8*③入力!$C$68</f>
        <v>0</v>
      </c>
      <c r="G63" s="309">
        <f>I10*⑩各種係数!J8*③入力!$C$68</f>
        <v>0</v>
      </c>
      <c r="H63" s="307">
        <f>P10*⑩各種係数!I8*③入力!$C$68</f>
        <v>0</v>
      </c>
      <c r="I63" s="309">
        <f>P10*⑩各種係数!J8*③入力!$C$68</f>
        <v>0</v>
      </c>
      <c r="J63" s="307">
        <f t="shared" ref="J63:J101" si="7">D63+F63+H63</f>
        <v>0</v>
      </c>
      <c r="K63" s="309">
        <f t="shared" ref="K63:K97" si="8">E63+G63+I63</f>
        <v>0</v>
      </c>
    </row>
    <row r="64" spans="2:22" x14ac:dyDescent="0.15">
      <c r="B64" s="179" t="s">
        <v>139</v>
      </c>
      <c r="C64" s="180" t="s">
        <v>282</v>
      </c>
      <c r="D64" s="208">
        <f>D11*⑩各種係数!I9*③入力!$C$68</f>
        <v>0</v>
      </c>
      <c r="E64" s="210">
        <f>D11*⑩各種係数!J9*③入力!$C$68</f>
        <v>0</v>
      </c>
      <c r="F64" s="208">
        <f>I11*⑩各種係数!I9*③入力!$C$68</f>
        <v>0</v>
      </c>
      <c r="G64" s="210">
        <f>I11*⑩各種係数!J9*③入力!$C$68</f>
        <v>0</v>
      </c>
      <c r="H64" s="208">
        <f>P11*⑩各種係数!I9*③入力!$C$68</f>
        <v>0</v>
      </c>
      <c r="I64" s="210">
        <f>P11*⑩各種係数!J9*③入力!$C$68</f>
        <v>0</v>
      </c>
      <c r="J64" s="208">
        <f t="shared" si="7"/>
        <v>0</v>
      </c>
      <c r="K64" s="210">
        <f t="shared" si="8"/>
        <v>0</v>
      </c>
    </row>
    <row r="65" spans="2:11" x14ac:dyDescent="0.15">
      <c r="B65" s="281" t="s">
        <v>140</v>
      </c>
      <c r="C65" s="282" t="s">
        <v>141</v>
      </c>
      <c r="D65" s="307">
        <f>D12*⑩各種係数!I10*③入力!$C$68</f>
        <v>0</v>
      </c>
      <c r="E65" s="309">
        <f>D12*⑩各種係数!J10*③入力!$C$68</f>
        <v>0</v>
      </c>
      <c r="F65" s="307">
        <f>I12*⑩各種係数!I10*③入力!$C$68</f>
        <v>0</v>
      </c>
      <c r="G65" s="309">
        <f>I12*⑩各種係数!J10*③入力!$C$68</f>
        <v>0</v>
      </c>
      <c r="H65" s="307">
        <f>P12*⑩各種係数!I10*③入力!$C$68</f>
        <v>0</v>
      </c>
      <c r="I65" s="309">
        <f>P12*⑩各種係数!J10*③入力!$C$68</f>
        <v>0</v>
      </c>
      <c r="J65" s="307">
        <f t="shared" si="7"/>
        <v>0</v>
      </c>
      <c r="K65" s="309">
        <f t="shared" si="8"/>
        <v>0</v>
      </c>
    </row>
    <row r="66" spans="2:11" x14ac:dyDescent="0.15">
      <c r="B66" s="179" t="s">
        <v>142</v>
      </c>
      <c r="C66" s="180" t="s">
        <v>283</v>
      </c>
      <c r="D66" s="208">
        <f>D13*⑩各種係数!I11*③入力!$C$68</f>
        <v>0</v>
      </c>
      <c r="E66" s="210">
        <f>D13*⑩各種係数!J11*③入力!$C$68</f>
        <v>0</v>
      </c>
      <c r="F66" s="208">
        <f>I13*⑩各種係数!I11*③入力!$C$68</f>
        <v>0</v>
      </c>
      <c r="G66" s="210">
        <f>I13*⑩各種係数!J11*③入力!$C$68</f>
        <v>0</v>
      </c>
      <c r="H66" s="208">
        <f>P13*⑩各種係数!I11*③入力!$C$68</f>
        <v>0</v>
      </c>
      <c r="I66" s="210">
        <f>P13*⑩各種係数!J11*③入力!$C$68</f>
        <v>0</v>
      </c>
      <c r="J66" s="208">
        <f t="shared" si="7"/>
        <v>0</v>
      </c>
      <c r="K66" s="210">
        <f t="shared" si="8"/>
        <v>0</v>
      </c>
    </row>
    <row r="67" spans="2:11" x14ac:dyDescent="0.15">
      <c r="B67" s="281" t="s">
        <v>143</v>
      </c>
      <c r="C67" s="282" t="s">
        <v>284</v>
      </c>
      <c r="D67" s="307">
        <f>D14*⑩各種係数!I12*③入力!$C$68</f>
        <v>0</v>
      </c>
      <c r="E67" s="309">
        <f>D14*⑩各種係数!J12*③入力!$C$68</f>
        <v>0</v>
      </c>
      <c r="F67" s="307">
        <f>I14*⑩各種係数!I12*③入力!$C$68</f>
        <v>0</v>
      </c>
      <c r="G67" s="309">
        <f>I14*⑩各種係数!J12*③入力!$C$68</f>
        <v>0</v>
      </c>
      <c r="H67" s="307">
        <f>P14*⑩各種係数!I12*③入力!$C$68</f>
        <v>0</v>
      </c>
      <c r="I67" s="309">
        <f>P14*⑩各種係数!J12*③入力!$C$68</f>
        <v>0</v>
      </c>
      <c r="J67" s="307">
        <f t="shared" si="7"/>
        <v>0</v>
      </c>
      <c r="K67" s="309">
        <f t="shared" si="8"/>
        <v>0</v>
      </c>
    </row>
    <row r="68" spans="2:11" x14ac:dyDescent="0.15">
      <c r="B68" s="179" t="s">
        <v>144</v>
      </c>
      <c r="C68" s="180" t="s">
        <v>285</v>
      </c>
      <c r="D68" s="208">
        <f>D15*⑩各種係数!I13*③入力!$C$68</f>
        <v>0</v>
      </c>
      <c r="E68" s="210">
        <f>D15*⑩各種係数!J13*③入力!$C$68</f>
        <v>0</v>
      </c>
      <c r="F68" s="208">
        <f>I15*⑩各種係数!I13*③入力!$C$68</f>
        <v>0</v>
      </c>
      <c r="G68" s="210">
        <f>I15*⑩各種係数!J13*③入力!$C$68</f>
        <v>0</v>
      </c>
      <c r="H68" s="208">
        <f>P15*⑩各種係数!I13*③入力!$C$68</f>
        <v>0</v>
      </c>
      <c r="I68" s="210">
        <f>P15*⑩各種係数!J13*③入力!$C$68</f>
        <v>0</v>
      </c>
      <c r="J68" s="208">
        <f t="shared" si="7"/>
        <v>0</v>
      </c>
      <c r="K68" s="210">
        <f t="shared" si="8"/>
        <v>0</v>
      </c>
    </row>
    <row r="69" spans="2:11" x14ac:dyDescent="0.15">
      <c r="B69" s="281" t="s">
        <v>145</v>
      </c>
      <c r="C69" s="282" t="s">
        <v>286</v>
      </c>
      <c r="D69" s="307">
        <f>D16*⑩各種係数!I14*③入力!$C$68</f>
        <v>0</v>
      </c>
      <c r="E69" s="309">
        <f>D16*⑩各種係数!J14*③入力!$C$68</f>
        <v>0</v>
      </c>
      <c r="F69" s="307">
        <f>I16*⑩各種係数!I14*③入力!$C$68</f>
        <v>0</v>
      </c>
      <c r="G69" s="309">
        <f>I16*⑩各種係数!J14*③入力!$C$68</f>
        <v>0</v>
      </c>
      <c r="H69" s="307">
        <f>P16*⑩各種係数!I14*③入力!$C$68</f>
        <v>0</v>
      </c>
      <c r="I69" s="309">
        <f>P16*⑩各種係数!J14*③入力!$C$68</f>
        <v>0</v>
      </c>
      <c r="J69" s="307">
        <f t="shared" si="7"/>
        <v>0</v>
      </c>
      <c r="K69" s="309">
        <f t="shared" si="8"/>
        <v>0</v>
      </c>
    </row>
    <row r="70" spans="2:11" x14ac:dyDescent="0.15">
      <c r="B70" s="179" t="s">
        <v>146</v>
      </c>
      <c r="C70" s="180" t="s">
        <v>287</v>
      </c>
      <c r="D70" s="208">
        <f>D17*⑩各種係数!I15*③入力!$C$68</f>
        <v>0</v>
      </c>
      <c r="E70" s="210">
        <f>D17*⑩各種係数!J15*③入力!$C$68</f>
        <v>0</v>
      </c>
      <c r="F70" s="208">
        <f>I17*⑩各種係数!I15*③入力!$C$68</f>
        <v>0</v>
      </c>
      <c r="G70" s="210">
        <f>I17*⑩各種係数!J15*③入力!$C$68</f>
        <v>0</v>
      </c>
      <c r="H70" s="208">
        <f>P17*⑩各種係数!I15*③入力!$C$68</f>
        <v>0</v>
      </c>
      <c r="I70" s="210">
        <f>P17*⑩各種係数!J15*③入力!$C$68</f>
        <v>0</v>
      </c>
      <c r="J70" s="208">
        <f t="shared" si="7"/>
        <v>0</v>
      </c>
      <c r="K70" s="210">
        <f t="shared" si="8"/>
        <v>0</v>
      </c>
    </row>
    <row r="71" spans="2:11" x14ac:dyDescent="0.15">
      <c r="B71" s="281" t="s">
        <v>147</v>
      </c>
      <c r="C71" s="282" t="s">
        <v>288</v>
      </c>
      <c r="D71" s="307">
        <f>D18*⑩各種係数!I16*③入力!$C$68</f>
        <v>0</v>
      </c>
      <c r="E71" s="309">
        <f>D18*⑩各種係数!J16*③入力!$C$68</f>
        <v>0</v>
      </c>
      <c r="F71" s="307">
        <f>I18*⑩各種係数!I16*③入力!$C$68</f>
        <v>0</v>
      </c>
      <c r="G71" s="309">
        <f>I18*⑩各種係数!J16*③入力!$C$68</f>
        <v>0</v>
      </c>
      <c r="H71" s="307">
        <f>P18*⑩各種係数!I16*③入力!$C$68</f>
        <v>0</v>
      </c>
      <c r="I71" s="309">
        <f>P18*⑩各種係数!J16*③入力!$C$68</f>
        <v>0</v>
      </c>
      <c r="J71" s="307">
        <f t="shared" si="7"/>
        <v>0</v>
      </c>
      <c r="K71" s="309">
        <f t="shared" si="8"/>
        <v>0</v>
      </c>
    </row>
    <row r="72" spans="2:11" x14ac:dyDescent="0.15">
      <c r="B72" s="179" t="s">
        <v>148</v>
      </c>
      <c r="C72" s="180" t="s">
        <v>149</v>
      </c>
      <c r="D72" s="208">
        <f>D19*⑩各種係数!I17*③入力!$C$68</f>
        <v>0</v>
      </c>
      <c r="E72" s="210">
        <f>D19*⑩各種係数!J17*③入力!$C$68</f>
        <v>0</v>
      </c>
      <c r="F72" s="208">
        <f>I19*⑩各種係数!I17*③入力!$C$68</f>
        <v>0</v>
      </c>
      <c r="G72" s="210">
        <f>I19*⑩各種係数!J17*③入力!$C$68</f>
        <v>0</v>
      </c>
      <c r="H72" s="208">
        <f>P19*⑩各種係数!I17*③入力!$C$68</f>
        <v>0</v>
      </c>
      <c r="I72" s="210">
        <f>P19*⑩各種係数!J17*③入力!$C$68</f>
        <v>0</v>
      </c>
      <c r="J72" s="208">
        <f t="shared" si="7"/>
        <v>0</v>
      </c>
      <c r="K72" s="210">
        <f t="shared" si="8"/>
        <v>0</v>
      </c>
    </row>
    <row r="73" spans="2:11" x14ac:dyDescent="0.15">
      <c r="B73" s="281" t="s">
        <v>150</v>
      </c>
      <c r="C73" s="282" t="s">
        <v>289</v>
      </c>
      <c r="D73" s="307">
        <f>D20*⑩各種係数!I18*③入力!$C$68</f>
        <v>0</v>
      </c>
      <c r="E73" s="309">
        <f>D20*⑩各種係数!J18*③入力!$C$68</f>
        <v>0</v>
      </c>
      <c r="F73" s="307">
        <f>I20*⑩各種係数!I18*③入力!$C$68</f>
        <v>0</v>
      </c>
      <c r="G73" s="309">
        <f>I20*⑩各種係数!J18*③入力!$C$68</f>
        <v>0</v>
      </c>
      <c r="H73" s="307">
        <f>P20*⑩各種係数!I18*③入力!$C$68</f>
        <v>0</v>
      </c>
      <c r="I73" s="309">
        <f>P20*⑩各種係数!J18*③入力!$C$68</f>
        <v>0</v>
      </c>
      <c r="J73" s="307">
        <f t="shared" si="7"/>
        <v>0</v>
      </c>
      <c r="K73" s="309">
        <f t="shared" si="8"/>
        <v>0</v>
      </c>
    </row>
    <row r="74" spans="2:11" x14ac:dyDescent="0.15">
      <c r="B74" s="179" t="s">
        <v>151</v>
      </c>
      <c r="C74" s="180" t="s">
        <v>290</v>
      </c>
      <c r="D74" s="208">
        <f>D21*⑩各種係数!I19*③入力!$C$68</f>
        <v>0</v>
      </c>
      <c r="E74" s="210">
        <f>D21*⑩各種係数!J19*③入力!$C$68</f>
        <v>0</v>
      </c>
      <c r="F74" s="208">
        <f>I21*⑩各種係数!I19*③入力!$C$68</f>
        <v>0</v>
      </c>
      <c r="G74" s="210">
        <f>I21*⑩各種係数!J19*③入力!$C$68</f>
        <v>0</v>
      </c>
      <c r="H74" s="208">
        <f>P21*⑩各種係数!I19*③入力!$C$68</f>
        <v>0</v>
      </c>
      <c r="I74" s="210">
        <f>P21*⑩各種係数!J19*③入力!$C$68</f>
        <v>0</v>
      </c>
      <c r="J74" s="208">
        <f t="shared" si="7"/>
        <v>0</v>
      </c>
      <c r="K74" s="210">
        <f t="shared" si="8"/>
        <v>0</v>
      </c>
    </row>
    <row r="75" spans="2:11" x14ac:dyDescent="0.15">
      <c r="B75" s="281" t="s">
        <v>152</v>
      </c>
      <c r="C75" s="282" t="s">
        <v>291</v>
      </c>
      <c r="D75" s="307">
        <f>D22*⑩各種係数!I20*③入力!$C$68</f>
        <v>0</v>
      </c>
      <c r="E75" s="309">
        <f>D22*⑩各種係数!J20*③入力!$C$68</f>
        <v>0</v>
      </c>
      <c r="F75" s="307">
        <f>I22*⑩各種係数!I20*③入力!$C$68</f>
        <v>0</v>
      </c>
      <c r="G75" s="309">
        <f>I22*⑩各種係数!J20*③入力!$C$68</f>
        <v>0</v>
      </c>
      <c r="H75" s="307">
        <f>P22*⑩各種係数!I20*③入力!$C$68</f>
        <v>0</v>
      </c>
      <c r="I75" s="309">
        <f>P22*⑩各種係数!J20*③入力!$C$68</f>
        <v>0</v>
      </c>
      <c r="J75" s="307">
        <f t="shared" si="7"/>
        <v>0</v>
      </c>
      <c r="K75" s="309">
        <f t="shared" si="8"/>
        <v>0</v>
      </c>
    </row>
    <row r="76" spans="2:11" x14ac:dyDescent="0.15">
      <c r="B76" s="179" t="s">
        <v>153</v>
      </c>
      <c r="C76" s="180" t="s">
        <v>292</v>
      </c>
      <c r="D76" s="208">
        <f>D23*⑩各種係数!I21*③入力!$C$68</f>
        <v>0</v>
      </c>
      <c r="E76" s="210">
        <f>D23*⑩各種係数!J21*③入力!$C$68</f>
        <v>0</v>
      </c>
      <c r="F76" s="208">
        <f>I23*⑩各種係数!I21*③入力!$C$68</f>
        <v>0</v>
      </c>
      <c r="G76" s="210">
        <f>I23*⑩各種係数!J21*③入力!$C$68</f>
        <v>0</v>
      </c>
      <c r="H76" s="208">
        <f>P23*⑩各種係数!I21*③入力!$C$68</f>
        <v>0</v>
      </c>
      <c r="I76" s="210">
        <f>P23*⑩各種係数!J21*③入力!$C$68</f>
        <v>0</v>
      </c>
      <c r="J76" s="208">
        <f t="shared" si="7"/>
        <v>0</v>
      </c>
      <c r="K76" s="210">
        <f t="shared" si="8"/>
        <v>0</v>
      </c>
    </row>
    <row r="77" spans="2:11" x14ac:dyDescent="0.15">
      <c r="B77" s="281" t="s">
        <v>154</v>
      </c>
      <c r="C77" s="282" t="s">
        <v>293</v>
      </c>
      <c r="D77" s="307">
        <f>D24*⑩各種係数!I22*③入力!$C$68</f>
        <v>0</v>
      </c>
      <c r="E77" s="309">
        <f>D24*⑩各種係数!J22*③入力!$C$68</f>
        <v>0</v>
      </c>
      <c r="F77" s="307">
        <f>I24*⑩各種係数!I22*③入力!$C$68</f>
        <v>0</v>
      </c>
      <c r="G77" s="309">
        <f>I24*⑩各種係数!J22*③入力!$C$68</f>
        <v>0</v>
      </c>
      <c r="H77" s="307">
        <f>P24*⑩各種係数!I22*③入力!$C$68</f>
        <v>0</v>
      </c>
      <c r="I77" s="309">
        <f>P24*⑩各種係数!J22*③入力!$C$68</f>
        <v>0</v>
      </c>
      <c r="J77" s="307">
        <f t="shared" si="7"/>
        <v>0</v>
      </c>
      <c r="K77" s="309">
        <f t="shared" si="8"/>
        <v>0</v>
      </c>
    </row>
    <row r="78" spans="2:11" x14ac:dyDescent="0.15">
      <c r="B78" s="179" t="s">
        <v>155</v>
      </c>
      <c r="C78" s="180" t="s">
        <v>294</v>
      </c>
      <c r="D78" s="208">
        <f>D25*⑩各種係数!I23*③入力!$C$68</f>
        <v>0</v>
      </c>
      <c r="E78" s="210">
        <f>D25*⑩各種係数!J23*③入力!$C$68</f>
        <v>0</v>
      </c>
      <c r="F78" s="208">
        <f>I25*⑩各種係数!I23*③入力!$C$68</f>
        <v>0</v>
      </c>
      <c r="G78" s="210">
        <f>I25*⑩各種係数!J23*③入力!$C$68</f>
        <v>0</v>
      </c>
      <c r="H78" s="208">
        <f>P25*⑩各種係数!I23*③入力!$C$68</f>
        <v>0</v>
      </c>
      <c r="I78" s="210">
        <f>P25*⑩各種係数!J23*③入力!$C$68</f>
        <v>0</v>
      </c>
      <c r="J78" s="208">
        <f t="shared" si="7"/>
        <v>0</v>
      </c>
      <c r="K78" s="210">
        <f t="shared" si="8"/>
        <v>0</v>
      </c>
    </row>
    <row r="79" spans="2:11" x14ac:dyDescent="0.15">
      <c r="B79" s="281" t="s">
        <v>156</v>
      </c>
      <c r="C79" s="282" t="s">
        <v>295</v>
      </c>
      <c r="D79" s="307">
        <f>D26*⑩各種係数!I24*③入力!$C$68</f>
        <v>0</v>
      </c>
      <c r="E79" s="309">
        <f>D26*⑩各種係数!J24*③入力!$C$68</f>
        <v>0</v>
      </c>
      <c r="F79" s="307">
        <f>I26*⑩各種係数!I24*③入力!$C$68</f>
        <v>0</v>
      </c>
      <c r="G79" s="309">
        <f>I26*⑩各種係数!J24*③入力!$C$68</f>
        <v>0</v>
      </c>
      <c r="H79" s="307">
        <f>P26*⑩各種係数!I24*③入力!$C$68</f>
        <v>0</v>
      </c>
      <c r="I79" s="309">
        <f>P26*⑩各種係数!J24*③入力!$C$68</f>
        <v>0</v>
      </c>
      <c r="J79" s="307">
        <f t="shared" si="7"/>
        <v>0</v>
      </c>
      <c r="K79" s="309">
        <f t="shared" si="8"/>
        <v>0</v>
      </c>
    </row>
    <row r="80" spans="2:11" x14ac:dyDescent="0.15">
      <c r="B80" s="179" t="s">
        <v>157</v>
      </c>
      <c r="C80" s="180" t="s">
        <v>296</v>
      </c>
      <c r="D80" s="208">
        <f>D27*⑩各種係数!I25*③入力!$C$68</f>
        <v>0</v>
      </c>
      <c r="E80" s="210">
        <f>D27*⑩各種係数!J25*③入力!$C$68</f>
        <v>0</v>
      </c>
      <c r="F80" s="208">
        <f>I27*⑩各種係数!I25*③入力!$C$68</f>
        <v>0</v>
      </c>
      <c r="G80" s="210">
        <f>I27*⑩各種係数!J25*③入力!$C$68</f>
        <v>0</v>
      </c>
      <c r="H80" s="208">
        <f>P27*⑩各種係数!I25*③入力!$C$68</f>
        <v>0</v>
      </c>
      <c r="I80" s="210">
        <f>P27*⑩各種係数!J25*③入力!$C$68</f>
        <v>0</v>
      </c>
      <c r="J80" s="208">
        <f t="shared" si="7"/>
        <v>0</v>
      </c>
      <c r="K80" s="210">
        <f t="shared" si="8"/>
        <v>0</v>
      </c>
    </row>
    <row r="81" spans="2:11" x14ac:dyDescent="0.15">
      <c r="B81" s="281" t="s">
        <v>158</v>
      </c>
      <c r="C81" s="282" t="s">
        <v>297</v>
      </c>
      <c r="D81" s="307">
        <f>D28*⑩各種係数!I26*③入力!$C$68</f>
        <v>0</v>
      </c>
      <c r="E81" s="309">
        <f>D28*⑩各種係数!J26*③入力!$C$68</f>
        <v>0</v>
      </c>
      <c r="F81" s="307">
        <f>I28*⑩各種係数!I26*③入力!$C$68</f>
        <v>0</v>
      </c>
      <c r="G81" s="309">
        <f>I28*⑩各種係数!J26*③入力!$C$68</f>
        <v>0</v>
      </c>
      <c r="H81" s="307">
        <f>P28*⑩各種係数!I26*③入力!$C$68</f>
        <v>0</v>
      </c>
      <c r="I81" s="309">
        <f>P28*⑩各種係数!J26*③入力!$C$68</f>
        <v>0</v>
      </c>
      <c r="J81" s="307">
        <f t="shared" si="7"/>
        <v>0</v>
      </c>
      <c r="K81" s="309">
        <f t="shared" si="8"/>
        <v>0</v>
      </c>
    </row>
    <row r="82" spans="2:11" x14ac:dyDescent="0.15">
      <c r="B82" s="179" t="s">
        <v>159</v>
      </c>
      <c r="C82" s="180" t="s">
        <v>298</v>
      </c>
      <c r="D82" s="208">
        <f>D29*⑩各種係数!I27*③入力!$C$68</f>
        <v>0</v>
      </c>
      <c r="E82" s="210">
        <f>D29*⑩各種係数!J27*③入力!$C$68</f>
        <v>0</v>
      </c>
      <c r="F82" s="208">
        <f>I29*⑩各種係数!I27*③入力!$C$68</f>
        <v>0</v>
      </c>
      <c r="G82" s="210">
        <f>I29*⑩各種係数!J27*③入力!$C$68</f>
        <v>0</v>
      </c>
      <c r="H82" s="208">
        <f>P29*⑩各種係数!I27*③入力!$C$68</f>
        <v>0</v>
      </c>
      <c r="I82" s="210">
        <f>P29*⑩各種係数!J27*③入力!$C$68</f>
        <v>0</v>
      </c>
      <c r="J82" s="208">
        <f t="shared" si="7"/>
        <v>0</v>
      </c>
      <c r="K82" s="210">
        <f t="shared" si="8"/>
        <v>0</v>
      </c>
    </row>
    <row r="83" spans="2:11" x14ac:dyDescent="0.15">
      <c r="B83" s="281" t="s">
        <v>160</v>
      </c>
      <c r="C83" s="282" t="s">
        <v>299</v>
      </c>
      <c r="D83" s="307">
        <f>D30*⑩各種係数!I28*③入力!$C$68</f>
        <v>0</v>
      </c>
      <c r="E83" s="309">
        <f>D30*⑩各種係数!J28*③入力!$C$68</f>
        <v>0</v>
      </c>
      <c r="F83" s="307">
        <f>I30*⑩各種係数!I28*③入力!$C$68</f>
        <v>0</v>
      </c>
      <c r="G83" s="309">
        <f>I30*⑩各種係数!J28*③入力!$C$68</f>
        <v>0</v>
      </c>
      <c r="H83" s="307">
        <f>P30*⑩各種係数!I28*③入力!$C$68</f>
        <v>0</v>
      </c>
      <c r="I83" s="309">
        <f>P30*⑩各種係数!J28*③入力!$C$68</f>
        <v>0</v>
      </c>
      <c r="J83" s="307">
        <f t="shared" si="7"/>
        <v>0</v>
      </c>
      <c r="K83" s="309">
        <f t="shared" si="8"/>
        <v>0</v>
      </c>
    </row>
    <row r="84" spans="2:11" x14ac:dyDescent="0.15">
      <c r="B84" s="179" t="s">
        <v>161</v>
      </c>
      <c r="C84" s="180" t="s">
        <v>162</v>
      </c>
      <c r="D84" s="208">
        <f>D31*⑩各種係数!I29*③入力!$C$68</f>
        <v>0</v>
      </c>
      <c r="E84" s="210">
        <f>D31*⑩各種係数!J29*③入力!$C$68</f>
        <v>0</v>
      </c>
      <c r="F84" s="208">
        <f>I31*⑩各種係数!I29*③入力!$C$68</f>
        <v>0</v>
      </c>
      <c r="G84" s="210">
        <f>I31*⑩各種係数!J29*③入力!$C$68</f>
        <v>0</v>
      </c>
      <c r="H84" s="208">
        <f>P31*⑩各種係数!I29*③入力!$C$68</f>
        <v>0</v>
      </c>
      <c r="I84" s="210">
        <f>P31*⑩各種係数!J29*③入力!$C$68</f>
        <v>0</v>
      </c>
      <c r="J84" s="208">
        <f t="shared" si="7"/>
        <v>0</v>
      </c>
      <c r="K84" s="210">
        <f t="shared" si="8"/>
        <v>0</v>
      </c>
    </row>
    <row r="85" spans="2:11" x14ac:dyDescent="0.15">
      <c r="B85" s="281" t="s">
        <v>163</v>
      </c>
      <c r="C85" s="282" t="s">
        <v>300</v>
      </c>
      <c r="D85" s="307">
        <f>D32*⑩各種係数!I30*③入力!$C$68</f>
        <v>0</v>
      </c>
      <c r="E85" s="309">
        <f>D32*⑩各種係数!J30*③入力!$C$68</f>
        <v>0</v>
      </c>
      <c r="F85" s="307">
        <f>I32*⑩各種係数!I30*③入力!$C$68</f>
        <v>0</v>
      </c>
      <c r="G85" s="309">
        <f>I32*⑩各種係数!J30*③入力!$C$68</f>
        <v>0</v>
      </c>
      <c r="H85" s="307">
        <f>P32*⑩各種係数!I30*③入力!$C$68</f>
        <v>0</v>
      </c>
      <c r="I85" s="309">
        <f>P32*⑩各種係数!J30*③入力!$C$68</f>
        <v>0</v>
      </c>
      <c r="J85" s="307">
        <f t="shared" si="7"/>
        <v>0</v>
      </c>
      <c r="K85" s="309">
        <f t="shared" si="8"/>
        <v>0</v>
      </c>
    </row>
    <row r="86" spans="2:11" x14ac:dyDescent="0.15">
      <c r="B86" s="179" t="s">
        <v>164</v>
      </c>
      <c r="C86" s="180" t="s">
        <v>401</v>
      </c>
      <c r="D86" s="208">
        <f>D33*⑩各種係数!I31*③入力!$C$68</f>
        <v>0</v>
      </c>
      <c r="E86" s="210">
        <f>D33*⑩各種係数!J31*③入力!$C$68</f>
        <v>0</v>
      </c>
      <c r="F86" s="208">
        <f>I33*⑩各種係数!I31*③入力!$C$68</f>
        <v>0</v>
      </c>
      <c r="G86" s="210">
        <f>I33*⑩各種係数!J31*③入力!$C$68</f>
        <v>0</v>
      </c>
      <c r="H86" s="208">
        <f>P33*⑩各種係数!I31*③入力!$C$68</f>
        <v>0</v>
      </c>
      <c r="I86" s="210">
        <f>P33*⑩各種係数!J31*③入力!$C$68</f>
        <v>0</v>
      </c>
      <c r="J86" s="208">
        <f t="shared" si="7"/>
        <v>0</v>
      </c>
      <c r="K86" s="210">
        <f t="shared" si="8"/>
        <v>0</v>
      </c>
    </row>
    <row r="87" spans="2:11" x14ac:dyDescent="0.15">
      <c r="B87" s="281" t="s">
        <v>165</v>
      </c>
      <c r="C87" s="282" t="s">
        <v>166</v>
      </c>
      <c r="D87" s="307">
        <f>D34*⑩各種係数!I32*③入力!$C$68</f>
        <v>0</v>
      </c>
      <c r="E87" s="309">
        <f>D34*⑩各種係数!J32*③入力!$C$68</f>
        <v>0</v>
      </c>
      <c r="F87" s="307">
        <f>I34*⑩各種係数!I32*③入力!$C$68</f>
        <v>0</v>
      </c>
      <c r="G87" s="309">
        <f>I34*⑩各種係数!J32*③入力!$C$68</f>
        <v>0</v>
      </c>
      <c r="H87" s="307">
        <f>P34*⑩各種係数!I32*③入力!$C$68</f>
        <v>0</v>
      </c>
      <c r="I87" s="309">
        <f>P34*⑩各種係数!J32*③入力!$C$68</f>
        <v>0</v>
      </c>
      <c r="J87" s="307">
        <f t="shared" si="7"/>
        <v>0</v>
      </c>
      <c r="K87" s="309">
        <f t="shared" si="8"/>
        <v>0</v>
      </c>
    </row>
    <row r="88" spans="2:11" x14ac:dyDescent="0.15">
      <c r="B88" s="179" t="s">
        <v>167</v>
      </c>
      <c r="C88" s="180" t="s">
        <v>168</v>
      </c>
      <c r="D88" s="208">
        <f>D35*⑩各種係数!I33*③入力!$C$68</f>
        <v>0</v>
      </c>
      <c r="E88" s="210">
        <f>D35*⑩各種係数!J33*③入力!$C$68</f>
        <v>0</v>
      </c>
      <c r="F88" s="208">
        <f>I35*⑩各種係数!I33*③入力!$C$68</f>
        <v>0</v>
      </c>
      <c r="G88" s="210">
        <f>I35*⑩各種係数!J33*③入力!$C$68</f>
        <v>0</v>
      </c>
      <c r="H88" s="208">
        <f>P35*⑩各種係数!I33*③入力!$C$68</f>
        <v>0</v>
      </c>
      <c r="I88" s="210">
        <f>P35*⑩各種係数!J33*③入力!$C$68</f>
        <v>0</v>
      </c>
      <c r="J88" s="208">
        <f t="shared" si="7"/>
        <v>0</v>
      </c>
      <c r="K88" s="210">
        <f t="shared" si="8"/>
        <v>0</v>
      </c>
    </row>
    <row r="89" spans="2:11" x14ac:dyDescent="0.15">
      <c r="B89" s="281" t="s">
        <v>169</v>
      </c>
      <c r="C89" s="282" t="s">
        <v>301</v>
      </c>
      <c r="D89" s="307">
        <f>D36*⑩各種係数!I34*③入力!$C$68</f>
        <v>0</v>
      </c>
      <c r="E89" s="309">
        <f>D36*⑩各種係数!J34*③入力!$C$68</f>
        <v>0</v>
      </c>
      <c r="F89" s="307">
        <f>I36*⑩各種係数!I34*③入力!$C$68</f>
        <v>0</v>
      </c>
      <c r="G89" s="309">
        <f>I36*⑩各種係数!J34*③入力!$C$68</f>
        <v>0</v>
      </c>
      <c r="H89" s="307">
        <f>P36*⑩各種係数!I34*③入力!$C$68</f>
        <v>0</v>
      </c>
      <c r="I89" s="309">
        <f>P36*⑩各種係数!J34*③入力!$C$68</f>
        <v>0</v>
      </c>
      <c r="J89" s="307">
        <f t="shared" si="7"/>
        <v>0</v>
      </c>
      <c r="K89" s="309">
        <f t="shared" si="8"/>
        <v>0</v>
      </c>
    </row>
    <row r="90" spans="2:11" x14ac:dyDescent="0.15">
      <c r="B90" s="179" t="s">
        <v>170</v>
      </c>
      <c r="C90" s="180" t="s">
        <v>302</v>
      </c>
      <c r="D90" s="208">
        <f>D37*⑩各種係数!I35*③入力!$C$68</f>
        <v>0</v>
      </c>
      <c r="E90" s="210">
        <f>D37*⑩各種係数!J35*③入力!$C$68</f>
        <v>0</v>
      </c>
      <c r="F90" s="208">
        <f>I37*⑩各種係数!I35*③入力!$C$68</f>
        <v>0</v>
      </c>
      <c r="G90" s="210">
        <f>I37*⑩各種係数!J35*③入力!$C$68</f>
        <v>0</v>
      </c>
      <c r="H90" s="208">
        <f>P37*⑩各種係数!I35*③入力!$C$68</f>
        <v>0</v>
      </c>
      <c r="I90" s="210">
        <f>P37*⑩各種係数!J35*③入力!$C$68</f>
        <v>0</v>
      </c>
      <c r="J90" s="208">
        <f t="shared" si="7"/>
        <v>0</v>
      </c>
      <c r="K90" s="210">
        <f t="shared" si="8"/>
        <v>0</v>
      </c>
    </row>
    <row r="91" spans="2:11" x14ac:dyDescent="0.15">
      <c r="B91" s="281" t="s">
        <v>171</v>
      </c>
      <c r="C91" s="282" t="s">
        <v>172</v>
      </c>
      <c r="D91" s="307">
        <f>D38*⑩各種係数!I36*③入力!$C$68</f>
        <v>0</v>
      </c>
      <c r="E91" s="309">
        <f>D38*⑩各種係数!J36*③入力!$C$68</f>
        <v>0</v>
      </c>
      <c r="F91" s="307">
        <f>I38*⑩各種係数!I36*③入力!$C$68</f>
        <v>0</v>
      </c>
      <c r="G91" s="309">
        <f>I38*⑩各種係数!J36*③入力!$C$68</f>
        <v>0</v>
      </c>
      <c r="H91" s="307">
        <f>P38*⑩各種係数!I36*③入力!$C$68</f>
        <v>0</v>
      </c>
      <c r="I91" s="309">
        <f>P38*⑩各種係数!J36*③入力!$C$68</f>
        <v>0</v>
      </c>
      <c r="J91" s="307">
        <f t="shared" si="7"/>
        <v>0</v>
      </c>
      <c r="K91" s="309">
        <f t="shared" si="8"/>
        <v>0</v>
      </c>
    </row>
    <row r="92" spans="2:11" x14ac:dyDescent="0.15">
      <c r="B92" s="179" t="s">
        <v>173</v>
      </c>
      <c r="C92" s="180" t="s">
        <v>303</v>
      </c>
      <c r="D92" s="208">
        <f>D39*⑩各種係数!I37*③入力!$C$68</f>
        <v>0</v>
      </c>
      <c r="E92" s="210">
        <f>D39*⑩各種係数!J37*③入力!$C$68</f>
        <v>0</v>
      </c>
      <c r="F92" s="208">
        <f>I39*⑩各種係数!I37*③入力!$C$68</f>
        <v>0</v>
      </c>
      <c r="G92" s="210">
        <f>I39*⑩各種係数!J37*③入力!$C$68</f>
        <v>0</v>
      </c>
      <c r="H92" s="208">
        <f>P39*⑩各種係数!I37*③入力!$C$68</f>
        <v>0</v>
      </c>
      <c r="I92" s="210">
        <f>P39*⑩各種係数!J37*③入力!$C$68</f>
        <v>0</v>
      </c>
      <c r="J92" s="208">
        <f t="shared" si="7"/>
        <v>0</v>
      </c>
      <c r="K92" s="210">
        <f t="shared" si="8"/>
        <v>0</v>
      </c>
    </row>
    <row r="93" spans="2:11" x14ac:dyDescent="0.15">
      <c r="B93" s="281" t="s">
        <v>174</v>
      </c>
      <c r="C93" s="282" t="s">
        <v>304</v>
      </c>
      <c r="D93" s="307">
        <f>D40*⑩各種係数!I38*③入力!$C$68</f>
        <v>0</v>
      </c>
      <c r="E93" s="309">
        <f>D40*⑩各種係数!J38*③入力!$C$68</f>
        <v>0</v>
      </c>
      <c r="F93" s="307">
        <f>I40*⑩各種係数!I38*③入力!$C$68</f>
        <v>0</v>
      </c>
      <c r="G93" s="309">
        <f>I40*⑩各種係数!J38*③入力!$C$68</f>
        <v>0</v>
      </c>
      <c r="H93" s="307">
        <f>P40*⑩各種係数!I38*③入力!$C$68</f>
        <v>0</v>
      </c>
      <c r="I93" s="309">
        <f>P40*⑩各種係数!J38*③入力!$C$68</f>
        <v>0</v>
      </c>
      <c r="J93" s="307">
        <f t="shared" si="7"/>
        <v>0</v>
      </c>
      <c r="K93" s="309">
        <f t="shared" si="8"/>
        <v>0</v>
      </c>
    </row>
    <row r="94" spans="2:11" x14ac:dyDescent="0.15">
      <c r="B94" s="179" t="s">
        <v>175</v>
      </c>
      <c r="C94" s="180" t="s">
        <v>305</v>
      </c>
      <c r="D94" s="208">
        <f>D41*⑩各種係数!I39*③入力!$C$68</f>
        <v>0</v>
      </c>
      <c r="E94" s="210">
        <f>D41*⑩各種係数!J39*③入力!$C$68</f>
        <v>0</v>
      </c>
      <c r="F94" s="208">
        <f>I41*⑩各種係数!I39*③入力!$C$68</f>
        <v>0</v>
      </c>
      <c r="G94" s="210">
        <f>I41*⑩各種係数!J39*③入力!$C$68</f>
        <v>0</v>
      </c>
      <c r="H94" s="208">
        <f>P41*⑩各種係数!I39*③入力!$C$68</f>
        <v>0</v>
      </c>
      <c r="I94" s="210">
        <f>P41*⑩各種係数!J39*③入力!$C$68</f>
        <v>0</v>
      </c>
      <c r="J94" s="208">
        <f t="shared" si="7"/>
        <v>0</v>
      </c>
      <c r="K94" s="210">
        <f t="shared" si="8"/>
        <v>0</v>
      </c>
    </row>
    <row r="95" spans="2:11" x14ac:dyDescent="0.15">
      <c r="B95" s="281" t="s">
        <v>176</v>
      </c>
      <c r="C95" s="282" t="s">
        <v>306</v>
      </c>
      <c r="D95" s="307">
        <f>D42*⑩各種係数!I40*③入力!$C$68</f>
        <v>0</v>
      </c>
      <c r="E95" s="309">
        <f>D42*⑩各種係数!J40*③入力!$C$68</f>
        <v>0</v>
      </c>
      <c r="F95" s="307">
        <f>I42*⑩各種係数!I40*③入力!$C$68</f>
        <v>0</v>
      </c>
      <c r="G95" s="309">
        <f>I42*⑩各種係数!J40*③入力!$C$68</f>
        <v>0</v>
      </c>
      <c r="H95" s="307">
        <f>P42*⑩各種係数!I40*③入力!$C$68</f>
        <v>0</v>
      </c>
      <c r="I95" s="309">
        <f>P42*⑩各種係数!J40*③入力!$C$68</f>
        <v>0</v>
      </c>
      <c r="J95" s="307">
        <f t="shared" si="7"/>
        <v>0</v>
      </c>
      <c r="K95" s="309">
        <f t="shared" si="8"/>
        <v>0</v>
      </c>
    </row>
    <row r="96" spans="2:11" x14ac:dyDescent="0.15">
      <c r="B96" s="179" t="s">
        <v>177</v>
      </c>
      <c r="C96" s="180" t="s">
        <v>307</v>
      </c>
      <c r="D96" s="208">
        <f>D43*⑩各種係数!I41*③入力!$C$68</f>
        <v>0</v>
      </c>
      <c r="E96" s="210">
        <f>D43*⑩各種係数!J41*③入力!$C$68</f>
        <v>0</v>
      </c>
      <c r="F96" s="208">
        <f>I43*⑩各種係数!I41*③入力!$C$68</f>
        <v>0</v>
      </c>
      <c r="G96" s="210">
        <f>I43*⑩各種係数!J41*③入力!$C$68</f>
        <v>0</v>
      </c>
      <c r="H96" s="208">
        <f>P43*⑩各種係数!I41*③入力!$C$68</f>
        <v>0</v>
      </c>
      <c r="I96" s="210">
        <f>P43*⑩各種係数!J41*③入力!$C$68</f>
        <v>0</v>
      </c>
      <c r="J96" s="208">
        <f t="shared" si="7"/>
        <v>0</v>
      </c>
      <c r="K96" s="210">
        <f t="shared" si="8"/>
        <v>0</v>
      </c>
    </row>
    <row r="97" spans="2:11" x14ac:dyDescent="0.15">
      <c r="B97" s="281" t="s">
        <v>178</v>
      </c>
      <c r="C97" s="282" t="s">
        <v>308</v>
      </c>
      <c r="D97" s="307">
        <f>D44*⑩各種係数!I42*③入力!$C$68</f>
        <v>0</v>
      </c>
      <c r="E97" s="309">
        <f>D44*⑩各種係数!J42*③入力!$C$68</f>
        <v>0</v>
      </c>
      <c r="F97" s="307">
        <f>I44*⑩各種係数!I42*③入力!$C$68</f>
        <v>0</v>
      </c>
      <c r="G97" s="309">
        <f>I44*⑩各種係数!J42*③入力!$C$68</f>
        <v>0</v>
      </c>
      <c r="H97" s="307">
        <f>P44*⑩各種係数!I42*③入力!$C$68</f>
        <v>0</v>
      </c>
      <c r="I97" s="309">
        <f>P44*⑩各種係数!J42*③入力!$C$68</f>
        <v>0</v>
      </c>
      <c r="J97" s="307">
        <f t="shared" si="7"/>
        <v>0</v>
      </c>
      <c r="K97" s="309">
        <f t="shared" si="8"/>
        <v>0</v>
      </c>
    </row>
    <row r="98" spans="2:11" x14ac:dyDescent="0.15">
      <c r="B98" s="211" t="s">
        <v>179</v>
      </c>
      <c r="C98" s="180" t="s">
        <v>309</v>
      </c>
      <c r="D98" s="208">
        <f>D45*⑩各種係数!I43*③入力!$C$68</f>
        <v>0</v>
      </c>
      <c r="E98" s="210">
        <f>D45*⑩各種係数!J43*③入力!$C$68</f>
        <v>0</v>
      </c>
      <c r="F98" s="208">
        <f>I45*⑩各種係数!I43*③入力!$C$68</f>
        <v>0</v>
      </c>
      <c r="G98" s="210">
        <f>I45*⑩各種係数!J43*③入力!$C$68</f>
        <v>0</v>
      </c>
      <c r="H98" s="208">
        <f>P45*⑩各種係数!I43*③入力!$C$68</f>
        <v>0</v>
      </c>
      <c r="I98" s="210">
        <f>P45*⑩各種係数!J43*③入力!$C$68</f>
        <v>0</v>
      </c>
      <c r="J98" s="208">
        <f t="shared" si="7"/>
        <v>0</v>
      </c>
      <c r="K98" s="210">
        <f t="shared" ref="K98:K101" si="9">E98+G98+I98</f>
        <v>0</v>
      </c>
    </row>
    <row r="99" spans="2:11" x14ac:dyDescent="0.15">
      <c r="B99" s="310" t="s">
        <v>180</v>
      </c>
      <c r="C99" s="282" t="s">
        <v>310</v>
      </c>
      <c r="D99" s="307">
        <f>D46*⑩各種係数!I44*③入力!$C$68</f>
        <v>0</v>
      </c>
      <c r="E99" s="309">
        <f>D46*⑩各種係数!J44*③入力!$C$68</f>
        <v>0</v>
      </c>
      <c r="F99" s="307">
        <f>I46*⑩各種係数!I44*③入力!$C$68</f>
        <v>0</v>
      </c>
      <c r="G99" s="309">
        <f>I46*⑩各種係数!J44*③入力!$C$68</f>
        <v>0</v>
      </c>
      <c r="H99" s="307">
        <f>P46*⑩各種係数!I44*③入力!$C$68</f>
        <v>0</v>
      </c>
      <c r="I99" s="309">
        <f>P46*⑩各種係数!J44*③入力!$C$68</f>
        <v>0</v>
      </c>
      <c r="J99" s="307">
        <f t="shared" si="7"/>
        <v>0</v>
      </c>
      <c r="K99" s="309">
        <f t="shared" si="9"/>
        <v>0</v>
      </c>
    </row>
    <row r="100" spans="2:11" x14ac:dyDescent="0.15">
      <c r="B100" s="211" t="s">
        <v>181</v>
      </c>
      <c r="C100" s="180" t="s">
        <v>311</v>
      </c>
      <c r="D100" s="208">
        <f>D47*⑩各種係数!I45*③入力!$C$68</f>
        <v>0</v>
      </c>
      <c r="E100" s="210">
        <f>D47*⑩各種係数!J45*③入力!$C$68</f>
        <v>0</v>
      </c>
      <c r="F100" s="208">
        <f>I47*⑩各種係数!I45*③入力!$C$68</f>
        <v>0</v>
      </c>
      <c r="G100" s="210">
        <f>I47*⑩各種係数!J45*③入力!$C$68</f>
        <v>0</v>
      </c>
      <c r="H100" s="208">
        <f>P47*⑩各種係数!I45*③入力!$C$68</f>
        <v>0</v>
      </c>
      <c r="I100" s="210">
        <f>P47*⑩各種係数!J45*③入力!$C$68</f>
        <v>0</v>
      </c>
      <c r="J100" s="208">
        <f t="shared" si="7"/>
        <v>0</v>
      </c>
      <c r="K100" s="210">
        <f t="shared" si="9"/>
        <v>0</v>
      </c>
    </row>
    <row r="101" spans="2:11" x14ac:dyDescent="0.15">
      <c r="B101" s="311" t="s">
        <v>182</v>
      </c>
      <c r="C101" s="312" t="s">
        <v>312</v>
      </c>
      <c r="D101" s="315">
        <f>D48*⑩各種係数!I46*③入力!$C$68</f>
        <v>0</v>
      </c>
      <c r="E101" s="314">
        <f>D48*⑩各種係数!J46*③入力!$C$68</f>
        <v>0</v>
      </c>
      <c r="F101" s="315">
        <f>I48*⑩各種係数!I46*③入力!$C$68</f>
        <v>0</v>
      </c>
      <c r="G101" s="314">
        <f>I48*⑩各種係数!J46*③入力!$C$68</f>
        <v>0</v>
      </c>
      <c r="H101" s="315">
        <f>P48*⑩各種係数!I46*③入力!$C$68</f>
        <v>0</v>
      </c>
      <c r="I101" s="314">
        <f>P48*⑩各種係数!J46*③入力!$C$68</f>
        <v>0</v>
      </c>
      <c r="J101" s="315">
        <f t="shared" si="7"/>
        <v>0</v>
      </c>
      <c r="K101" s="314">
        <f t="shared" si="9"/>
        <v>0</v>
      </c>
    </row>
    <row r="102" spans="2:11" ht="18" customHeight="1" thickBot="1" x14ac:dyDescent="0.2">
      <c r="B102" s="592" t="s">
        <v>47</v>
      </c>
      <c r="C102" s="593"/>
      <c r="D102" s="107">
        <f t="shared" ref="D102:K102" si="10">SUM(D62:D101)</f>
        <v>0</v>
      </c>
      <c r="E102" s="109">
        <f t="shared" si="10"/>
        <v>0</v>
      </c>
      <c r="F102" s="107">
        <f t="shared" si="10"/>
        <v>0</v>
      </c>
      <c r="G102" s="109">
        <f t="shared" si="10"/>
        <v>0</v>
      </c>
      <c r="H102" s="107">
        <f t="shared" si="10"/>
        <v>0</v>
      </c>
      <c r="I102" s="109">
        <f t="shared" si="10"/>
        <v>0</v>
      </c>
      <c r="J102" s="107">
        <f t="shared" si="10"/>
        <v>0</v>
      </c>
      <c r="K102" s="109">
        <f t="shared" si="10"/>
        <v>0</v>
      </c>
    </row>
  </sheetData>
  <sheetProtection sheet="1" objects="1" scenarios="1"/>
  <mergeCells count="38">
    <mergeCell ref="M4:M8"/>
    <mergeCell ref="D4:F4"/>
    <mergeCell ref="N4:N8"/>
    <mergeCell ref="O4:O8"/>
    <mergeCell ref="B49:C49"/>
    <mergeCell ref="L4:L8"/>
    <mergeCell ref="H4:H8"/>
    <mergeCell ref="B4:C8"/>
    <mergeCell ref="J6:J8"/>
    <mergeCell ref="I4:K4"/>
    <mergeCell ref="E6:E8"/>
    <mergeCell ref="G4:G8"/>
    <mergeCell ref="D5:D8"/>
    <mergeCell ref="F7:F8"/>
    <mergeCell ref="I5:I8"/>
    <mergeCell ref="K7:K8"/>
    <mergeCell ref="B102:C102"/>
    <mergeCell ref="J58:K58"/>
    <mergeCell ref="J59:J61"/>
    <mergeCell ref="K59:K61"/>
    <mergeCell ref="F58:G58"/>
    <mergeCell ref="F59:F61"/>
    <mergeCell ref="G59:G61"/>
    <mergeCell ref="H58:I58"/>
    <mergeCell ref="B58:C61"/>
    <mergeCell ref="D59:D61"/>
    <mergeCell ref="E59:E61"/>
    <mergeCell ref="D58:E58"/>
    <mergeCell ref="H59:H61"/>
    <mergeCell ref="I59:I61"/>
    <mergeCell ref="S4:U4"/>
    <mergeCell ref="T6:T8"/>
    <mergeCell ref="P4:R4"/>
    <mergeCell ref="Q6:Q8"/>
    <mergeCell ref="R7:R8"/>
    <mergeCell ref="S5:S8"/>
    <mergeCell ref="U7:U8"/>
    <mergeCell ref="P5:P8"/>
  </mergeCells>
  <phoneticPr fontId="2"/>
  <pageMargins left="0.39370078740157483" right="0.39370078740157483" top="0.78740157480314965" bottom="0.39370078740157483" header="0.51181102362204722" footer="0.51181102362204722"/>
  <pageSetup paperSize="9" scale="60" orientation="landscape" cellComments="asDisplayed" r:id="rId1"/>
  <headerFooter alignWithMargins="0"/>
  <rowBreaks count="1" manualBreakCount="1">
    <brk id="56" max="16383" man="1"/>
  </rowBreaks>
  <ignoredErrors>
    <ignoredError sqref="B62:B101 B9:B48"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17</vt:i4>
      </vt:variant>
    </vt:vector>
  </HeadingPairs>
  <TitlesOfParts>
    <vt:vector size="29" baseType="lpstr">
      <vt:lpstr>①はじめに</vt:lpstr>
      <vt:lpstr>②利用方法</vt:lpstr>
      <vt:lpstr>③入力</vt:lpstr>
      <vt:lpstr>④出力Ⅰ</vt:lpstr>
      <vt:lpstr>⑤出力Ⅱ</vt:lpstr>
      <vt:lpstr>⑥出力Ⅲ（グラフ）</vt:lpstr>
      <vt:lpstr>⑦フロー</vt:lpstr>
      <vt:lpstr>⑧計算域Ⅰ</vt:lpstr>
      <vt:lpstr>⑨計算域Ⅱ</vt:lpstr>
      <vt:lpstr>⑩各種係数</vt:lpstr>
      <vt:lpstr>⑪投入係数表</vt:lpstr>
      <vt:lpstr>⑫逆行列係数表</vt:lpstr>
      <vt:lpstr>③入力!Criteria</vt:lpstr>
      <vt:lpstr>③入力!Extract</vt:lpstr>
      <vt:lpstr>①はじめに!Print_Area</vt:lpstr>
      <vt:lpstr>②利用方法!Print_Area</vt:lpstr>
      <vt:lpstr>③入力!Print_Area</vt:lpstr>
      <vt:lpstr>④出力Ⅰ!Print_Area</vt:lpstr>
      <vt:lpstr>⑤出力Ⅱ!Print_Area</vt:lpstr>
      <vt:lpstr>'⑥出力Ⅲ（グラフ）'!Print_Area</vt:lpstr>
      <vt:lpstr>⑦フロー!Print_Area</vt:lpstr>
      <vt:lpstr>⑧計算域Ⅰ!Print_Area</vt:lpstr>
      <vt:lpstr>⑨計算域Ⅱ!Print_Area</vt:lpstr>
      <vt:lpstr>⑩各種係数!Print_Area</vt:lpstr>
      <vt:lpstr>⑪投入係数表!Print_Area</vt:lpstr>
      <vt:lpstr>⑫逆行列係数表!Print_Area</vt:lpstr>
      <vt:lpstr>⑨計算域Ⅱ!Print_Titles</vt:lpstr>
      <vt:lpstr>⑪投入係数表!Print_Titles</vt:lpstr>
      <vt:lpstr>⑫逆行列係数表!Print_Titles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2025-12-19T01:12:38Z</dcterms:created>
  <dcterms:modified xsi:type="dcterms:W3CDTF">2025-12-19T01:15:54Z</dcterms:modified>
  <cp:contentStatus/>
</cp:coreProperties>
</file>