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1133D76E-179A-4B9E-8BDC-BDC032BA47F6}" xr6:coauthVersionLast="47" xr6:coauthVersionMax="47" xr10:uidLastSave="{00000000-0000-0000-0000-000000000000}"/>
  <bookViews>
    <workbookView xWindow="-120" yWindow="-120" windowWidth="24240" windowHeight="13020" tabRatio="692" xr2:uid="{00000000-000D-0000-FFFF-FFFF00000000}"/>
  </bookViews>
  <sheets>
    <sheet name="①はじめに" sheetId="11" r:id="rId1"/>
    <sheet name="②利用方法" sheetId="13" r:id="rId2"/>
    <sheet name="③入力" sheetId="1" r:id="rId3"/>
    <sheet name="④出力Ⅰ" sheetId="2" r:id="rId4"/>
    <sheet name="⑤出力Ⅱ" sheetId="3" r:id="rId5"/>
    <sheet name="⑥出力Ⅲ（グラフ）" sheetId="12" r:id="rId6"/>
    <sheet name="⑦フロー" sheetId="10" r:id="rId7"/>
    <sheet name="⑧計算域Ⅱ" sheetId="5" r:id="rId8"/>
    <sheet name="⑨各種係数" sheetId="6" r:id="rId9"/>
    <sheet name="⑩逆行列係数表" sheetId="8" r:id="rId10"/>
    <sheet name="⑪外生化逆行列係数表" sheetId="9" r:id="rId11"/>
  </sheets>
  <externalReferences>
    <externalReference r:id="rId12"/>
  </externalReferences>
  <definedNames>
    <definedName name="_xlnm._FilterDatabase" localSheetId="2" hidden="1">③入力!$D$65:$D$67</definedName>
    <definedName name="_xlnm.Criteria" localSheetId="2">③入力!$D$65:$D$67</definedName>
    <definedName name="_xlnm.Extract" localSheetId="2">③入力!$D$63</definedName>
    <definedName name="_xlnm.Print_Area" localSheetId="0">①はじめに!$B$2:$B$136</definedName>
    <definedName name="_xlnm.Print_Area" localSheetId="1">②利用方法!$A$1:$M$111</definedName>
    <definedName name="_xlnm.Print_Area" localSheetId="2">③入力!$B$2:$G$67</definedName>
    <definedName name="_xlnm.Print_Area" localSheetId="3">④出力Ⅰ!$B$2:$K$48</definedName>
    <definedName name="_xlnm.Print_Area" localSheetId="4">⑤出力Ⅱ!$B$2:$M$96</definedName>
    <definedName name="_xlnm.Print_Area" localSheetId="5">'⑥出力Ⅲ（グラフ）'!$A$4:$V$111</definedName>
    <definedName name="_xlnm.Print_Area" localSheetId="7">⑧計算域Ⅱ!$B$2:$T$97</definedName>
    <definedName name="_xlnm.Print_Area" localSheetId="8">⑨各種係数!$B$2:$J$47</definedName>
    <definedName name="_xlnm.Print_Area" localSheetId="9">⑩逆行列係数表!$B$2:$AS$47</definedName>
    <definedName name="_xlnm.Print_Area" localSheetId="10">⑪外生化逆行列係数表!$B$2:$AS$47</definedName>
    <definedName name="_xlnm.Print_Titles" localSheetId="7">⑧計算域Ⅱ!$1:$2</definedName>
    <definedName name="_xlnm.Print_Titles" localSheetId="9">⑩逆行列係数表!$B:$C</definedName>
    <definedName name="_xlnm.Print_Titles" localSheetId="10">⑪外生化逆行列係数表!$B:$C</definedName>
    <definedName name="登録リスト" localSheetId="5">[1]分析履歴!$A$7:$A$9</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4" i="5" l="1"/>
  <c r="F44" i="5" s="1"/>
  <c r="F44" i="3" s="1"/>
  <c r="D45" i="5"/>
  <c r="E45" i="5" s="1"/>
  <c r="E45" i="3" s="1"/>
  <c r="D46" i="5"/>
  <c r="D46" i="3" s="1"/>
  <c r="D47" i="5"/>
  <c r="F47" i="5" s="1"/>
  <c r="D48" i="5"/>
  <c r="F48" i="5" s="1"/>
  <c r="F48" i="3" s="1"/>
  <c r="D5" i="1"/>
  <c r="J5" i="2"/>
  <c r="G4" i="2"/>
  <c r="M3" i="10"/>
  <c r="D12" i="5"/>
  <c r="D12" i="3" s="1"/>
  <c r="D9" i="5"/>
  <c r="D10" i="5"/>
  <c r="D10" i="3" s="1"/>
  <c r="D11" i="5"/>
  <c r="F11" i="5" s="1"/>
  <c r="F11" i="3" s="1"/>
  <c r="D13" i="5"/>
  <c r="E13" i="5" s="1"/>
  <c r="E13" i="3" s="1"/>
  <c r="D14" i="5"/>
  <c r="E14" i="5" s="1"/>
  <c r="E14" i="3" s="1"/>
  <c r="D15" i="5"/>
  <c r="F15" i="5" s="1"/>
  <c r="D16" i="5"/>
  <c r="F16" i="5" s="1"/>
  <c r="F16" i="3" s="1"/>
  <c r="D17" i="5"/>
  <c r="D17" i="3" s="1"/>
  <c r="D18" i="5"/>
  <c r="D18" i="3" s="1"/>
  <c r="D19" i="5"/>
  <c r="F19" i="5" s="1"/>
  <c r="F19" i="3" s="1"/>
  <c r="D20" i="5"/>
  <c r="D20" i="3" s="1"/>
  <c r="D21" i="5"/>
  <c r="D21" i="3" s="1"/>
  <c r="D22" i="5"/>
  <c r="F22" i="5" s="1"/>
  <c r="D23" i="5"/>
  <c r="D23" i="3" s="1"/>
  <c r="D24" i="5"/>
  <c r="D24" i="3" s="1"/>
  <c r="D25" i="5"/>
  <c r="E25" i="5" s="1"/>
  <c r="E25" i="3" s="1"/>
  <c r="D26" i="5"/>
  <c r="D26" i="3" s="1"/>
  <c r="D27" i="5"/>
  <c r="F27" i="5" s="1"/>
  <c r="D28" i="5"/>
  <c r="D29" i="5"/>
  <c r="D29" i="3" s="1"/>
  <c r="D30" i="5"/>
  <c r="D30" i="3" s="1"/>
  <c r="D31" i="5"/>
  <c r="E31" i="5" s="1"/>
  <c r="E31" i="3" s="1"/>
  <c r="D32" i="5"/>
  <c r="E32" i="5" s="1"/>
  <c r="E32" i="3" s="1"/>
  <c r="D33" i="5"/>
  <c r="D34" i="5"/>
  <c r="D34" i="3" s="1"/>
  <c r="D35" i="5"/>
  <c r="F35" i="5" s="1"/>
  <c r="F35" i="3" s="1"/>
  <c r="D36" i="5"/>
  <c r="D36" i="3" s="1"/>
  <c r="D37" i="5"/>
  <c r="D38" i="5"/>
  <c r="F38" i="5" s="1"/>
  <c r="F38" i="3" s="1"/>
  <c r="D39" i="5"/>
  <c r="D39" i="3" s="1"/>
  <c r="D40" i="5"/>
  <c r="D40" i="3" s="1"/>
  <c r="D41" i="5"/>
  <c r="F41" i="5" s="1"/>
  <c r="F41" i="3" s="1"/>
  <c r="D42" i="5"/>
  <c r="D42" i="3" s="1"/>
  <c r="D43" i="5"/>
  <c r="E43" i="5" s="1"/>
  <c r="C67" i="1"/>
  <c r="D49" i="1"/>
  <c r="G10" i="10" s="1"/>
  <c r="T3" i="5"/>
  <c r="M3" i="3"/>
  <c r="E36" i="5" l="1"/>
  <c r="E36" i="3" s="1"/>
  <c r="E11" i="5"/>
  <c r="E11" i="3" s="1"/>
  <c r="D57" i="5"/>
  <c r="D41" i="3"/>
  <c r="F40" i="5"/>
  <c r="F40" i="3" s="1"/>
  <c r="E22" i="5"/>
  <c r="E22" i="3" s="1"/>
  <c r="E40" i="5"/>
  <c r="E40" i="3" s="1"/>
  <c r="E23" i="5"/>
  <c r="E23" i="3" s="1"/>
  <c r="D27" i="3"/>
  <c r="D16" i="3"/>
  <c r="E44" i="5"/>
  <c r="E44" i="3" s="1"/>
  <c r="E34" i="5"/>
  <c r="E34" i="3" s="1"/>
  <c r="D44" i="3"/>
  <c r="E27" i="5"/>
  <c r="E27" i="3" s="1"/>
  <c r="F42" i="5"/>
  <c r="F42" i="3" s="1"/>
  <c r="E67" i="5"/>
  <c r="H19" i="3" s="1"/>
  <c r="F9" i="5"/>
  <c r="E26" i="5"/>
  <c r="E26" i="3" s="1"/>
  <c r="E42" i="5"/>
  <c r="E42" i="3" s="1"/>
  <c r="E41" i="5"/>
  <c r="E41" i="3" s="1"/>
  <c r="F12" i="5"/>
  <c r="F12" i="3" s="1"/>
  <c r="D22" i="3"/>
  <c r="D31" i="3"/>
  <c r="F24" i="5"/>
  <c r="F24" i="3" s="1"/>
  <c r="D35" i="3"/>
  <c r="F13" i="5"/>
  <c r="F13" i="3" s="1"/>
  <c r="E16" i="5"/>
  <c r="E16" i="3" s="1"/>
  <c r="D38" i="3"/>
  <c r="D13" i="3"/>
  <c r="F30" i="5"/>
  <c r="F30" i="3" s="1"/>
  <c r="E12" i="5"/>
  <c r="E12" i="3" s="1"/>
  <c r="F45" i="5"/>
  <c r="F45" i="3" s="1"/>
  <c r="D43" i="3"/>
  <c r="F43" i="5"/>
  <c r="F43" i="3" s="1"/>
  <c r="E35" i="5"/>
  <c r="E35" i="3" s="1"/>
  <c r="D45" i="3"/>
  <c r="F36" i="5"/>
  <c r="F36" i="3" s="1"/>
  <c r="D11" i="3"/>
  <c r="D14" i="3"/>
  <c r="F32" i="5"/>
  <c r="F32" i="3" s="1"/>
  <c r="E17" i="5"/>
  <c r="E17" i="3" s="1"/>
  <c r="F31" i="5"/>
  <c r="F31" i="3" s="1"/>
  <c r="F17" i="5"/>
  <c r="F17" i="3" s="1"/>
  <c r="F14" i="5"/>
  <c r="F14" i="3" s="1"/>
  <c r="D32" i="3"/>
  <c r="E38" i="5"/>
  <c r="E38" i="3" s="1"/>
  <c r="F23" i="5"/>
  <c r="F23" i="3" s="1"/>
  <c r="F26" i="5"/>
  <c r="F26" i="3" s="1"/>
  <c r="G9" i="5" a="1"/>
  <c r="G38" i="5" s="1"/>
  <c r="H38" i="5" s="1"/>
  <c r="G86" i="5" s="1"/>
  <c r="M38" i="3" s="1"/>
  <c r="D9" i="3"/>
  <c r="D93" i="5"/>
  <c r="G45" i="3" s="1"/>
  <c r="E69" i="5"/>
  <c r="H21" i="3" s="1"/>
  <c r="E66" i="5"/>
  <c r="H18" i="3" s="1"/>
  <c r="E72" i="5"/>
  <c r="H24" i="3" s="1"/>
  <c r="D64" i="5"/>
  <c r="G16" i="3" s="1"/>
  <c r="D78" i="5"/>
  <c r="G30" i="3" s="1"/>
  <c r="E57" i="5"/>
  <c r="E63" i="5"/>
  <c r="H15" i="3" s="1"/>
  <c r="D71" i="5"/>
  <c r="G23" i="3" s="1"/>
  <c r="E96" i="5"/>
  <c r="H48" i="3" s="1"/>
  <c r="D81" i="5"/>
  <c r="G33" i="3" s="1"/>
  <c r="D85" i="5"/>
  <c r="G37" i="3" s="1"/>
  <c r="E58" i="5"/>
  <c r="H10" i="3" s="1"/>
  <c r="D75" i="5"/>
  <c r="G27" i="3" s="1"/>
  <c r="D94" i="5"/>
  <c r="G46" i="3" s="1"/>
  <c r="D63" i="5"/>
  <c r="G15" i="3" s="1"/>
  <c r="T7" i="12"/>
  <c r="H30" i="12"/>
  <c r="H7" i="12"/>
  <c r="F22" i="3"/>
  <c r="F27" i="3"/>
  <c r="F15" i="3"/>
  <c r="E43" i="3"/>
  <c r="F37" i="5"/>
  <c r="E37" i="5"/>
  <c r="D37" i="3"/>
  <c r="E85" i="5"/>
  <c r="D33" i="3"/>
  <c r="F33" i="5"/>
  <c r="E33" i="5"/>
  <c r="E81" i="5"/>
  <c r="F29" i="5"/>
  <c r="D77" i="5"/>
  <c r="E77" i="5"/>
  <c r="E29" i="5"/>
  <c r="F18" i="5"/>
  <c r="D66" i="5"/>
  <c r="E18" i="5"/>
  <c r="F47" i="3"/>
  <c r="E79" i="5"/>
  <c r="D59" i="5"/>
  <c r="D83" i="5"/>
  <c r="D90" i="5"/>
  <c r="E84" i="5"/>
  <c r="D80" i="5"/>
  <c r="E70" i="5"/>
  <c r="D74" i="5"/>
  <c r="D88" i="5"/>
  <c r="D91" i="5"/>
  <c r="E59" i="5"/>
  <c r="E64" i="5"/>
  <c r="E91" i="5"/>
  <c r="E61" i="5"/>
  <c r="E65" i="5"/>
  <c r="E92" i="5"/>
  <c r="E83" i="5"/>
  <c r="D60" i="5"/>
  <c r="E90" i="5"/>
  <c r="E89" i="5"/>
  <c r="D65" i="5"/>
  <c r="D84" i="5"/>
  <c r="D70" i="5"/>
  <c r="E75" i="5"/>
  <c r="E86" i="5"/>
  <c r="D92" i="5"/>
  <c r="E60" i="5"/>
  <c r="D95" i="5"/>
  <c r="D67" i="5"/>
  <c r="E93" i="5"/>
  <c r="E80" i="5"/>
  <c r="E74" i="5"/>
  <c r="E88" i="5"/>
  <c r="D61" i="5"/>
  <c r="D86" i="5"/>
  <c r="D96" i="5"/>
  <c r="D89" i="5"/>
  <c r="E71" i="5"/>
  <c r="E62" i="5"/>
  <c r="F39" i="5"/>
  <c r="E87" i="5"/>
  <c r="D87" i="5"/>
  <c r="E39" i="5"/>
  <c r="F46" i="5"/>
  <c r="E46" i="5"/>
  <c r="E94" i="5"/>
  <c r="D62" i="5"/>
  <c r="E76" i="5"/>
  <c r="D79" i="5"/>
  <c r="D82" i="5"/>
  <c r="D68" i="5"/>
  <c r="F28" i="5"/>
  <c r="D28" i="3"/>
  <c r="E28" i="5"/>
  <c r="D76" i="5"/>
  <c r="D25" i="3"/>
  <c r="F25" i="5"/>
  <c r="E73" i="5"/>
  <c r="D73" i="5"/>
  <c r="D69" i="5"/>
  <c r="F21" i="5"/>
  <c r="E21" i="5"/>
  <c r="D72" i="5"/>
  <c r="E24" i="5"/>
  <c r="E20" i="5"/>
  <c r="E68" i="5"/>
  <c r="E10" i="5"/>
  <c r="F10" i="5"/>
  <c r="D58" i="5"/>
  <c r="E95" i="5"/>
  <c r="E47" i="5"/>
  <c r="D47" i="3"/>
  <c r="F20" i="5"/>
  <c r="E82" i="5"/>
  <c r="F34" i="5"/>
  <c r="E30" i="5"/>
  <c r="E78" i="5"/>
  <c r="E19" i="5"/>
  <c r="D19" i="3"/>
  <c r="E15" i="5"/>
  <c r="D15" i="3"/>
  <c r="E9" i="5"/>
  <c r="D49" i="5"/>
  <c r="D48" i="3"/>
  <c r="E48" i="5"/>
  <c r="F9" i="3" l="1"/>
  <c r="H9" i="3"/>
  <c r="G11" i="5"/>
  <c r="H11" i="5" s="1"/>
  <c r="I11" i="5" s="1"/>
  <c r="G39" i="5"/>
  <c r="H39" i="5" s="1"/>
  <c r="F87" i="5" s="1"/>
  <c r="L39" i="3" s="1"/>
  <c r="G30" i="5"/>
  <c r="H30" i="5" s="1"/>
  <c r="F78" i="5" s="1"/>
  <c r="G36" i="5"/>
  <c r="H36" i="5" s="1"/>
  <c r="G84" i="5" s="1"/>
  <c r="M36" i="3" s="1"/>
  <c r="G35" i="5"/>
  <c r="H35" i="5" s="1"/>
  <c r="G83" i="5" s="1"/>
  <c r="M35" i="3" s="1"/>
  <c r="G20" i="5"/>
  <c r="H20" i="5" s="1"/>
  <c r="J20" i="5" s="1"/>
  <c r="K20" i="3" s="1"/>
  <c r="G31" i="5"/>
  <c r="H31" i="5" s="1"/>
  <c r="J31" i="5" s="1"/>
  <c r="G18" i="5"/>
  <c r="H18" i="5" s="1"/>
  <c r="J18" i="5" s="1"/>
  <c r="K18" i="3" s="1"/>
  <c r="G45" i="5"/>
  <c r="H45" i="5" s="1"/>
  <c r="I45" i="5" s="1"/>
  <c r="J45" i="3" s="1"/>
  <c r="I38" i="5"/>
  <c r="J38" i="3" s="1"/>
  <c r="G23" i="5"/>
  <c r="H23" i="5" s="1"/>
  <c r="F71" i="5" s="1"/>
  <c r="G48" i="5"/>
  <c r="H48" i="5" s="1"/>
  <c r="G96" i="5" s="1"/>
  <c r="G28" i="5"/>
  <c r="H28" i="5" s="1"/>
  <c r="I28" i="3" s="1"/>
  <c r="G9" i="5"/>
  <c r="H9" i="5" s="1"/>
  <c r="G40" i="5"/>
  <c r="H40" i="5" s="1"/>
  <c r="I40" i="3" s="1"/>
  <c r="G32" i="5"/>
  <c r="H32" i="5" s="1"/>
  <c r="J32" i="5" s="1"/>
  <c r="G41" i="5"/>
  <c r="H41" i="5" s="1"/>
  <c r="I41" i="5" s="1"/>
  <c r="F86" i="5"/>
  <c r="L38" i="3" s="1"/>
  <c r="G46" i="5"/>
  <c r="H46" i="5" s="1"/>
  <c r="J46" i="5" s="1"/>
  <c r="K46" i="3" s="1"/>
  <c r="G25" i="5"/>
  <c r="H25" i="5" s="1"/>
  <c r="G73" i="5" s="1"/>
  <c r="M25" i="3" s="1"/>
  <c r="G37" i="5"/>
  <c r="H37" i="5" s="1"/>
  <c r="I37" i="5" s="1"/>
  <c r="J37" i="3" s="1"/>
  <c r="G14" i="5"/>
  <c r="H14" i="5" s="1"/>
  <c r="I14" i="5" s="1"/>
  <c r="G43" i="5"/>
  <c r="H43" i="5" s="1"/>
  <c r="J43" i="5" s="1"/>
  <c r="G12" i="5"/>
  <c r="H12" i="5" s="1"/>
  <c r="G60" i="5" s="1"/>
  <c r="M12" i="3" s="1"/>
  <c r="G15" i="5"/>
  <c r="H15" i="5" s="1"/>
  <c r="F63" i="5" s="1"/>
  <c r="G44" i="5"/>
  <c r="H44" i="5" s="1"/>
  <c r="F92" i="5" s="1"/>
  <c r="L44" i="3" s="1"/>
  <c r="G16" i="5"/>
  <c r="H16" i="5" s="1"/>
  <c r="I16" i="5" s="1"/>
  <c r="G27" i="5"/>
  <c r="H27" i="5" s="1"/>
  <c r="G75" i="5" s="1"/>
  <c r="M27" i="3" s="1"/>
  <c r="G17" i="5"/>
  <c r="H17" i="5" s="1"/>
  <c r="I17" i="3" s="1"/>
  <c r="G10" i="5"/>
  <c r="I38" i="3"/>
  <c r="G13" i="5"/>
  <c r="H13" i="5" s="1"/>
  <c r="G61" i="5" s="1"/>
  <c r="M13" i="3" s="1"/>
  <c r="G21" i="5"/>
  <c r="H21" i="5" s="1"/>
  <c r="G69" i="5" s="1"/>
  <c r="G42" i="5"/>
  <c r="H42" i="5" s="1"/>
  <c r="J42" i="5" s="1"/>
  <c r="G47" i="5"/>
  <c r="H47" i="5" s="1"/>
  <c r="J47" i="5" s="1"/>
  <c r="G22" i="5"/>
  <c r="H22" i="5" s="1"/>
  <c r="G70" i="5" s="1"/>
  <c r="M22" i="3" s="1"/>
  <c r="G29" i="5"/>
  <c r="H29" i="5" s="1"/>
  <c r="I29" i="3" s="1"/>
  <c r="G26" i="5"/>
  <c r="H26" i="5" s="1"/>
  <c r="I26" i="3" s="1"/>
  <c r="G24" i="5"/>
  <c r="H24" i="5" s="1"/>
  <c r="I24" i="5" s="1"/>
  <c r="J24" i="3" s="1"/>
  <c r="J38" i="5"/>
  <c r="K38" i="5" s="1"/>
  <c r="G19" i="5"/>
  <c r="H19" i="5" s="1"/>
  <c r="F67" i="5" s="1"/>
  <c r="L19" i="3" s="1"/>
  <c r="G34" i="5"/>
  <c r="H34" i="5" s="1"/>
  <c r="J34" i="5" s="1"/>
  <c r="K34" i="3" s="1"/>
  <c r="G33" i="5"/>
  <c r="H33" i="5" s="1"/>
  <c r="I33" i="5" s="1"/>
  <c r="J33" i="3" s="1"/>
  <c r="F49" i="5"/>
  <c r="G12" i="2" s="1"/>
  <c r="D49" i="3"/>
  <c r="G10" i="3"/>
  <c r="G34" i="3"/>
  <c r="G13" i="3"/>
  <c r="G44" i="3"/>
  <c r="G43" i="3"/>
  <c r="E33" i="3"/>
  <c r="E48" i="3"/>
  <c r="E9" i="3"/>
  <c r="E49" i="5"/>
  <c r="E19" i="3"/>
  <c r="H34" i="3"/>
  <c r="H47" i="3"/>
  <c r="H20" i="3"/>
  <c r="G25" i="3"/>
  <c r="G28" i="3"/>
  <c r="G20" i="3"/>
  <c r="G14" i="3"/>
  <c r="E39" i="3"/>
  <c r="H14" i="3"/>
  <c r="G38" i="3"/>
  <c r="H32" i="3"/>
  <c r="H12" i="3"/>
  <c r="G22" i="3"/>
  <c r="H42" i="3"/>
  <c r="H17" i="3"/>
  <c r="H11" i="3"/>
  <c r="H22" i="3"/>
  <c r="G35" i="3"/>
  <c r="E29" i="3"/>
  <c r="H33" i="3"/>
  <c r="H37" i="3"/>
  <c r="H30" i="3"/>
  <c r="E20" i="3"/>
  <c r="E28" i="3"/>
  <c r="G39" i="3"/>
  <c r="G12" i="3"/>
  <c r="G32" i="3"/>
  <c r="E18" i="3"/>
  <c r="D97" i="5"/>
  <c r="G9" i="3"/>
  <c r="E15" i="3"/>
  <c r="E30" i="3"/>
  <c r="F10" i="3"/>
  <c r="E24" i="3"/>
  <c r="F21" i="3"/>
  <c r="F25" i="3"/>
  <c r="G31" i="3"/>
  <c r="E46" i="3"/>
  <c r="H39" i="3"/>
  <c r="G41" i="3"/>
  <c r="H40" i="3"/>
  <c r="G19" i="3"/>
  <c r="H38" i="3"/>
  <c r="G17" i="3"/>
  <c r="H35" i="3"/>
  <c r="H43" i="3"/>
  <c r="G40" i="3"/>
  <c r="H36" i="3"/>
  <c r="H31" i="3"/>
  <c r="G18" i="3"/>
  <c r="G29" i="3"/>
  <c r="F33" i="3"/>
  <c r="E37" i="3"/>
  <c r="F20" i="3"/>
  <c r="E21" i="3"/>
  <c r="H25" i="3"/>
  <c r="H46" i="3"/>
  <c r="H23" i="3"/>
  <c r="H45" i="3"/>
  <c r="G36" i="3"/>
  <c r="H13" i="3"/>
  <c r="G11" i="3"/>
  <c r="H29" i="3"/>
  <c r="C21" i="10"/>
  <c r="G8" i="2"/>
  <c r="F34" i="3"/>
  <c r="E47" i="3"/>
  <c r="E10" i="3"/>
  <c r="G24" i="3"/>
  <c r="G21" i="3"/>
  <c r="F28" i="3"/>
  <c r="H28" i="3"/>
  <c r="F46" i="3"/>
  <c r="F39" i="3"/>
  <c r="G48" i="3"/>
  <c r="H26" i="3"/>
  <c r="G47" i="3"/>
  <c r="H27" i="3"/>
  <c r="H41" i="3"/>
  <c r="H44" i="3"/>
  <c r="H16" i="3"/>
  <c r="G26" i="3"/>
  <c r="G42" i="3"/>
  <c r="F18" i="3"/>
  <c r="F29" i="3"/>
  <c r="F37" i="3"/>
  <c r="E97" i="5"/>
  <c r="G63" i="5" l="1"/>
  <c r="F83" i="5"/>
  <c r="L35" i="3" s="1"/>
  <c r="J16" i="5"/>
  <c r="I30" i="3"/>
  <c r="I33" i="3"/>
  <c r="J24" i="5"/>
  <c r="K24" i="3" s="1"/>
  <c r="J23" i="5"/>
  <c r="K23" i="3" s="1"/>
  <c r="G71" i="5"/>
  <c r="M23" i="3" s="1"/>
  <c r="F81" i="5"/>
  <c r="L33" i="3" s="1"/>
  <c r="I43" i="5"/>
  <c r="J43" i="3" s="1"/>
  <c r="F79" i="5"/>
  <c r="L31" i="3" s="1"/>
  <c r="F91" i="5"/>
  <c r="L43" i="3" s="1"/>
  <c r="I30" i="5"/>
  <c r="J30" i="3" s="1"/>
  <c r="I46" i="3"/>
  <c r="I35" i="5"/>
  <c r="J35" i="3" s="1"/>
  <c r="J41" i="5"/>
  <c r="K41" i="5" s="1"/>
  <c r="J21" i="5"/>
  <c r="K21" i="3" s="1"/>
  <c r="H10" i="5"/>
  <c r="I10" i="5" s="1"/>
  <c r="J10" i="3" s="1"/>
  <c r="J45" i="5"/>
  <c r="K45" i="5" s="1"/>
  <c r="I20" i="5"/>
  <c r="J20" i="3" s="1"/>
  <c r="J15" i="5"/>
  <c r="K15" i="5" s="1"/>
  <c r="F69" i="5"/>
  <c r="L21" i="3" s="1"/>
  <c r="J28" i="5"/>
  <c r="K28" i="3" s="1"/>
  <c r="J29" i="5"/>
  <c r="K29" i="3" s="1"/>
  <c r="I28" i="5"/>
  <c r="J28" i="3" s="1"/>
  <c r="J11" i="5"/>
  <c r="K11" i="5" s="1"/>
  <c r="G28" i="10"/>
  <c r="G67" i="5"/>
  <c r="M19" i="3" s="1"/>
  <c r="G90" i="5"/>
  <c r="M42" i="3" s="1"/>
  <c r="G77" i="5"/>
  <c r="M29" i="3" s="1"/>
  <c r="I35" i="3"/>
  <c r="G89" i="5"/>
  <c r="M41" i="3" s="1"/>
  <c r="I11" i="3"/>
  <c r="J14" i="5"/>
  <c r="K14" i="5" s="1"/>
  <c r="J37" i="5"/>
  <c r="K37" i="3" s="1"/>
  <c r="I45" i="3"/>
  <c r="J17" i="5"/>
  <c r="K17" i="5" s="1"/>
  <c r="K34" i="5"/>
  <c r="F89" i="5"/>
  <c r="L41" i="3" s="1"/>
  <c r="G76" i="5"/>
  <c r="M28" i="3" s="1"/>
  <c r="G59" i="5"/>
  <c r="M11" i="3" s="1"/>
  <c r="F85" i="5"/>
  <c r="L37" i="3" s="1"/>
  <c r="I9" i="5"/>
  <c r="F57" i="5"/>
  <c r="G92" i="5"/>
  <c r="M44" i="3" s="1"/>
  <c r="F62" i="5"/>
  <c r="L14" i="3" s="1"/>
  <c r="F77" i="5"/>
  <c r="L29" i="3" s="1"/>
  <c r="I44" i="3"/>
  <c r="I21" i="3"/>
  <c r="J35" i="5"/>
  <c r="K35" i="5" s="1"/>
  <c r="I41" i="3"/>
  <c r="F76" i="5"/>
  <c r="L28" i="3" s="1"/>
  <c r="F59" i="5"/>
  <c r="L11" i="3" s="1"/>
  <c r="I19" i="5"/>
  <c r="J19" i="3" s="1"/>
  <c r="F93" i="5"/>
  <c r="L45" i="3" s="1"/>
  <c r="G85" i="5"/>
  <c r="M37" i="3" s="1"/>
  <c r="I26" i="5"/>
  <c r="J26" i="3" s="1"/>
  <c r="I39" i="3"/>
  <c r="I29" i="5"/>
  <c r="J29" i="3" s="1"/>
  <c r="I15" i="3"/>
  <c r="I21" i="5"/>
  <c r="J21" i="3" s="1"/>
  <c r="I42" i="5"/>
  <c r="J42" i="3" s="1"/>
  <c r="G68" i="5"/>
  <c r="M20" i="3" s="1"/>
  <c r="I15" i="5"/>
  <c r="J15" i="3" s="1"/>
  <c r="J19" i="5"/>
  <c r="K19" i="5" s="1"/>
  <c r="I37" i="3"/>
  <c r="F65" i="5"/>
  <c r="L17" i="3" s="1"/>
  <c r="G93" i="5"/>
  <c r="M45" i="3" s="1"/>
  <c r="F74" i="5"/>
  <c r="L26" i="3" s="1"/>
  <c r="I42" i="3"/>
  <c r="F68" i="5"/>
  <c r="L20" i="3" s="1"/>
  <c r="J39" i="5"/>
  <c r="K39" i="3" s="1"/>
  <c r="I44" i="5"/>
  <c r="J44" i="3" s="1"/>
  <c r="I34" i="5"/>
  <c r="J34" i="3" s="1"/>
  <c r="G74" i="5"/>
  <c r="M26" i="3" s="1"/>
  <c r="F90" i="5"/>
  <c r="L42" i="3" s="1"/>
  <c r="I20" i="3"/>
  <c r="G87" i="5"/>
  <c r="M39" i="3" s="1"/>
  <c r="J44" i="5"/>
  <c r="K44" i="3" s="1"/>
  <c r="J13" i="5"/>
  <c r="K13" i="5" s="1"/>
  <c r="I14" i="3"/>
  <c r="G82" i="5"/>
  <c r="M34" i="3" s="1"/>
  <c r="I22" i="5"/>
  <c r="J22" i="3" s="1"/>
  <c r="G80" i="5"/>
  <c r="M32" i="3" s="1"/>
  <c r="I25" i="5"/>
  <c r="J25" i="3" s="1"/>
  <c r="G72" i="5"/>
  <c r="M24" i="3" s="1"/>
  <c r="F95" i="5"/>
  <c r="L47" i="3" s="1"/>
  <c r="I23" i="3"/>
  <c r="K46" i="5"/>
  <c r="J36" i="5"/>
  <c r="K36" i="3" s="1"/>
  <c r="F75" i="5"/>
  <c r="L27" i="3" s="1"/>
  <c r="I40" i="5"/>
  <c r="J40" i="3" s="1"/>
  <c r="I48" i="3"/>
  <c r="I31" i="5"/>
  <c r="J31" i="3" s="1"/>
  <c r="F94" i="5"/>
  <c r="L46" i="3" s="1"/>
  <c r="J26" i="5"/>
  <c r="K26" i="3" s="1"/>
  <c r="G95" i="5"/>
  <c r="M47" i="3" s="1"/>
  <c r="I39" i="5"/>
  <c r="J39" i="3" s="1"/>
  <c r="F64" i="5"/>
  <c r="L16" i="3" s="1"/>
  <c r="J12" i="5"/>
  <c r="K12" i="3" s="1"/>
  <c r="I13" i="3"/>
  <c r="J40" i="5"/>
  <c r="K40" i="3" s="1"/>
  <c r="I31" i="3"/>
  <c r="G62" i="5"/>
  <c r="M14" i="3" s="1"/>
  <c r="G94" i="5"/>
  <c r="M46" i="3" s="1"/>
  <c r="I34" i="3"/>
  <c r="F82" i="5"/>
  <c r="L34" i="3" s="1"/>
  <c r="I22" i="3"/>
  <c r="I27" i="5"/>
  <c r="J27" i="3" s="1"/>
  <c r="I12" i="5"/>
  <c r="J12" i="3" s="1"/>
  <c r="F60" i="5"/>
  <c r="L12" i="3" s="1"/>
  <c r="I32" i="5"/>
  <c r="J32" i="3" s="1"/>
  <c r="F96" i="5"/>
  <c r="L48" i="3" s="1"/>
  <c r="G66" i="5"/>
  <c r="M18" i="3" s="1"/>
  <c r="I24" i="3"/>
  <c r="J22" i="5"/>
  <c r="K22" i="5" s="1"/>
  <c r="F70" i="5"/>
  <c r="L22" i="3" s="1"/>
  <c r="I47" i="5"/>
  <c r="J47" i="3" s="1"/>
  <c r="I23" i="5"/>
  <c r="J23" i="3" s="1"/>
  <c r="F84" i="5"/>
  <c r="L36" i="3" s="1"/>
  <c r="I27" i="3"/>
  <c r="I16" i="3"/>
  <c r="G64" i="5"/>
  <c r="M16" i="3" s="1"/>
  <c r="I12" i="3"/>
  <c r="I43" i="3"/>
  <c r="G91" i="5"/>
  <c r="M43" i="3" s="1"/>
  <c r="I13" i="5"/>
  <c r="J13" i="3" s="1"/>
  <c r="K38" i="3"/>
  <c r="F80" i="5"/>
  <c r="L32" i="3" s="1"/>
  <c r="G88" i="5"/>
  <c r="M40" i="3" s="1"/>
  <c r="F88" i="5"/>
  <c r="L40" i="3" s="1"/>
  <c r="J48" i="5"/>
  <c r="K48" i="3" s="1"/>
  <c r="I48" i="5"/>
  <c r="J48" i="3" s="1"/>
  <c r="G79" i="5"/>
  <c r="M31" i="3" s="1"/>
  <c r="J30" i="5"/>
  <c r="K30" i="5" s="1"/>
  <c r="G78" i="5"/>
  <c r="M30" i="3" s="1"/>
  <c r="J25" i="5"/>
  <c r="K25" i="3" s="1"/>
  <c r="I18" i="5"/>
  <c r="J18" i="3" s="1"/>
  <c r="I18" i="3"/>
  <c r="G81" i="5"/>
  <c r="M33" i="3" s="1"/>
  <c r="I19" i="3"/>
  <c r="I36" i="5"/>
  <c r="J36" i="3" s="1"/>
  <c r="I36" i="3"/>
  <c r="J27" i="5"/>
  <c r="K27" i="3" s="1"/>
  <c r="F61" i="5"/>
  <c r="L13" i="3" s="1"/>
  <c r="I32" i="3"/>
  <c r="F72" i="5"/>
  <c r="L24" i="3" s="1"/>
  <c r="I47" i="3"/>
  <c r="K18" i="5"/>
  <c r="G49" i="5"/>
  <c r="C33" i="10" s="1"/>
  <c r="I25" i="3"/>
  <c r="I46" i="5"/>
  <c r="J46" i="3" s="1"/>
  <c r="F73" i="5"/>
  <c r="L25" i="3" s="1"/>
  <c r="F66" i="5"/>
  <c r="L18" i="3" s="1"/>
  <c r="J33" i="5"/>
  <c r="K33" i="3" s="1"/>
  <c r="I17" i="5"/>
  <c r="J17" i="3" s="1"/>
  <c r="G65" i="5"/>
  <c r="M17" i="3" s="1"/>
  <c r="F49" i="3"/>
  <c r="K20" i="5"/>
  <c r="H49" i="3"/>
  <c r="K28" i="10"/>
  <c r="G16" i="2"/>
  <c r="K32" i="3"/>
  <c r="K32" i="5"/>
  <c r="J11" i="3"/>
  <c r="K42" i="5"/>
  <c r="K42" i="3"/>
  <c r="J16" i="3"/>
  <c r="M15" i="3"/>
  <c r="K43" i="3"/>
  <c r="K43" i="5"/>
  <c r="J28" i="10"/>
  <c r="G14" i="2"/>
  <c r="J41" i="3"/>
  <c r="M48" i="3"/>
  <c r="E49" i="3"/>
  <c r="L23" i="3"/>
  <c r="K16" i="3"/>
  <c r="K16" i="5"/>
  <c r="K31" i="5"/>
  <c r="K31" i="3"/>
  <c r="J14" i="3"/>
  <c r="K47" i="3"/>
  <c r="K47" i="5"/>
  <c r="L15" i="3"/>
  <c r="M21" i="3"/>
  <c r="G49" i="3"/>
  <c r="I9" i="3"/>
  <c r="G57" i="5"/>
  <c r="J9" i="5"/>
  <c r="G10" i="2"/>
  <c r="E28" i="10"/>
  <c r="L30" i="3"/>
  <c r="K48" i="5" l="1"/>
  <c r="K9" i="5"/>
  <c r="K22" i="3"/>
  <c r="G58" i="5"/>
  <c r="M10" i="3" s="1"/>
  <c r="K24" i="5"/>
  <c r="K12" i="5"/>
  <c r="K23" i="5"/>
  <c r="K26" i="5"/>
  <c r="K41" i="3"/>
  <c r="K19" i="3"/>
  <c r="K17" i="3"/>
  <c r="F58" i="5"/>
  <c r="L10" i="3" s="1"/>
  <c r="J10" i="5"/>
  <c r="K10" i="3" s="1"/>
  <c r="K25" i="5"/>
  <c r="H49" i="5"/>
  <c r="H8" i="2" s="1"/>
  <c r="I10" i="3"/>
  <c r="I49" i="3" s="1"/>
  <c r="K21" i="5"/>
  <c r="K29" i="5"/>
  <c r="K13" i="3"/>
  <c r="K35" i="3"/>
  <c r="K28" i="5"/>
  <c r="K45" i="3"/>
  <c r="K14" i="3"/>
  <c r="K27" i="5"/>
  <c r="K11" i="3"/>
  <c r="K15" i="3"/>
  <c r="K37" i="5"/>
  <c r="K30" i="3"/>
  <c r="K39" i="5"/>
  <c r="K44" i="5"/>
  <c r="K40" i="5"/>
  <c r="K36" i="5"/>
  <c r="K33" i="5"/>
  <c r="J9" i="3"/>
  <c r="J49" i="3" s="1"/>
  <c r="I49" i="5"/>
  <c r="M9" i="3"/>
  <c r="K9" i="3"/>
  <c r="L9" i="3"/>
  <c r="G97" i="5" l="1"/>
  <c r="K43" i="10" s="1"/>
  <c r="M49" i="3"/>
  <c r="F97" i="5"/>
  <c r="H14" i="2" s="1"/>
  <c r="L49" i="3"/>
  <c r="J49" i="5"/>
  <c r="E50" i="10" s="1"/>
  <c r="C43" i="10"/>
  <c r="K10" i="5"/>
  <c r="K49" i="5" s="1"/>
  <c r="L49" i="5" s="1"/>
  <c r="M9" i="5" s="1"/>
  <c r="N9" i="5" s="1"/>
  <c r="K49" i="3"/>
  <c r="C50" i="10"/>
  <c r="H10" i="2"/>
  <c r="H16" i="2" l="1"/>
  <c r="H12" i="2"/>
  <c r="J43" i="10"/>
  <c r="C57" i="10"/>
  <c r="M12" i="5"/>
  <c r="N12" i="5" s="1"/>
  <c r="M30" i="5"/>
  <c r="N30" i="5" s="1"/>
  <c r="M21" i="5"/>
  <c r="N21" i="5" s="1"/>
  <c r="M34" i="5"/>
  <c r="N34" i="5" s="1"/>
  <c r="M23" i="5"/>
  <c r="N23" i="5" s="1"/>
  <c r="M48" i="5"/>
  <c r="N48" i="5" s="1"/>
  <c r="M18" i="5"/>
  <c r="N18" i="5" s="1"/>
  <c r="M39" i="5"/>
  <c r="N39" i="5" s="1"/>
  <c r="M42" i="5"/>
  <c r="N42" i="5" s="1"/>
  <c r="M46" i="5"/>
  <c r="N46" i="5" s="1"/>
  <c r="M38" i="5"/>
  <c r="N38" i="5" s="1"/>
  <c r="M26" i="5"/>
  <c r="N26" i="5" s="1"/>
  <c r="M35" i="5"/>
  <c r="N35" i="5" s="1"/>
  <c r="M14" i="5"/>
  <c r="N14" i="5" s="1"/>
  <c r="M37" i="5"/>
  <c r="N37" i="5" s="1"/>
  <c r="M25" i="5"/>
  <c r="N25" i="5" s="1"/>
  <c r="M10" i="5"/>
  <c r="N10" i="5" s="1"/>
  <c r="M20" i="5"/>
  <c r="N20" i="5" s="1"/>
  <c r="M40" i="5"/>
  <c r="N40" i="5" s="1"/>
  <c r="M28" i="5"/>
  <c r="N28" i="5" s="1"/>
  <c r="M16" i="5"/>
  <c r="N16" i="5" s="1"/>
  <c r="M45" i="5"/>
  <c r="N45" i="5" s="1"/>
  <c r="M33" i="5"/>
  <c r="N33" i="5" s="1"/>
  <c r="M11" i="5"/>
  <c r="N11" i="5" s="1"/>
  <c r="M15" i="5"/>
  <c r="N15" i="5" s="1"/>
  <c r="M24" i="5"/>
  <c r="N24" i="5" s="1"/>
  <c r="M31" i="5"/>
  <c r="N31" i="5" s="1"/>
  <c r="M32" i="5"/>
  <c r="N32" i="5" s="1"/>
  <c r="M41" i="5"/>
  <c r="N41" i="5" s="1"/>
  <c r="M19" i="5"/>
  <c r="N19" i="5" s="1"/>
  <c r="M47" i="5"/>
  <c r="N47" i="5" s="1"/>
  <c r="M22" i="5"/>
  <c r="N22" i="5" s="1"/>
  <c r="M27" i="5"/>
  <c r="N27" i="5" s="1"/>
  <c r="M36" i="5"/>
  <c r="N36" i="5" s="1"/>
  <c r="M13" i="5"/>
  <c r="N13" i="5" s="1"/>
  <c r="M44" i="5"/>
  <c r="N44" i="5" s="1"/>
  <c r="M17" i="5"/>
  <c r="N17" i="5" s="1"/>
  <c r="M43" i="5"/>
  <c r="N43" i="5" s="1"/>
  <c r="M29" i="5"/>
  <c r="N29" i="5" s="1"/>
  <c r="M49" i="5" l="1"/>
  <c r="C63" i="10" s="1"/>
  <c r="N49" i="5" l="1"/>
  <c r="C69" i="10" s="1"/>
  <c r="O9" i="5" a="1"/>
  <c r="O40" i="5" l="1"/>
  <c r="O11" i="5"/>
  <c r="O20" i="5"/>
  <c r="O47" i="5"/>
  <c r="O10" i="5"/>
  <c r="O34" i="5"/>
  <c r="O16" i="5"/>
  <c r="O18" i="5"/>
  <c r="O41" i="5"/>
  <c r="O15" i="5"/>
  <c r="O13" i="5"/>
  <c r="O23" i="5"/>
  <c r="O38" i="5"/>
  <c r="O36" i="5"/>
  <c r="O14" i="5"/>
  <c r="O39" i="5"/>
  <c r="O19" i="5"/>
  <c r="O42" i="5"/>
  <c r="O17" i="5"/>
  <c r="O31" i="5"/>
  <c r="O44" i="5"/>
  <c r="O33" i="5"/>
  <c r="O24" i="5"/>
  <c r="O26" i="5"/>
  <c r="O9" i="5"/>
  <c r="O48" i="5"/>
  <c r="O29" i="5"/>
  <c r="O22" i="5"/>
  <c r="O32" i="5"/>
  <c r="O21" i="5"/>
  <c r="O27" i="5"/>
  <c r="O46" i="5"/>
  <c r="O25" i="5"/>
  <c r="O30" i="5"/>
  <c r="O45" i="5"/>
  <c r="O12" i="5"/>
  <c r="O43" i="5"/>
  <c r="O28" i="5"/>
  <c r="O35" i="5"/>
  <c r="O37" i="5"/>
  <c r="Q9" i="5" l="1"/>
  <c r="T9" i="5" s="1"/>
  <c r="P9" i="5"/>
  <c r="S9" i="5" s="1"/>
  <c r="R9" i="5"/>
  <c r="H57" i="5"/>
  <c r="J57" i="5" s="1"/>
  <c r="Q37" i="5"/>
  <c r="P37" i="5"/>
  <c r="D84" i="3"/>
  <c r="H85" i="5"/>
  <c r="I85" i="5"/>
  <c r="R37" i="5"/>
  <c r="I84" i="3" s="1"/>
  <c r="P46" i="5"/>
  <c r="D93" i="3"/>
  <c r="Q46" i="5"/>
  <c r="I94" i="5"/>
  <c r="R46" i="5"/>
  <c r="I93" i="3" s="1"/>
  <c r="H94" i="5"/>
  <c r="P26" i="5"/>
  <c r="H74" i="5"/>
  <c r="I74" i="5"/>
  <c r="Q26" i="5"/>
  <c r="D73" i="3"/>
  <c r="R26" i="5"/>
  <c r="I73" i="3" s="1"/>
  <c r="D86" i="3"/>
  <c r="H87" i="5"/>
  <c r="Q39" i="5"/>
  <c r="I87" i="5"/>
  <c r="P39" i="5"/>
  <c r="R39" i="5"/>
  <c r="I86" i="3" s="1"/>
  <c r="I66" i="5"/>
  <c r="Q18" i="5"/>
  <c r="D65" i="3"/>
  <c r="H66" i="5"/>
  <c r="P18" i="5"/>
  <c r="R18" i="5"/>
  <c r="I65" i="3" s="1"/>
  <c r="H83" i="5"/>
  <c r="Q35" i="5"/>
  <c r="P35" i="5"/>
  <c r="D82" i="3"/>
  <c r="I83" i="5"/>
  <c r="R35" i="5"/>
  <c r="I82" i="3" s="1"/>
  <c r="P24" i="5"/>
  <c r="I72" i="5"/>
  <c r="D71" i="3"/>
  <c r="Q24" i="5"/>
  <c r="H72" i="5"/>
  <c r="R24" i="5"/>
  <c r="I71" i="3" s="1"/>
  <c r="D59" i="3"/>
  <c r="H60" i="5"/>
  <c r="P12" i="5"/>
  <c r="I60" i="5"/>
  <c r="Q12" i="5"/>
  <c r="R12" i="5"/>
  <c r="I59" i="3" s="1"/>
  <c r="D69" i="3"/>
  <c r="Q22" i="5"/>
  <c r="I70" i="5"/>
  <c r="H70" i="5"/>
  <c r="P22" i="5"/>
  <c r="R22" i="5"/>
  <c r="I69" i="3" s="1"/>
  <c r="Q31" i="5"/>
  <c r="I79" i="5"/>
  <c r="D78" i="3"/>
  <c r="H79" i="5"/>
  <c r="P31" i="5"/>
  <c r="R31" i="5"/>
  <c r="I78" i="3" s="1"/>
  <c r="I71" i="5"/>
  <c r="P23" i="5"/>
  <c r="Q23" i="5"/>
  <c r="D70" i="3"/>
  <c r="H71" i="5"/>
  <c r="R23" i="5"/>
  <c r="I70" i="3" s="1"/>
  <c r="P47" i="5"/>
  <c r="I95" i="5"/>
  <c r="Q47" i="5"/>
  <c r="D94" i="3"/>
  <c r="H95" i="5"/>
  <c r="R47" i="5"/>
  <c r="I94" i="3" s="1"/>
  <c r="Q45" i="5"/>
  <c r="P45" i="5"/>
  <c r="I93" i="5"/>
  <c r="H93" i="5"/>
  <c r="D92" i="3"/>
  <c r="R45" i="5"/>
  <c r="I92" i="3" s="1"/>
  <c r="P27" i="5"/>
  <c r="Q27" i="5"/>
  <c r="I75" i="5"/>
  <c r="H75" i="5"/>
  <c r="D74" i="3"/>
  <c r="R27" i="5"/>
  <c r="I74" i="3" s="1"/>
  <c r="Q29" i="5"/>
  <c r="I77" i="5"/>
  <c r="H77" i="5"/>
  <c r="D76" i="3"/>
  <c r="P29" i="5"/>
  <c r="R29" i="5"/>
  <c r="I76" i="3" s="1"/>
  <c r="Q17" i="5"/>
  <c r="D64" i="3"/>
  <c r="H65" i="5"/>
  <c r="I65" i="5"/>
  <c r="P17" i="5"/>
  <c r="R17" i="5"/>
  <c r="I64" i="3" s="1"/>
  <c r="P14" i="5"/>
  <c r="Q14" i="5"/>
  <c r="I62" i="5"/>
  <c r="H62" i="5"/>
  <c r="D61" i="3"/>
  <c r="R14" i="5"/>
  <c r="I61" i="3" s="1"/>
  <c r="H61" i="5"/>
  <c r="I61" i="5"/>
  <c r="D60" i="3"/>
  <c r="Q13" i="5"/>
  <c r="P13" i="5"/>
  <c r="R13" i="5"/>
  <c r="I60" i="3" s="1"/>
  <c r="P16" i="5"/>
  <c r="I64" i="5"/>
  <c r="H64" i="5"/>
  <c r="D63" i="3"/>
  <c r="Q16" i="5"/>
  <c r="R16" i="5"/>
  <c r="I63" i="3" s="1"/>
  <c r="H68" i="5"/>
  <c r="I68" i="5"/>
  <c r="Q20" i="5"/>
  <c r="P20" i="5"/>
  <c r="D67" i="3"/>
  <c r="R20" i="5"/>
  <c r="I67" i="3" s="1"/>
  <c r="I76" i="5"/>
  <c r="D75" i="3"/>
  <c r="Q28" i="5"/>
  <c r="P28" i="5"/>
  <c r="H76" i="5"/>
  <c r="R28" i="5"/>
  <c r="I75" i="3" s="1"/>
  <c r="Q30" i="5"/>
  <c r="D77" i="3"/>
  <c r="I78" i="5"/>
  <c r="H78" i="5"/>
  <c r="P30" i="5"/>
  <c r="R30" i="5"/>
  <c r="I77" i="3" s="1"/>
  <c r="Q21" i="5"/>
  <c r="I69" i="5"/>
  <c r="P21" i="5"/>
  <c r="H69" i="5"/>
  <c r="D68" i="3"/>
  <c r="R21" i="5"/>
  <c r="I68" i="3" s="1"/>
  <c r="D95" i="3"/>
  <c r="Q48" i="5"/>
  <c r="H96" i="5"/>
  <c r="I96" i="5"/>
  <c r="P48" i="5"/>
  <c r="R48" i="5"/>
  <c r="I95" i="3" s="1"/>
  <c r="H81" i="5"/>
  <c r="Q33" i="5"/>
  <c r="D80" i="3"/>
  <c r="P33" i="5"/>
  <c r="I81" i="5"/>
  <c r="R33" i="5"/>
  <c r="I80" i="3" s="1"/>
  <c r="P42" i="5"/>
  <c r="D89" i="3"/>
  <c r="I90" i="5"/>
  <c r="Q42" i="5"/>
  <c r="H90" i="5"/>
  <c r="R42" i="5"/>
  <c r="I89" i="3" s="1"/>
  <c r="H84" i="5"/>
  <c r="P36" i="5"/>
  <c r="Q36" i="5"/>
  <c r="I84" i="5"/>
  <c r="D83" i="3"/>
  <c r="R36" i="5"/>
  <c r="I83" i="3" s="1"/>
  <c r="I63" i="5"/>
  <c r="D62" i="3"/>
  <c r="Q15" i="5"/>
  <c r="H63" i="5"/>
  <c r="P15" i="5"/>
  <c r="R15" i="5"/>
  <c r="I62" i="3" s="1"/>
  <c r="I82" i="5"/>
  <c r="H82" i="5"/>
  <c r="D81" i="3"/>
  <c r="P34" i="5"/>
  <c r="R34" i="5"/>
  <c r="I81" i="3" s="1"/>
  <c r="Q34" i="5"/>
  <c r="D58" i="3"/>
  <c r="I59" i="5"/>
  <c r="H59" i="5"/>
  <c r="Q11" i="5"/>
  <c r="P11" i="5"/>
  <c r="R11" i="5"/>
  <c r="I58" i="3" s="1"/>
  <c r="H91" i="5"/>
  <c r="I91" i="5"/>
  <c r="D90" i="3"/>
  <c r="Q43" i="5"/>
  <c r="P43" i="5"/>
  <c r="R43" i="5"/>
  <c r="I90" i="3" s="1"/>
  <c r="P25" i="5"/>
  <c r="D72" i="3"/>
  <c r="I73" i="5"/>
  <c r="Q25" i="5"/>
  <c r="H73" i="5"/>
  <c r="R25" i="5"/>
  <c r="I72" i="3" s="1"/>
  <c r="P32" i="5"/>
  <c r="Q32" i="5"/>
  <c r="I80" i="5"/>
  <c r="H80" i="5"/>
  <c r="D79" i="3"/>
  <c r="R32" i="5"/>
  <c r="I79" i="3" s="1"/>
  <c r="O49" i="5"/>
  <c r="D56" i="3"/>
  <c r="I57" i="5"/>
  <c r="K57" i="5" s="1"/>
  <c r="P44" i="5"/>
  <c r="I92" i="5"/>
  <c r="D91" i="3"/>
  <c r="Q44" i="5"/>
  <c r="H92" i="5"/>
  <c r="R44" i="5"/>
  <c r="I91" i="3" s="1"/>
  <c r="H67" i="5"/>
  <c r="I67" i="5"/>
  <c r="Q19" i="5"/>
  <c r="D66" i="3"/>
  <c r="P19" i="5"/>
  <c r="R19" i="5"/>
  <c r="I66" i="3" s="1"/>
  <c r="H86" i="5"/>
  <c r="P38" i="5"/>
  <c r="D85" i="3"/>
  <c r="I86" i="5"/>
  <c r="Q38" i="5"/>
  <c r="R38" i="5"/>
  <c r="I85" i="3" s="1"/>
  <c r="H89" i="5"/>
  <c r="P41" i="5"/>
  <c r="D88" i="3"/>
  <c r="I89" i="5"/>
  <c r="Q41" i="5"/>
  <c r="R41" i="5"/>
  <c r="I88" i="3" s="1"/>
  <c r="I58" i="5"/>
  <c r="H58" i="5"/>
  <c r="P10" i="5"/>
  <c r="Q10" i="5"/>
  <c r="D57" i="3"/>
  <c r="R10" i="5"/>
  <c r="I57" i="3" s="1"/>
  <c r="Q40" i="5"/>
  <c r="H88" i="5"/>
  <c r="P40" i="5"/>
  <c r="D87" i="3"/>
  <c r="I88" i="5"/>
  <c r="R40" i="5"/>
  <c r="I87" i="3" s="1"/>
  <c r="G57" i="3" l="1"/>
  <c r="J58" i="5"/>
  <c r="L57" i="3" s="1"/>
  <c r="H56" i="3"/>
  <c r="I97" i="5"/>
  <c r="G72" i="3"/>
  <c r="J73" i="5"/>
  <c r="L72" i="3" s="1"/>
  <c r="E58" i="3"/>
  <c r="S11" i="5"/>
  <c r="J58" i="3" s="1"/>
  <c r="H62" i="3"/>
  <c r="K63" i="5"/>
  <c r="M62" i="3" s="1"/>
  <c r="E89" i="3"/>
  <c r="S42" i="5"/>
  <c r="J89" i="3" s="1"/>
  <c r="E95" i="3"/>
  <c r="S48" i="5"/>
  <c r="J95" i="3" s="1"/>
  <c r="F77" i="3"/>
  <c r="T30" i="5"/>
  <c r="K77" i="3" s="1"/>
  <c r="G63" i="3"/>
  <c r="J64" i="5"/>
  <c r="L63" i="3" s="1"/>
  <c r="E64" i="3"/>
  <c r="S17" i="5"/>
  <c r="J64" i="3" s="1"/>
  <c r="G94" i="3"/>
  <c r="J95" i="5"/>
  <c r="L94" i="3" s="1"/>
  <c r="E78" i="3"/>
  <c r="S31" i="5"/>
  <c r="J78" i="3" s="1"/>
  <c r="F59" i="3"/>
  <c r="T12" i="5"/>
  <c r="K59" i="3" s="1"/>
  <c r="H82" i="3"/>
  <c r="K83" i="5"/>
  <c r="M82" i="3" s="1"/>
  <c r="H57" i="3"/>
  <c r="K58" i="5"/>
  <c r="M57" i="3" s="1"/>
  <c r="F85" i="3"/>
  <c r="T38" i="5"/>
  <c r="K85" i="3" s="1"/>
  <c r="G91" i="3"/>
  <c r="J92" i="5"/>
  <c r="L91" i="3" s="1"/>
  <c r="F56" i="3"/>
  <c r="Q49" i="5"/>
  <c r="F79" i="3"/>
  <c r="T32" i="5"/>
  <c r="K79" i="3" s="1"/>
  <c r="F72" i="3"/>
  <c r="T25" i="5"/>
  <c r="K72" i="3" s="1"/>
  <c r="F58" i="3"/>
  <c r="T11" i="5"/>
  <c r="K58" i="3" s="1"/>
  <c r="G62" i="3"/>
  <c r="J63" i="5"/>
  <c r="L62" i="3" s="1"/>
  <c r="H95" i="3"/>
  <c r="K96" i="5"/>
  <c r="M95" i="3" s="1"/>
  <c r="H68" i="3"/>
  <c r="K69" i="5"/>
  <c r="M68" i="3" s="1"/>
  <c r="E67" i="3"/>
  <c r="S20" i="5"/>
  <c r="J67" i="3" s="1"/>
  <c r="H63" i="3"/>
  <c r="K64" i="5"/>
  <c r="M63" i="3" s="1"/>
  <c r="G74" i="3"/>
  <c r="J75" i="5"/>
  <c r="L74" i="3" s="1"/>
  <c r="G78" i="3"/>
  <c r="J79" i="5"/>
  <c r="L78" i="3" s="1"/>
  <c r="H59" i="3"/>
  <c r="K60" i="5"/>
  <c r="M59" i="3" s="1"/>
  <c r="H87" i="3"/>
  <c r="K88" i="5"/>
  <c r="M87" i="3" s="1"/>
  <c r="F87" i="3"/>
  <c r="T40" i="5"/>
  <c r="K87" i="3" s="1"/>
  <c r="E57" i="3"/>
  <c r="S10" i="5"/>
  <c r="J57" i="3" s="1"/>
  <c r="F88" i="3"/>
  <c r="T41" i="5"/>
  <c r="K88" i="3" s="1"/>
  <c r="G88" i="3"/>
  <c r="J89" i="5"/>
  <c r="L88" i="3" s="1"/>
  <c r="E66" i="3"/>
  <c r="S19" i="5"/>
  <c r="J66" i="3" s="1"/>
  <c r="G66" i="3"/>
  <c r="J67" i="5"/>
  <c r="L66" i="3" s="1"/>
  <c r="G56" i="3"/>
  <c r="H97" i="5"/>
  <c r="D96" i="3"/>
  <c r="G79" i="3"/>
  <c r="J80" i="5"/>
  <c r="L79" i="3" s="1"/>
  <c r="F90" i="3"/>
  <c r="T43" i="5"/>
  <c r="K90" i="3" s="1"/>
  <c r="H58" i="3"/>
  <c r="K59" i="5"/>
  <c r="M58" i="3" s="1"/>
  <c r="E81" i="3"/>
  <c r="S34" i="5"/>
  <c r="J81" i="3" s="1"/>
  <c r="H83" i="3"/>
  <c r="K84" i="5"/>
  <c r="M83" i="3" s="1"/>
  <c r="E80" i="3"/>
  <c r="S33" i="5"/>
  <c r="J80" i="3" s="1"/>
  <c r="F95" i="3"/>
  <c r="T48" i="5"/>
  <c r="K95" i="3" s="1"/>
  <c r="G68" i="3"/>
  <c r="J69" i="5"/>
  <c r="L68" i="3" s="1"/>
  <c r="E75" i="3"/>
  <c r="S28" i="5"/>
  <c r="J75" i="3" s="1"/>
  <c r="H67" i="3"/>
  <c r="K68" i="5"/>
  <c r="M67" i="3" s="1"/>
  <c r="H60" i="3"/>
  <c r="K61" i="5"/>
  <c r="M60" i="3" s="1"/>
  <c r="G61" i="3"/>
  <c r="J62" i="5"/>
  <c r="L61" i="3" s="1"/>
  <c r="F74" i="3"/>
  <c r="T27" i="5"/>
  <c r="K74" i="3" s="1"/>
  <c r="G92" i="3"/>
  <c r="J93" i="5"/>
  <c r="L92" i="3" s="1"/>
  <c r="H94" i="3"/>
  <c r="K95" i="5"/>
  <c r="M94" i="3" s="1"/>
  <c r="H78" i="3"/>
  <c r="K79" i="5"/>
  <c r="M78" i="3" s="1"/>
  <c r="G69" i="3"/>
  <c r="J70" i="5"/>
  <c r="L69" i="3" s="1"/>
  <c r="G59" i="3"/>
  <c r="J60" i="5"/>
  <c r="L59" i="3" s="1"/>
  <c r="F71" i="3"/>
  <c r="T24" i="5"/>
  <c r="K71" i="3" s="1"/>
  <c r="F82" i="3"/>
  <c r="T35" i="5"/>
  <c r="K82" i="3" s="1"/>
  <c r="G65" i="3"/>
  <c r="J66" i="5"/>
  <c r="L65" i="3" s="1"/>
  <c r="G86" i="3"/>
  <c r="J87" i="5"/>
  <c r="L86" i="3" s="1"/>
  <c r="F73" i="3"/>
  <c r="T26" i="5"/>
  <c r="K73" i="3" s="1"/>
  <c r="G93" i="3"/>
  <c r="J94" i="5"/>
  <c r="L93" i="3" s="1"/>
  <c r="G84" i="3"/>
  <c r="J85" i="5"/>
  <c r="L84" i="3" s="1"/>
  <c r="H88" i="3"/>
  <c r="K89" i="5"/>
  <c r="M88" i="3" s="1"/>
  <c r="C79" i="10"/>
  <c r="I8" i="2"/>
  <c r="S25" i="5"/>
  <c r="J72" i="3" s="1"/>
  <c r="E72" i="3"/>
  <c r="E62" i="3"/>
  <c r="S15" i="5"/>
  <c r="J62" i="3" s="1"/>
  <c r="F83" i="3"/>
  <c r="T36" i="5"/>
  <c r="K83" i="3" s="1"/>
  <c r="E68" i="3"/>
  <c r="S21" i="5"/>
  <c r="J68" i="3" s="1"/>
  <c r="F75" i="3"/>
  <c r="T28" i="5"/>
  <c r="K75" i="3" s="1"/>
  <c r="E60" i="3"/>
  <c r="S13" i="5"/>
  <c r="J60" i="3" s="1"/>
  <c r="H61" i="3"/>
  <c r="K62" i="5"/>
  <c r="M61" i="3" s="1"/>
  <c r="F64" i="3"/>
  <c r="T17" i="5"/>
  <c r="K64" i="3" s="1"/>
  <c r="E74" i="3"/>
  <c r="S27" i="5"/>
  <c r="J74" i="3" s="1"/>
  <c r="E94" i="3"/>
  <c r="S47" i="5"/>
  <c r="J94" i="3" s="1"/>
  <c r="F78" i="3"/>
  <c r="T31" i="5"/>
  <c r="K78" i="3" s="1"/>
  <c r="G85" i="3"/>
  <c r="J86" i="5"/>
  <c r="L85" i="3" s="1"/>
  <c r="E91" i="3"/>
  <c r="S44" i="5"/>
  <c r="J91" i="3" s="1"/>
  <c r="H90" i="3"/>
  <c r="K91" i="5"/>
  <c r="M90" i="3" s="1"/>
  <c r="F80" i="3"/>
  <c r="T33" i="5"/>
  <c r="K80" i="3" s="1"/>
  <c r="G77" i="3"/>
  <c r="J78" i="5"/>
  <c r="L77" i="3" s="1"/>
  <c r="F61" i="3"/>
  <c r="T14" i="5"/>
  <c r="K61" i="3" s="1"/>
  <c r="H76" i="3"/>
  <c r="K77" i="5"/>
  <c r="M76" i="3" s="1"/>
  <c r="E92" i="3"/>
  <c r="S45" i="5"/>
  <c r="J92" i="3" s="1"/>
  <c r="E70" i="3"/>
  <c r="S23" i="5"/>
  <c r="J70" i="3" s="1"/>
  <c r="F69" i="3"/>
  <c r="T22" i="5"/>
  <c r="K69" i="3" s="1"/>
  <c r="H86" i="3"/>
  <c r="K87" i="5"/>
  <c r="M86" i="3" s="1"/>
  <c r="E85" i="3"/>
  <c r="S38" i="5"/>
  <c r="J85" i="3" s="1"/>
  <c r="H91" i="3"/>
  <c r="K92" i="5"/>
  <c r="M91" i="3" s="1"/>
  <c r="H79" i="3"/>
  <c r="K80" i="5"/>
  <c r="M79" i="3" s="1"/>
  <c r="G89" i="3"/>
  <c r="J90" i="5"/>
  <c r="L89" i="3" s="1"/>
  <c r="E77" i="3"/>
  <c r="S30" i="5"/>
  <c r="J77" i="3" s="1"/>
  <c r="G67" i="3"/>
  <c r="J68" i="5"/>
  <c r="L67" i="3" s="1"/>
  <c r="G60" i="3"/>
  <c r="J61" i="5"/>
  <c r="L60" i="3" s="1"/>
  <c r="G76" i="3"/>
  <c r="J77" i="5"/>
  <c r="L76" i="3" s="1"/>
  <c r="H92" i="3"/>
  <c r="K93" i="5"/>
  <c r="M92" i="3" s="1"/>
  <c r="F70" i="3"/>
  <c r="T23" i="5"/>
  <c r="K70" i="3" s="1"/>
  <c r="H69" i="3"/>
  <c r="K70" i="5"/>
  <c r="M69" i="3" s="1"/>
  <c r="G82" i="3"/>
  <c r="J83" i="5"/>
  <c r="L82" i="3" s="1"/>
  <c r="E86" i="3"/>
  <c r="S39" i="5"/>
  <c r="J86" i="3" s="1"/>
  <c r="H73" i="3"/>
  <c r="K74" i="5"/>
  <c r="M73" i="3" s="1"/>
  <c r="E93" i="3"/>
  <c r="S46" i="5"/>
  <c r="J93" i="3" s="1"/>
  <c r="E87" i="3"/>
  <c r="S40" i="5"/>
  <c r="J87" i="3" s="1"/>
  <c r="F66" i="3"/>
  <c r="T19" i="5"/>
  <c r="K66" i="3" s="1"/>
  <c r="F81" i="3"/>
  <c r="T34" i="5"/>
  <c r="K81" i="3" s="1"/>
  <c r="G81" i="3"/>
  <c r="J82" i="5"/>
  <c r="L81" i="3" s="1"/>
  <c r="E83" i="3"/>
  <c r="S36" i="5"/>
  <c r="J83" i="3" s="1"/>
  <c r="F89" i="3"/>
  <c r="T42" i="5"/>
  <c r="K89" i="3" s="1"/>
  <c r="F60" i="3"/>
  <c r="T13" i="5"/>
  <c r="K60" i="3" s="1"/>
  <c r="H64" i="3"/>
  <c r="K65" i="5"/>
  <c r="M64" i="3" s="1"/>
  <c r="H71" i="3"/>
  <c r="K72" i="5"/>
  <c r="M71" i="3" s="1"/>
  <c r="F65" i="3"/>
  <c r="T18" i="5"/>
  <c r="K65" i="3" s="1"/>
  <c r="G73" i="3"/>
  <c r="J74" i="5"/>
  <c r="L73" i="3" s="1"/>
  <c r="H93" i="3"/>
  <c r="K94" i="5"/>
  <c r="M93" i="3" s="1"/>
  <c r="E84" i="3"/>
  <c r="S37" i="5"/>
  <c r="J84" i="3" s="1"/>
  <c r="G87" i="3"/>
  <c r="J88" i="5"/>
  <c r="L87" i="3" s="1"/>
  <c r="F57" i="3"/>
  <c r="T10" i="5"/>
  <c r="K57" i="3" s="1"/>
  <c r="E88" i="3"/>
  <c r="S41" i="5"/>
  <c r="J88" i="3" s="1"/>
  <c r="H85" i="3"/>
  <c r="K86" i="5"/>
  <c r="M85" i="3" s="1"/>
  <c r="H66" i="3"/>
  <c r="K67" i="5"/>
  <c r="M66" i="3" s="1"/>
  <c r="F91" i="3"/>
  <c r="T44" i="5"/>
  <c r="K91" i="3" s="1"/>
  <c r="R49" i="5"/>
  <c r="J8" i="2" s="1"/>
  <c r="J32" i="2" s="1"/>
  <c r="I56" i="3"/>
  <c r="I96" i="3" s="1"/>
  <c r="E56" i="3"/>
  <c r="P49" i="5"/>
  <c r="E79" i="3"/>
  <c r="S32" i="5"/>
  <c r="J79" i="3" s="1"/>
  <c r="H72" i="3"/>
  <c r="K73" i="5"/>
  <c r="M72" i="3" s="1"/>
  <c r="E90" i="3"/>
  <c r="S43" i="5"/>
  <c r="J90" i="3" s="1"/>
  <c r="G90" i="3"/>
  <c r="J91" i="5"/>
  <c r="L90" i="3" s="1"/>
  <c r="G58" i="3"/>
  <c r="J59" i="5"/>
  <c r="L58" i="3" s="1"/>
  <c r="H81" i="3"/>
  <c r="K82" i="5"/>
  <c r="M81" i="3" s="1"/>
  <c r="F62" i="3"/>
  <c r="T15" i="5"/>
  <c r="K62" i="3" s="1"/>
  <c r="G83" i="3"/>
  <c r="J84" i="5"/>
  <c r="L83" i="3" s="1"/>
  <c r="H89" i="3"/>
  <c r="K90" i="5"/>
  <c r="M89" i="3" s="1"/>
  <c r="H80" i="3"/>
  <c r="K81" i="5"/>
  <c r="M80" i="3" s="1"/>
  <c r="G80" i="3"/>
  <c r="J81" i="5"/>
  <c r="L80" i="3" s="1"/>
  <c r="G95" i="3"/>
  <c r="J96" i="5"/>
  <c r="L95" i="3" s="1"/>
  <c r="F68" i="3"/>
  <c r="T21" i="5"/>
  <c r="K68" i="3" s="1"/>
  <c r="H77" i="3"/>
  <c r="K78" i="5"/>
  <c r="M77" i="3" s="1"/>
  <c r="G75" i="3"/>
  <c r="J76" i="5"/>
  <c r="L75" i="3" s="1"/>
  <c r="H75" i="3"/>
  <c r="K76" i="5"/>
  <c r="M75" i="3" s="1"/>
  <c r="F67" i="3"/>
  <c r="T20" i="5"/>
  <c r="K67" i="3" s="1"/>
  <c r="F63" i="3"/>
  <c r="T16" i="5"/>
  <c r="K63" i="3" s="1"/>
  <c r="E63" i="3"/>
  <c r="S16" i="5"/>
  <c r="J63" i="3" s="1"/>
  <c r="E61" i="3"/>
  <c r="S14" i="5"/>
  <c r="J61" i="3" s="1"/>
  <c r="G64" i="3"/>
  <c r="J65" i="5"/>
  <c r="L64" i="3" s="1"/>
  <c r="E76" i="3"/>
  <c r="S29" i="5"/>
  <c r="J76" i="3" s="1"/>
  <c r="F76" i="3"/>
  <c r="T29" i="5"/>
  <c r="K76" i="3" s="1"/>
  <c r="H74" i="3"/>
  <c r="K75" i="5"/>
  <c r="M74" i="3" s="1"/>
  <c r="F92" i="3"/>
  <c r="T45" i="5"/>
  <c r="K92" i="3" s="1"/>
  <c r="F94" i="3"/>
  <c r="T47" i="5"/>
  <c r="K94" i="3" s="1"/>
  <c r="G70" i="3"/>
  <c r="J71" i="5"/>
  <c r="L70" i="3" s="1"/>
  <c r="H70" i="3"/>
  <c r="K71" i="5"/>
  <c r="M70" i="3" s="1"/>
  <c r="E69" i="3"/>
  <c r="S22" i="5"/>
  <c r="J69" i="3" s="1"/>
  <c r="E59" i="3"/>
  <c r="S12" i="5"/>
  <c r="J59" i="3" s="1"/>
  <c r="G71" i="3"/>
  <c r="J72" i="5"/>
  <c r="L71" i="3" s="1"/>
  <c r="E71" i="3"/>
  <c r="S24" i="5"/>
  <c r="J71" i="3" s="1"/>
  <c r="E82" i="3"/>
  <c r="S35" i="5"/>
  <c r="J82" i="3" s="1"/>
  <c r="E65" i="3"/>
  <c r="S18" i="5"/>
  <c r="J65" i="3" s="1"/>
  <c r="H65" i="3"/>
  <c r="K66" i="5"/>
  <c r="M65" i="3" s="1"/>
  <c r="F86" i="3"/>
  <c r="T39" i="5"/>
  <c r="K86" i="3" s="1"/>
  <c r="E73" i="3"/>
  <c r="S26" i="5"/>
  <c r="J73" i="3" s="1"/>
  <c r="F93" i="3"/>
  <c r="T46" i="5"/>
  <c r="K93" i="3" s="1"/>
  <c r="H84" i="3"/>
  <c r="K85" i="5"/>
  <c r="M84" i="3" s="1"/>
  <c r="F84" i="3"/>
  <c r="T37" i="5"/>
  <c r="K84" i="3" s="1"/>
  <c r="T49" i="5" l="1"/>
  <c r="J12" i="2" s="1"/>
  <c r="E96" i="3"/>
  <c r="G96" i="3"/>
  <c r="H96" i="3"/>
  <c r="C86" i="10"/>
  <c r="I10" i="2"/>
  <c r="I14" i="2"/>
  <c r="I86" i="10"/>
  <c r="F96" i="3"/>
  <c r="K86" i="10"/>
  <c r="I16" i="2"/>
  <c r="K56" i="3"/>
  <c r="K96" i="3" s="1"/>
  <c r="J56" i="3"/>
  <c r="J96" i="3" s="1"/>
  <c r="S49" i="5"/>
  <c r="J10" i="2" s="1"/>
  <c r="L56" i="3"/>
  <c r="L96" i="3" s="1"/>
  <c r="J97" i="5"/>
  <c r="J14" i="2" s="1"/>
  <c r="I12" i="2"/>
  <c r="E86" i="10"/>
  <c r="M56" i="3"/>
  <c r="M96" i="3" s="1"/>
  <c r="K97" i="5"/>
  <c r="J16" i="2" s="1"/>
</calcChain>
</file>

<file path=xl/sharedStrings.xml><?xml version="1.0" encoding="utf-8"?>
<sst xmlns="http://schemas.openxmlformats.org/spreadsheetml/2006/main" count="1087" uniqueCount="360">
  <si>
    <t>分析テーマ</t>
    <rPh sb="0" eb="2">
      <t>ブンセキ</t>
    </rPh>
    <phoneticPr fontId="2"/>
  </si>
  <si>
    <t>水産業</t>
    <rPh sb="0" eb="3">
      <t>スイサンギョウ</t>
    </rPh>
    <phoneticPr fontId="2"/>
  </si>
  <si>
    <t>05</t>
    <phoneticPr fontId="2"/>
  </si>
  <si>
    <t>07</t>
    <phoneticPr fontId="2"/>
  </si>
  <si>
    <t>01</t>
    <phoneticPr fontId="2"/>
  </si>
  <si>
    <t>02</t>
    <phoneticPr fontId="2"/>
  </si>
  <si>
    <t>03</t>
    <phoneticPr fontId="2"/>
  </si>
  <si>
    <t>04</t>
    <phoneticPr fontId="2"/>
  </si>
  <si>
    <t>06</t>
    <phoneticPr fontId="2"/>
  </si>
  <si>
    <t>08</t>
    <phoneticPr fontId="2"/>
  </si>
  <si>
    <t>09</t>
    <phoneticPr fontId="2"/>
  </si>
  <si>
    <t>増加額合計</t>
    <rPh sb="0" eb="2">
      <t>ゾウカ</t>
    </rPh>
    <rPh sb="2" eb="3">
      <t>ガク</t>
    </rPh>
    <rPh sb="3" eb="5">
      <t>ゴウケイ</t>
    </rPh>
    <phoneticPr fontId="2"/>
  </si>
  <si>
    <t>２．消費転換率を下の表から選び、プルダウンで選択してください。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</si>
  <si>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長崎市消費転換率</t>
    <rPh sb="0" eb="3">
      <t>ナガサキシ</t>
    </rPh>
    <rPh sb="3" eb="5">
      <t>ショウヒ</t>
    </rPh>
    <rPh sb="5" eb="7">
      <t>テンカン</t>
    </rPh>
    <rPh sb="7" eb="8">
      <t>リツ</t>
    </rPh>
    <phoneticPr fontId="2"/>
  </si>
  <si>
    <t>消費転換率</t>
    <rPh sb="0" eb="2">
      <t>ショウヒ</t>
    </rPh>
    <rPh sb="2" eb="4">
      <t>テンカン</t>
    </rPh>
    <rPh sb="4" eb="5">
      <t>リツ</t>
    </rPh>
    <phoneticPr fontId="2"/>
  </si>
  <si>
    <t>３．表示単位を下の表から選び、プルダウンで選択してください。</t>
    <rPh sb="2" eb="4">
      <t>ヒョウジ</t>
    </rPh>
    <rPh sb="4" eb="6">
      <t>タンイ</t>
    </rPh>
    <rPh sb="7" eb="8">
      <t>シタ</t>
    </rPh>
    <rPh sb="9" eb="10">
      <t>ヒョウ</t>
    </rPh>
    <rPh sb="12" eb="13">
      <t>エラ</t>
    </rPh>
    <rPh sb="21" eb="23">
      <t>センタク</t>
    </rPh>
    <phoneticPr fontId="2"/>
  </si>
  <si>
    <t>表示単位</t>
    <rPh sb="0" eb="2">
      <t>ヒョウジ</t>
    </rPh>
    <rPh sb="2" eb="4">
      <t>タンイ</t>
    </rPh>
    <phoneticPr fontId="2"/>
  </si>
  <si>
    <t>百万円</t>
    <rPh sb="0" eb="3">
      <t>ヒャクマンエン</t>
    </rPh>
    <phoneticPr fontId="2"/>
  </si>
  <si>
    <t>千円</t>
    <rPh sb="0" eb="2">
      <t>センエン</t>
    </rPh>
    <phoneticPr fontId="2"/>
  </si>
  <si>
    <t>単位調整係数</t>
    <rPh sb="0" eb="2">
      <t>タンイ</t>
    </rPh>
    <rPh sb="2" eb="4">
      <t>チョウセイ</t>
    </rPh>
    <rPh sb="4" eb="6">
      <t>ケイスウ</t>
    </rPh>
    <phoneticPr fontId="2"/>
  </si>
  <si>
    <t>億円</t>
    <rPh sb="0" eb="2">
      <t>オクエン</t>
    </rPh>
    <phoneticPr fontId="2"/>
  </si>
  <si>
    <t>経済波及効果分析結果Ⅰ　概要</t>
    <rPh sb="0" eb="2">
      <t>ケイザイ</t>
    </rPh>
    <rPh sb="2" eb="4">
      <t>ハキュウ</t>
    </rPh>
    <rPh sb="4" eb="6">
      <t>コウカ</t>
    </rPh>
    <rPh sb="6" eb="8">
      <t>ブンセキ</t>
    </rPh>
    <rPh sb="8" eb="10">
      <t>ケッカ</t>
    </rPh>
    <rPh sb="12" eb="14">
      <t>ガイヨウ</t>
    </rPh>
    <phoneticPr fontId="2"/>
  </si>
  <si>
    <t>直接効果</t>
    <rPh sb="0" eb="2">
      <t>チョクセツ</t>
    </rPh>
    <rPh sb="2" eb="4">
      <t>コウカ</t>
    </rPh>
    <phoneticPr fontId="2"/>
  </si>
  <si>
    <t>合計
（総合効果）</t>
    <rPh sb="0" eb="2">
      <t>ゴウケイ</t>
    </rPh>
    <rPh sb="4" eb="6">
      <t>ソウゴウ</t>
    </rPh>
    <rPh sb="6" eb="8">
      <t>コウカ</t>
    </rPh>
    <phoneticPr fontId="2"/>
  </si>
  <si>
    <t>生産
誘発額</t>
    <rPh sb="0" eb="2">
      <t>セイサン</t>
    </rPh>
    <rPh sb="3" eb="5">
      <t>ユウハツ</t>
    </rPh>
    <rPh sb="5" eb="6">
      <t>ガク</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</si>
  <si>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</si>
  <si>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</si>
  <si>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</si>
  <si>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</si>
  <si>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（倍）</t>
    <rPh sb="1" eb="2">
      <t>バイ</t>
    </rPh>
    <phoneticPr fontId="2"/>
  </si>
  <si>
    <t>注意事項：簡易分析ツールによる分析結果の取り扱いについて</t>
    <rPh sb="0" eb="2">
      <t>チュウイ</t>
    </rPh>
    <rPh sb="2" eb="4">
      <t>ジコウ</t>
    </rPh>
    <rPh sb="5" eb="7">
      <t>カンイ</t>
    </rPh>
    <rPh sb="7" eb="9">
      <t>ブンセキ</t>
    </rPh>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</si>
  <si>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4"/>
  </si>
  <si>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4"/>
  </si>
  <si>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4"/>
  </si>
  <si>
    <t>雇用者所得誘発額：雇用者所得とは民間や政府等の雇用者に対して労働の報酬として支払われる現金､現物のすべての所得。雇用者所得誘発額は生産が誘発されることに伴って誘発される雇用者所得の額。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3" eb="55">
      <t>ショトク</t>
    </rPh>
    <rPh sb="56" eb="59">
      <t>コヨウシャ</t>
    </rPh>
    <rPh sb="59" eb="61">
      <t>ショトク</t>
    </rPh>
    <rPh sb="61" eb="64">
      <t>ユウハツガク</t>
    </rPh>
    <rPh sb="65" eb="67">
      <t>セイサン</t>
    </rPh>
    <rPh sb="68" eb="70">
      <t>ユウハツ</t>
    </rPh>
    <rPh sb="76" eb="77">
      <t>トモナ</t>
    </rPh>
    <rPh sb="79" eb="81">
      <t>ユウハツ</t>
    </rPh>
    <rPh sb="84" eb="87">
      <t>コヨウシャ</t>
    </rPh>
    <rPh sb="87" eb="89">
      <t>ショトク</t>
    </rPh>
    <rPh sb="90" eb="91">
      <t>ガク</t>
    </rPh>
    <phoneticPr fontId="4"/>
  </si>
  <si>
    <t>この簡易分析ツールによる分析結果は、実際の経済波及効果を保証するものではありません。</t>
    <rPh sb="2" eb="4">
      <t>カンイ</t>
    </rPh>
    <rPh sb="4" eb="6">
      <t>ブンセキ</t>
    </rPh>
    <phoneticPr fontId="4"/>
  </si>
  <si>
    <t>生産誘発額</t>
  </si>
  <si>
    <t>合計</t>
  </si>
  <si>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</si>
  <si>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</si>
  <si>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</si>
  <si>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</si>
  <si>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合計（総合効果）</t>
    <rPh sb="0" eb="2">
      <t>ゴウケイ</t>
    </rPh>
    <rPh sb="3" eb="5">
      <t>ソウゴウ</t>
    </rPh>
    <rPh sb="5" eb="7">
      <t>コウカ</t>
    </rPh>
    <phoneticPr fontId="2"/>
  </si>
  <si>
    <t>合計</t>
    <rPh sb="0" eb="2">
      <t>ゴウケイ</t>
    </rPh>
    <phoneticPr fontId="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</si>
  <si>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</si>
  <si>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</si>
  <si>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</si>
  <si>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民間消費
支出額</t>
    <rPh sb="0" eb="2">
      <t>ミンカン</t>
    </rPh>
    <rPh sb="2" eb="4">
      <t>ショウヒ</t>
    </rPh>
    <rPh sb="5" eb="7">
      <t>シシュツ</t>
    </rPh>
    <rPh sb="7" eb="8">
      <t>ガク</t>
    </rPh>
    <phoneticPr fontId="2"/>
  </si>
  <si>
    <t>県内
民間消費
支出額</t>
    <rPh sb="0" eb="2">
      <t>ケンナイ</t>
    </rPh>
    <rPh sb="3" eb="5">
      <t>ミンカン</t>
    </rPh>
    <rPh sb="5" eb="7">
      <t>ショウヒ</t>
    </rPh>
    <rPh sb="8" eb="10">
      <t>シシュツ</t>
    </rPh>
    <rPh sb="10" eb="11">
      <t>ガク</t>
    </rPh>
    <phoneticPr fontId="2"/>
  </si>
  <si>
    <t>各種係数</t>
    <rPh sb="0" eb="2">
      <t>カクシュ</t>
    </rPh>
    <rPh sb="2" eb="4">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</si>
  <si>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</si>
  <si>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</si>
  <si>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</si>
  <si>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</si>
  <si>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</si>
  <si>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</si>
  <si>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</si>
  <si>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</si>
  <si>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</si>
  <si>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</si>
  <si>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</si>
  <si>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</si>
  <si>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生産増加額</t>
    <rPh sb="0" eb="2">
      <t>セイサン</t>
    </rPh>
    <rPh sb="2" eb="4">
      <t>ゾウカ</t>
    </rPh>
    <rPh sb="4" eb="5">
      <t>ガク</t>
    </rPh>
    <phoneticPr fontId="2"/>
  </si>
  <si>
    <t>生産
増加額</t>
    <rPh sb="0" eb="2">
      <t>セイサン</t>
    </rPh>
    <rPh sb="3" eb="5">
      <t>ゾウカ</t>
    </rPh>
    <rPh sb="5" eb="6">
      <t>ガク</t>
    </rPh>
    <phoneticPr fontId="2"/>
  </si>
  <si>
    <t>波及効果倍率
（生産誘発額*1の合計（総合効果）／生産増加額）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セイサン</t>
    </rPh>
    <rPh sb="27" eb="29">
      <t>ゾウカ</t>
    </rPh>
    <rPh sb="29" eb="30">
      <t>ガク</t>
    </rPh>
    <phoneticPr fontId="2"/>
  </si>
  <si>
    <t>経済波及効果フローチャート</t>
    <rPh sb="0" eb="2">
      <t>ケイザイ</t>
    </rPh>
    <rPh sb="2" eb="4">
      <t>ハキュウ</t>
    </rPh>
    <rPh sb="4" eb="6">
      <t>コウカ</t>
    </rPh>
    <phoneticPr fontId="2"/>
  </si>
  <si>
    <t>×県内自給率</t>
    <rPh sb="1" eb="3">
      <t>ケンナイ</t>
    </rPh>
    <rPh sb="3" eb="6">
      <t>ジキュウリツ</t>
    </rPh>
    <phoneticPr fontId="2"/>
  </si>
  <si>
    <t>直接効果エリア</t>
    <rPh sb="0" eb="2">
      <t>チョクセツ</t>
    </rPh>
    <rPh sb="2" eb="4">
      <t>コウカ</t>
    </rPh>
    <phoneticPr fontId="2"/>
  </si>
  <si>
    <t>×粗付加価値率</t>
    <rPh sb="1" eb="2">
      <t>ソ</t>
    </rPh>
    <rPh sb="2" eb="4">
      <t>フカ</t>
    </rPh>
    <rPh sb="4" eb="6">
      <t>カチ</t>
    </rPh>
    <rPh sb="6" eb="7">
      <t>リツ</t>
    </rPh>
    <phoneticPr fontId="2"/>
  </si>
  <si>
    <t>×就業係数</t>
    <rPh sb="1" eb="3">
      <t>シュウギョウ</t>
    </rPh>
    <rPh sb="3" eb="5">
      <t>ケイスウ</t>
    </rPh>
    <phoneticPr fontId="2"/>
  </si>
  <si>
    <t>×雇用者所得率</t>
    <rPh sb="1" eb="4">
      <t>コヨウシャ</t>
    </rPh>
    <rPh sb="4" eb="6">
      <t>ショトク</t>
    </rPh>
    <rPh sb="6" eb="7">
      <t>リツ</t>
    </rPh>
    <phoneticPr fontId="2"/>
  </si>
  <si>
    <t>×雇用係数</t>
    <rPh sb="1" eb="3">
      <t>コヨウ</t>
    </rPh>
    <rPh sb="3" eb="5">
      <t>ケイスウ</t>
    </rPh>
    <phoneticPr fontId="2"/>
  </si>
  <si>
    <t>粗付加価値誘発額</t>
    <rPh sb="0" eb="1">
      <t>ソ</t>
    </rPh>
    <rPh sb="1" eb="3">
      <t>フカ</t>
    </rPh>
    <rPh sb="3" eb="5">
      <t>カチ</t>
    </rPh>
    <rPh sb="5" eb="7">
      <t>ユウハツ</t>
    </rPh>
    <rPh sb="7" eb="8">
      <t>ガク</t>
    </rPh>
    <phoneticPr fontId="2"/>
  </si>
  <si>
    <t>就業者誘発数</t>
    <rPh sb="0" eb="3">
      <t>シュウギョウシャ</t>
    </rPh>
    <rPh sb="3" eb="5">
      <t>ユウハツ</t>
    </rPh>
    <rPh sb="5" eb="6">
      <t>スウ</t>
    </rPh>
    <phoneticPr fontId="2"/>
  </si>
  <si>
    <t>雇用者所得誘発額</t>
    <rPh sb="0" eb="3">
      <t>コヨウシャ</t>
    </rPh>
    <rPh sb="3" eb="5">
      <t>ショトク</t>
    </rPh>
    <rPh sb="5" eb="7">
      <t>ユウハツ</t>
    </rPh>
    <rPh sb="7" eb="8">
      <t>ガク</t>
    </rPh>
    <phoneticPr fontId="2"/>
  </si>
  <si>
    <t>雇用者誘発数</t>
    <rPh sb="0" eb="3">
      <t>コヨウシャ</t>
    </rPh>
    <rPh sb="3" eb="5">
      <t>ユウハツ</t>
    </rPh>
    <rPh sb="5" eb="6">
      <t>スウ</t>
    </rPh>
    <phoneticPr fontId="2"/>
  </si>
  <si>
    <t>×逆行列係数</t>
    <rPh sb="1" eb="2">
      <t>ギャク</t>
    </rPh>
    <rPh sb="2" eb="4">
      <t>ギョウレツ</t>
    </rPh>
    <rPh sb="4" eb="6">
      <t>ケイスウ</t>
    </rPh>
    <phoneticPr fontId="2"/>
  </si>
  <si>
    <t>第１次間接波及効果エリア</t>
    <rPh sb="0" eb="1">
      <t>ダイ</t>
    </rPh>
    <rPh sb="2" eb="3">
      <t>ジ</t>
    </rPh>
    <rPh sb="3" eb="5">
      <t>カンセツ</t>
    </rPh>
    <rPh sb="5" eb="7">
      <t>ハキュウ</t>
    </rPh>
    <rPh sb="7" eb="9">
      <t>コウカ</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</si>
  <si>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</si>
  <si>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</si>
  <si>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×消費転換率</t>
    <rPh sb="1" eb="3">
      <t>ショウヒ</t>
    </rPh>
    <rPh sb="3" eb="5">
      <t>テンカン</t>
    </rPh>
    <rPh sb="5" eb="6">
      <t>リツ</t>
    </rPh>
    <phoneticPr fontId="2"/>
  </si>
  <si>
    <t>×民間消費支出構成</t>
    <rPh sb="1" eb="3">
      <t>ミンカン</t>
    </rPh>
    <rPh sb="3" eb="5">
      <t>ショウヒ</t>
    </rPh>
    <rPh sb="5" eb="7">
      <t>シシュツ</t>
    </rPh>
    <rPh sb="7" eb="9">
      <t>コウセイ</t>
    </rPh>
    <phoneticPr fontId="2"/>
  </si>
  <si>
    <t>民間消費支出額</t>
    <rPh sb="0" eb="2">
      <t>ミンカン</t>
    </rPh>
    <rPh sb="2" eb="4">
      <t>ショウヒ</t>
    </rPh>
    <rPh sb="4" eb="6">
      <t>シシュツ</t>
    </rPh>
    <rPh sb="6" eb="7">
      <t>ガク</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</si>
  <si>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</si>
  <si>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</si>
  <si>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</si>
  <si>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すべて県内産
によるもの
（生産者価格）</t>
    <rPh sb="3" eb="5">
      <t>ケンナイ</t>
    </rPh>
    <rPh sb="5" eb="6">
      <t>サン</t>
    </rPh>
    <rPh sb="14" eb="17">
      <t>セイサンシャ</t>
    </rPh>
    <rPh sb="17" eb="19">
      <t>カカク</t>
    </rPh>
    <phoneticPr fontId="2"/>
  </si>
  <si>
    <t>生産額増加額＝（直接効果）</t>
    <rPh sb="0" eb="2">
      <t>セイサン</t>
    </rPh>
    <rPh sb="2" eb="3">
      <t>ガク</t>
    </rPh>
    <rPh sb="3" eb="5">
      <t>ゾウカ</t>
    </rPh>
    <rPh sb="5" eb="6">
      <t>ガク</t>
    </rPh>
    <rPh sb="8" eb="10">
      <t>チョクセツ</t>
    </rPh>
    <rPh sb="10" eb="12">
      <t>コウカ</t>
    </rPh>
    <phoneticPr fontId="2"/>
  </si>
  <si>
    <t>－直接効果</t>
    <phoneticPr fontId="2"/>
  </si>
  <si>
    <t>生産額増加額＋第１次間接波及効果</t>
    <rPh sb="0" eb="2">
      <t>セイサン</t>
    </rPh>
    <rPh sb="2" eb="3">
      <t>ガク</t>
    </rPh>
    <rPh sb="3" eb="5">
      <t>ゾウカ</t>
    </rPh>
    <rPh sb="5" eb="6">
      <t>ガク</t>
    </rPh>
    <rPh sb="7" eb="8">
      <t>ダイ</t>
    </rPh>
    <rPh sb="9" eb="10">
      <t>ジ</t>
    </rPh>
    <rPh sb="10" eb="12">
      <t>カンセツ</t>
    </rPh>
    <rPh sb="12" eb="14">
      <t>ハキュウ</t>
    </rPh>
    <rPh sb="14" eb="16">
      <t>コウカ</t>
    </rPh>
    <phoneticPr fontId="2"/>
  </si>
  <si>
    <t>するためのものです。</t>
  </si>
  <si>
    <t>　この簡易分析ツールは４種類のエクセルファイルから構成されています。</t>
  </si>
  <si>
    <t>３．消費転換率を選択する。</t>
  </si>
  <si>
    <t>４．表示単位を選択する。</t>
  </si>
  <si>
    <t>（１）分析上の前提条件等</t>
  </si>
  <si>
    <t>（２）産業連関表の限界及び問題点</t>
  </si>
  <si>
    <t>　　①分析時点の経済構造と完全には一致しません。</t>
  </si>
  <si>
    <t>　　②大量生産等による効率性の増大等は考慮されません。</t>
  </si>
  <si>
    <t>　　　な比例関係」を仮定しており、生産拡大や技術革新による費用の逓減</t>
  </si>
  <si>
    <t>　　③各産業間の相互干渉はないものとします。</t>
  </si>
  <si>
    <t>　　④需要の増加には必ず生産の増加で対応することとしています。</t>
  </si>
  <si>
    <t>（２）分析結果の取り扱い</t>
  </si>
  <si>
    <t>（３）分析結果の公表等</t>
  </si>
  <si>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</si>
  <si>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</si>
  <si>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*1</t>
    <phoneticPr fontId="2"/>
  </si>
  <si>
    <t>*2</t>
    <phoneticPr fontId="2"/>
  </si>
  <si>
    <t>*3</t>
    <phoneticPr fontId="2"/>
  </si>
  <si>
    <t>*4</t>
    <phoneticPr fontId="2"/>
  </si>
  <si>
    <t>*5</t>
    <phoneticPr fontId="2"/>
  </si>
  <si>
    <t>1.</t>
    <phoneticPr fontId="2"/>
  </si>
  <si>
    <t>2.</t>
    <phoneticPr fontId="2"/>
  </si>
  <si>
    <t>3.</t>
    <phoneticPr fontId="2"/>
  </si>
  <si>
    <t>4.</t>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</si>
  <si>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</si>
  <si>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</si>
  <si>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直接効果+第1次間接波及効果</t>
    <rPh sb="0" eb="2">
      <t>チョクセツ</t>
    </rPh>
    <rPh sb="2" eb="4">
      <t>コウカ</t>
    </rPh>
    <rPh sb="5" eb="6">
      <t>ダイ</t>
    </rPh>
    <rPh sb="7" eb="8">
      <t>ジ</t>
    </rPh>
    <rPh sb="8" eb="10">
      <t>カンセツ</t>
    </rPh>
    <rPh sb="10" eb="12">
      <t>ハキュウ</t>
    </rPh>
    <rPh sb="12" eb="14">
      <t>コウカ</t>
    </rPh>
    <phoneticPr fontId="2"/>
  </si>
  <si>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</si>
  <si>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</si>
  <si>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（単位：人）</t>
    <rPh sb="4" eb="5">
      <t>ニン</t>
    </rPh>
    <phoneticPr fontId="2"/>
  </si>
  <si>
    <t>&lt;&lt; 利用方法 &gt;&gt;</t>
    <phoneticPr fontId="2"/>
  </si>
  <si>
    <t>逆行列係数表（開放型）</t>
    <rPh sb="0" eb="1">
      <t>ギャク</t>
    </rPh>
    <rPh sb="1" eb="2">
      <t>ギョウ</t>
    </rPh>
    <rPh sb="2" eb="3">
      <t>レツ</t>
    </rPh>
    <rPh sb="3" eb="5">
      <t>ケイスウ</t>
    </rPh>
    <rPh sb="5" eb="6">
      <t>ヒョウ</t>
    </rPh>
    <rPh sb="7" eb="10">
      <t>カイホウガタ</t>
    </rPh>
    <phoneticPr fontId="2"/>
  </si>
  <si>
    <t>外生化した逆行列係数表（開放型）</t>
    <rPh sb="0" eb="1">
      <t>ガイ</t>
    </rPh>
    <rPh sb="1" eb="2">
      <t>セイ</t>
    </rPh>
    <rPh sb="2" eb="3">
      <t>カ</t>
    </rPh>
    <rPh sb="5" eb="6">
      <t>ギャク</t>
    </rPh>
    <rPh sb="6" eb="7">
      <t>ギョウ</t>
    </rPh>
    <rPh sb="7" eb="8">
      <t>レツ</t>
    </rPh>
    <rPh sb="8" eb="10">
      <t>ケイスウ</t>
    </rPh>
    <rPh sb="10" eb="11">
      <t>ヒョウ</t>
    </rPh>
    <rPh sb="12" eb="15">
      <t>カイホウガタ</t>
    </rPh>
    <phoneticPr fontId="2"/>
  </si>
  <si>
    <t>統合大分類(40部門)</t>
    <rPh sb="0" eb="2">
      <t>トウゴウ</t>
    </rPh>
    <rPh sb="2" eb="5">
      <t>ダイブンルイ</t>
    </rPh>
    <rPh sb="8" eb="10">
      <t>ブモン</t>
    </rPh>
    <phoneticPr fontId="2"/>
  </si>
  <si>
    <t>01</t>
  </si>
  <si>
    <t>02</t>
  </si>
  <si>
    <t>03</t>
  </si>
  <si>
    <t>04</t>
  </si>
  <si>
    <t>05</t>
  </si>
  <si>
    <t>06</t>
  </si>
  <si>
    <t>07</t>
  </si>
  <si>
    <t>08</t>
  </si>
  <si>
    <t>09</t>
  </si>
  <si>
    <t>10</t>
  </si>
  <si>
    <t>11</t>
  </si>
  <si>
    <t>陶磁器</t>
    <rPh sb="0" eb="3">
      <t>トウジキ</t>
    </rPh>
    <phoneticPr fontId="2"/>
  </si>
  <si>
    <t>12</t>
  </si>
  <si>
    <t>13</t>
  </si>
  <si>
    <t>14</t>
  </si>
  <si>
    <t>15</t>
  </si>
  <si>
    <t>16</t>
  </si>
  <si>
    <t>17</t>
  </si>
  <si>
    <t>18</t>
  </si>
  <si>
    <t>19</t>
  </si>
  <si>
    <t>20</t>
  </si>
  <si>
    <t>21</t>
  </si>
  <si>
    <t>22</t>
  </si>
  <si>
    <t>23</t>
  </si>
  <si>
    <t>その他の製造工業製品</t>
  </si>
  <si>
    <t>24</t>
  </si>
  <si>
    <t>25</t>
  </si>
  <si>
    <t>26</t>
  </si>
  <si>
    <t>27</t>
  </si>
  <si>
    <t>廃棄物処理</t>
  </si>
  <si>
    <t>28</t>
  </si>
  <si>
    <t>29</t>
  </si>
  <si>
    <t>30</t>
  </si>
  <si>
    <t>31</t>
  </si>
  <si>
    <t>32</t>
  </si>
  <si>
    <t>33</t>
  </si>
  <si>
    <t>34</t>
  </si>
  <si>
    <t>35</t>
  </si>
  <si>
    <t>36</t>
  </si>
  <si>
    <t>37</t>
  </si>
  <si>
    <t>38</t>
  </si>
  <si>
    <t>39</t>
  </si>
  <si>
    <t>40</t>
  </si>
  <si>
    <t>飲食料品</t>
  </si>
  <si>
    <t>水道</t>
  </si>
  <si>
    <t>不動産</t>
  </si>
  <si>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</si>
  <si>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・「ファイル１．需要の増加」</t>
    <phoneticPr fontId="2"/>
  </si>
  <si>
    <t>・「ファイル２．観光客等の増加」</t>
    <phoneticPr fontId="2"/>
  </si>
  <si>
    <t>・「ファイル３．投資（建設）の増加」</t>
    <phoneticPr fontId="2"/>
  </si>
  <si>
    <t>・「ファイル４．生産額の増加」</t>
    <phoneticPr fontId="2"/>
  </si>
  <si>
    <t>●シートの説明</t>
    <rPh sb="5" eb="7">
      <t>セツメイ</t>
    </rPh>
    <phoneticPr fontId="2"/>
  </si>
  <si>
    <t>から派生する限界や留意点があります。したがって、以下の事項について十分に</t>
    <phoneticPr fontId="2"/>
  </si>
  <si>
    <t>理解したうえで分析を行うようにしてください。</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</si>
  <si>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</si>
  <si>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</si>
  <si>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</si>
  <si>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</si>
  <si>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</si>
  <si>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</si>
  <si>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　　　析時点の経済構造と完全には一致しません。</t>
    <phoneticPr fontId="2"/>
  </si>
  <si>
    <t>　　　計測される「労働量」の変化を表すものです。</t>
    <phoneticPr fontId="2"/>
  </si>
  <si>
    <t>２．簡易分析ツールの利用者へのお願い</t>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</si>
  <si>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</si>
  <si>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</si>
  <si>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　　切り離して取り扱うことはできません。特に、プレスリリース等に用い</t>
    <rPh sb="30" eb="31">
      <t>トウ</t>
    </rPh>
    <phoneticPr fontId="2"/>
  </si>
  <si>
    <t>計測する場合に使います。</t>
    <phoneticPr fontId="2"/>
  </si>
  <si>
    <t>であるとか、新たに電子部品の企業立地・操業開始が行われた場合などの経済</t>
    <rPh sb="33" eb="35">
      <t>ケイザイ</t>
    </rPh>
    <phoneticPr fontId="2"/>
  </si>
  <si>
    <t>波及効果等の分析を行う場合などです。</t>
    <phoneticPr fontId="2"/>
  </si>
  <si>
    <t>就業者誘発数：生産誘発によって創出される個人業主､家族従業者､有給役員および雇用者(常用雇用者､臨時雇用者)の総数。</t>
    <rPh sb="50" eb="53">
      <t>コヨウシャ</t>
    </rPh>
    <phoneticPr fontId="4"/>
  </si>
  <si>
    <t>雇用者誘発数：就業者誘発数のうち、生産誘発によって創出される有給役員および雇用者(常用雇用者､臨時雇用者)の総数。</t>
    <rPh sb="7" eb="10">
      <t>シュウギョウシャ</t>
    </rPh>
    <rPh sb="10" eb="12">
      <t>ユウハツ</t>
    </rPh>
    <rPh sb="12" eb="13">
      <t>スウ</t>
    </rPh>
    <rPh sb="45" eb="46">
      <t>シャ</t>
    </rPh>
    <rPh sb="49" eb="52">
      <t>コヨウシャ</t>
    </rPh>
    <phoneticPr fontId="4"/>
  </si>
  <si>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</si>
  <si>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</si>
  <si>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</si>
  <si>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</si>
  <si>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t>分析結果と前提条件及び入力データは密接不可分のものであり、切り離して取り扱うことは適当ではありません。</t>
    <rPh sb="41" eb="43">
      <t>テキトウ</t>
    </rPh>
    <phoneticPr fontId="2"/>
  </si>
  <si>
    <t>入力データエリア</t>
    <rPh sb="0" eb="2">
      <t>ニュウリョク</t>
    </rPh>
    <phoneticPr fontId="2"/>
  </si>
  <si>
    <t>　　　は考慮されません。</t>
    <phoneticPr fontId="2"/>
  </si>
  <si>
    <t>　　⑥生産の増加は就業（雇用）者数の増加を伴うことが前提となります。</t>
    <phoneticPr fontId="2"/>
  </si>
  <si>
    <t>　　⑤波及効果が達成される時期は不明です。</t>
    <rPh sb="3" eb="7">
      <t>ハキュウコウカ</t>
    </rPh>
    <rPh sb="8" eb="10">
      <t>タッセイ</t>
    </rPh>
    <rPh sb="13" eb="15">
      <t>ジキ</t>
    </rPh>
    <rPh sb="16" eb="18">
      <t>フメイ</t>
    </rPh>
    <phoneticPr fontId="2"/>
  </si>
  <si>
    <t>&lt;&lt;留意事項 &gt;&gt;</t>
    <phoneticPr fontId="2"/>
  </si>
  <si>
    <t>　 この簡易分析ツールは、各種の経済波及効果や労働誘発効果を簡便に分析</t>
    <phoneticPr fontId="2"/>
  </si>
  <si>
    <t>　  一般に経済波及効果等の分析を行う際には、産業連関表という統計表を用います</t>
    <phoneticPr fontId="2"/>
  </si>
  <si>
    <t>で、各種の計数及び係数はその統計表から引用しています。</t>
    <phoneticPr fontId="2"/>
  </si>
  <si>
    <r>
      <t>　 今ご覧いただいているファイルは</t>
    </r>
    <r>
      <rPr>
        <b/>
        <sz val="11"/>
        <color indexed="12"/>
        <rFont val="ＭＳ Ｐ明朝"/>
        <family val="1"/>
        <charset val="128"/>
      </rPr>
      <t>「ファイル４．生産額の増加」</t>
    </r>
    <r>
      <rPr>
        <sz val="11"/>
        <rFont val="ＭＳ Ｐ明朝"/>
        <family val="1"/>
        <charset val="128"/>
      </rPr>
      <t>です。</t>
    </r>
    <rPh sb="2" eb="3">
      <t>イマ</t>
    </rPh>
    <phoneticPr fontId="2"/>
  </si>
  <si>
    <t>　 例えば、新しい水産加工品が開発され、その生産額が大幅に拡大された場合</t>
    <rPh sb="34" eb="36">
      <t>バアイ</t>
    </rPh>
    <phoneticPr fontId="2"/>
  </si>
  <si>
    <t>　　するシートです。</t>
    <phoneticPr fontId="2"/>
  </si>
  <si>
    <t>　　等の概要を説明するシートです。</t>
    <phoneticPr fontId="2"/>
  </si>
  <si>
    <t>　果等を計算するシートです。　</t>
    <phoneticPr fontId="2"/>
  </si>
  <si>
    <t>　　※このファイルには「計算域Ⅰ」のシートがありませんが、入力データ自体が</t>
    <rPh sb="34" eb="36">
      <t>ジタイ</t>
    </rPh>
    <phoneticPr fontId="2"/>
  </si>
  <si>
    <t>　　生産者価格ベースになっているため、生産者価格への転換処理が、不要な</t>
    <phoneticPr fontId="2"/>
  </si>
  <si>
    <t>　　ためです。</t>
    <phoneticPr fontId="2"/>
  </si>
  <si>
    <t xml:space="preserve">   産業連関表を用いた経済波及効果分析には、産業連関表自体の構造的特質</t>
    <rPh sb="34" eb="36">
      <t>トクシツ</t>
    </rPh>
    <phoneticPr fontId="2"/>
  </si>
  <si>
    <t>　　　り、それ以外の経済効果等は対象としていません。</t>
    <phoneticPr fontId="2"/>
  </si>
  <si>
    <t>　　　　 産業連関表は概ね５年に１回の作表であり、分析の前提となる経済構</t>
    <rPh sb="11" eb="12">
      <t>オオム</t>
    </rPh>
    <phoneticPr fontId="2"/>
  </si>
  <si>
    <t>　　　　 生産が２倍になれば、原材料等の投入量も２倍になるという「線形的</t>
    <phoneticPr fontId="2"/>
  </si>
  <si>
    <t>　　　は想定していません。</t>
    <phoneticPr fontId="2"/>
  </si>
  <si>
    <t>　　　　 ある産業の生産活動が他の産業にプラスの影響を及ぼし生産を促進する</t>
    <phoneticPr fontId="2"/>
  </si>
  <si>
    <t>　　　　 需要が生じた産業部門には､需要に応えるだけの生産余力があると</t>
    <phoneticPr fontId="2"/>
  </si>
  <si>
    <t>　　　仮定し､ 生産を行う上での制約は一切ないものとします。</t>
    <phoneticPr fontId="2"/>
  </si>
  <si>
    <t>　　　　 また、在庫の取り崩し等による波及の中断は想定していません。</t>
    <phoneticPr fontId="2"/>
  </si>
  <si>
    <t>　　　　 経済波及効果が達成される時期や所要時間は明確でありません。</t>
    <rPh sb="12" eb="14">
      <t>タッセイ</t>
    </rPh>
    <rPh sb="17" eb="19">
      <t>ジキ</t>
    </rPh>
    <phoneticPr fontId="2"/>
  </si>
  <si>
    <t>　　　　 現実には、生産の増加は時間外勤務や設備増強などで補われ、必</t>
    <phoneticPr fontId="2"/>
  </si>
  <si>
    <t>　　　ずしも就業（雇用）者数の増加とはなりませんが、そのようなことは想定</t>
    <phoneticPr fontId="2"/>
  </si>
  <si>
    <t>　　　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</si>
  <si>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</si>
  <si>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</si>
  <si>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　　られる場合においては、経済波及効果等の数字だけがひとり歩きしな</t>
    <phoneticPr fontId="2"/>
  </si>
  <si>
    <t>　　いように、十分な注意をお願いします。</t>
    <phoneticPr fontId="2"/>
  </si>
  <si>
    <t>　　　 分析結果の公表及び公表後の対応については、利用される方において</t>
    <phoneticPr fontId="2"/>
  </si>
  <si>
    <t>　　責任を持って行ってください。</t>
    <phoneticPr fontId="2"/>
  </si>
  <si>
    <t>　 このファイルは、ある産業における生産額が増加した場合の経済波及効果等を</t>
    <phoneticPr fontId="2"/>
  </si>
  <si>
    <t>生産者価格になりますので注意してください。</t>
    <rPh sb="0" eb="3">
      <t>セイサンシャ</t>
    </rPh>
    <rPh sb="3" eb="5">
      <t>カカク</t>
    </rPh>
    <rPh sb="12" eb="14">
      <t>チュウイ</t>
    </rPh>
    <phoneticPr fontId="2"/>
  </si>
  <si>
    <t>※このファイルでの「入力データ」は、他のファイルと違い、全て県内産の</t>
    <rPh sb="18" eb="19">
      <t>タ</t>
    </rPh>
    <rPh sb="25" eb="26">
      <t>チガ</t>
    </rPh>
    <rPh sb="28" eb="29">
      <t>スベ</t>
    </rPh>
    <rPh sb="30" eb="32">
      <t>ケンナイ</t>
    </rPh>
    <rPh sb="32" eb="33">
      <t>サン</t>
    </rPh>
    <phoneticPr fontId="2"/>
  </si>
  <si>
    <t>&lt;&lt; 経済波及効果 分析ツールについて &gt;&gt;</t>
    <phoneticPr fontId="2"/>
  </si>
  <si>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</si>
  <si>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</si>
  <si>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</si>
  <si>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</si>
  <si>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</si>
  <si>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</si>
  <si>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</si>
  <si>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</si>
  <si>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</si>
  <si>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</si>
  <si>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</si>
  <si>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</si>
  <si>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</si>
  <si>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</si>
  <si>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</si>
  <si>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</si>
  <si>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</si>
  <si>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</si>
  <si>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</si>
  <si>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建設</t>
  </si>
  <si>
    <t>商業</t>
  </si>
  <si>
    <t>金融・保険</t>
  </si>
  <si>
    <t>運輸・郵便</t>
  </si>
  <si>
    <t>情報通信</t>
  </si>
  <si>
    <t>公務</t>
  </si>
  <si>
    <t>教育・研究</t>
  </si>
  <si>
    <t>医療・福祉</t>
  </si>
  <si>
    <t>他に分類されない会員制団体</t>
  </si>
  <si>
    <t>対事業所サービス</t>
  </si>
  <si>
    <t>対個人サービス</t>
  </si>
  <si>
    <t>事務用品</t>
  </si>
  <si>
    <t>分類不明</t>
  </si>
  <si>
    <t>　　②　経済波及効果分析は、生産活動に係る経済波及効果を対象としてお</t>
    <phoneticPr fontId="2"/>
  </si>
  <si>
    <t>　　　ことやマイナスの影響を及ぼし生産を阻害することは想定していません。</t>
    <phoneticPr fontId="2"/>
  </si>
  <si>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4"/>
  </si>
  <si>
    <t>穀類、いも・豆類、野菜、果実、畜産、育林、素材</t>
    <rPh sb="0" eb="2">
      <t>コクルイ</t>
    </rPh>
    <rPh sb="6" eb="7">
      <t>マメ</t>
    </rPh>
    <rPh sb="7" eb="8">
      <t>ルイ</t>
    </rPh>
    <rPh sb="9" eb="11">
      <t>ヤサイ</t>
    </rPh>
    <rPh sb="12" eb="14">
      <t>カジツ</t>
    </rPh>
    <rPh sb="15" eb="17">
      <t>チクサン</t>
    </rPh>
    <rPh sb="18" eb="19">
      <t>イク</t>
    </rPh>
    <rPh sb="19" eb="20">
      <t>リン</t>
    </rPh>
    <rPh sb="21" eb="23">
      <t>ソザイ</t>
    </rPh>
    <phoneticPr fontId="2"/>
  </si>
  <si>
    <t>海面漁業、内水面漁業</t>
    <rPh sb="0" eb="2">
      <t>カイメン</t>
    </rPh>
    <rPh sb="2" eb="3">
      <t>ギョ</t>
    </rPh>
    <rPh sb="3" eb="4">
      <t>ギョウ</t>
    </rPh>
    <rPh sb="5" eb="6">
      <t>ナイ</t>
    </rPh>
    <rPh sb="6" eb="7">
      <t>スイ</t>
    </rPh>
    <rPh sb="7" eb="8">
      <t>メン</t>
    </rPh>
    <rPh sb="8" eb="9">
      <t>ギョ</t>
    </rPh>
    <rPh sb="9" eb="10">
      <t>ギョウ</t>
    </rPh>
    <phoneticPr fontId="2"/>
  </si>
  <si>
    <t>石炭・原油・天然ガス、砂利・砕石</t>
    <rPh sb="0" eb="2">
      <t>セキタン</t>
    </rPh>
    <rPh sb="3" eb="5">
      <t>ゲンユ</t>
    </rPh>
    <rPh sb="6" eb="8">
      <t>テンネン</t>
    </rPh>
    <rPh sb="11" eb="13">
      <t>ジャリ</t>
    </rPh>
    <rPh sb="14" eb="16">
      <t>サイセキ</t>
    </rPh>
    <phoneticPr fontId="2"/>
  </si>
  <si>
    <t>畜産食料品、水産食料品、めん・パン・菓子類、酒類</t>
    <rPh sb="0" eb="2">
      <t>チクサン</t>
    </rPh>
    <rPh sb="2" eb="4">
      <t>ショクリョウ</t>
    </rPh>
    <rPh sb="4" eb="5">
      <t>ヒン</t>
    </rPh>
    <rPh sb="6" eb="8">
      <t>スイサン</t>
    </rPh>
    <rPh sb="8" eb="10">
      <t>ショクリョウ</t>
    </rPh>
    <rPh sb="10" eb="11">
      <t>ヒン</t>
    </rPh>
    <rPh sb="18" eb="21">
      <t>カシルイ</t>
    </rPh>
    <rPh sb="22" eb="23">
      <t>サケ</t>
    </rPh>
    <rPh sb="23" eb="24">
      <t>ルイ</t>
    </rPh>
    <phoneticPr fontId="2"/>
  </si>
  <si>
    <t>衣服、じゅうたん、寝具</t>
    <rPh sb="0" eb="2">
      <t>イフク</t>
    </rPh>
    <rPh sb="9" eb="11">
      <t>シング</t>
    </rPh>
    <phoneticPr fontId="2"/>
  </si>
  <si>
    <t>木材、家具、紙、段ボール</t>
    <rPh sb="0" eb="2">
      <t>モクザイ</t>
    </rPh>
    <rPh sb="3" eb="5">
      <t>カグ</t>
    </rPh>
    <rPh sb="6" eb="7">
      <t>カミ</t>
    </rPh>
    <rPh sb="8" eb="9">
      <t>ダン</t>
    </rPh>
    <phoneticPr fontId="2"/>
  </si>
  <si>
    <t>化学肥料、医薬品、化粧品、塗料、農薬</t>
    <rPh sb="0" eb="2">
      <t>カガク</t>
    </rPh>
    <rPh sb="2" eb="4">
      <t>ヒリョウ</t>
    </rPh>
    <rPh sb="5" eb="8">
      <t>イヤクヒン</t>
    </rPh>
    <rPh sb="9" eb="12">
      <t>ケショウヒン</t>
    </rPh>
    <rPh sb="13" eb="15">
      <t>トリョウ</t>
    </rPh>
    <rPh sb="16" eb="18">
      <t>ノウヤク</t>
    </rPh>
    <phoneticPr fontId="2"/>
  </si>
  <si>
    <t>ガソリン、灯油、コークス</t>
    <rPh sb="5" eb="7">
      <t>トウユ</t>
    </rPh>
    <phoneticPr fontId="2"/>
  </si>
  <si>
    <t>プラスチック板、タイヤ</t>
    <rPh sb="6" eb="7">
      <t>イタ</t>
    </rPh>
    <phoneticPr fontId="2"/>
  </si>
  <si>
    <t>板ガラス、セメント、生コンクリート、耐火物</t>
    <rPh sb="0" eb="1">
      <t>イタ</t>
    </rPh>
    <rPh sb="10" eb="11">
      <t>ナマ</t>
    </rPh>
    <rPh sb="18" eb="21">
      <t>タイカブツ</t>
    </rPh>
    <phoneticPr fontId="2"/>
  </si>
  <si>
    <t>建設用陶磁器、工業用陶磁器、日用陶磁器</t>
    <rPh sb="0" eb="3">
      <t>ケンセツヨウ</t>
    </rPh>
    <rPh sb="3" eb="6">
      <t>トウジキ</t>
    </rPh>
    <rPh sb="7" eb="10">
      <t>コウギョウヨウ</t>
    </rPh>
    <rPh sb="10" eb="13">
      <t>トウジキ</t>
    </rPh>
    <rPh sb="14" eb="16">
      <t>ニチヨウ</t>
    </rPh>
    <rPh sb="16" eb="19">
      <t>トウジキ</t>
    </rPh>
    <phoneticPr fontId="2"/>
  </si>
  <si>
    <t>銅管、鍛鋼</t>
    <rPh sb="0" eb="2">
      <t>ドウカン</t>
    </rPh>
    <rPh sb="3" eb="4">
      <t>キタエ</t>
    </rPh>
    <rPh sb="4" eb="5">
      <t>コウ</t>
    </rPh>
    <phoneticPr fontId="2"/>
  </si>
  <si>
    <t>銅、アルミニウム、電線・ケーブル</t>
    <rPh sb="0" eb="1">
      <t>ドウ</t>
    </rPh>
    <rPh sb="9" eb="11">
      <t>デンセン</t>
    </rPh>
    <phoneticPr fontId="2"/>
  </si>
  <si>
    <t>ボルト、刃物</t>
    <rPh sb="4" eb="6">
      <t>ハモノ</t>
    </rPh>
    <phoneticPr fontId="2"/>
  </si>
  <si>
    <t>ボイラ、タービン、ベアリング</t>
  </si>
  <si>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2"/>
  </si>
  <si>
    <t>複写機、計測機器、武器</t>
    <rPh sb="0" eb="2">
      <t>フクシャ</t>
    </rPh>
    <rPh sb="2" eb="3">
      <t>キ</t>
    </rPh>
    <rPh sb="4" eb="6">
      <t>ケイソク</t>
    </rPh>
    <rPh sb="6" eb="8">
      <t>キキ</t>
    </rPh>
    <rPh sb="9" eb="11">
      <t>ブキ</t>
    </rPh>
    <phoneticPr fontId="2"/>
  </si>
  <si>
    <t>集積回路、液晶パネル</t>
    <rPh sb="0" eb="2">
      <t>シュウセキ</t>
    </rPh>
    <rPh sb="2" eb="4">
      <t>カイロ</t>
    </rPh>
    <rPh sb="5" eb="7">
      <t>エキショウ</t>
    </rPh>
    <phoneticPr fontId="2"/>
  </si>
  <si>
    <t>電気照明器具、エアコン、電池</t>
    <rPh sb="0" eb="2">
      <t>デンキ</t>
    </rPh>
    <rPh sb="2" eb="4">
      <t>ショウメイ</t>
    </rPh>
    <rPh sb="4" eb="6">
      <t>キグ</t>
    </rPh>
    <rPh sb="12" eb="14">
      <t>デンチ</t>
    </rPh>
    <phoneticPr fontId="2"/>
  </si>
  <si>
    <t>デジタルカメラ、パソコン、携帯電話機</t>
    <rPh sb="13" eb="15">
      <t>ケイタイ</t>
    </rPh>
    <rPh sb="15" eb="17">
      <t>デンワ</t>
    </rPh>
    <rPh sb="17" eb="18">
      <t>キ</t>
    </rPh>
    <phoneticPr fontId="2"/>
  </si>
  <si>
    <t>乗用車、自動車部品、航空機、鉄道車両</t>
    <rPh sb="0" eb="3">
      <t>ジョウヨウシャ</t>
    </rPh>
    <rPh sb="4" eb="7">
      <t>ジドウシャ</t>
    </rPh>
    <rPh sb="7" eb="9">
      <t>ブヒン</t>
    </rPh>
    <rPh sb="10" eb="13">
      <t>コウクウキ</t>
    </rPh>
    <rPh sb="14" eb="16">
      <t>テツドウ</t>
    </rPh>
    <rPh sb="16" eb="18">
      <t>シャリョウ</t>
    </rPh>
    <phoneticPr fontId="2"/>
  </si>
  <si>
    <t>鋼船、船舶修理</t>
    <rPh sb="0" eb="2">
      <t>コウセン</t>
    </rPh>
    <rPh sb="3" eb="5">
      <t>センパク</t>
    </rPh>
    <rPh sb="5" eb="7">
      <t>シュウリ</t>
    </rPh>
    <phoneticPr fontId="2"/>
  </si>
  <si>
    <t>印刷、革靴、がん具、時計、楽器</t>
    <rPh sb="0" eb="2">
      <t>インサツ</t>
    </rPh>
    <rPh sb="3" eb="5">
      <t>カワグツ</t>
    </rPh>
    <rPh sb="8" eb="9">
      <t>グ</t>
    </rPh>
    <rPh sb="10" eb="12">
      <t>トケイ</t>
    </rPh>
    <rPh sb="13" eb="15">
      <t>ガッキ</t>
    </rPh>
    <phoneticPr fontId="2"/>
  </si>
  <si>
    <t>住宅建築、建設補修、公共事業</t>
    <rPh sb="0" eb="2">
      <t>ジュウタク</t>
    </rPh>
    <rPh sb="2" eb="4">
      <t>ケンチク</t>
    </rPh>
    <rPh sb="5" eb="7">
      <t>ケンセツ</t>
    </rPh>
    <rPh sb="7" eb="9">
      <t>ホシュウ</t>
    </rPh>
    <rPh sb="10" eb="12">
      <t>コウキョウ</t>
    </rPh>
    <rPh sb="12" eb="14">
      <t>ジギョウ</t>
    </rPh>
    <phoneticPr fontId="2"/>
  </si>
  <si>
    <t>自家発電、都市ガス</t>
    <rPh sb="0" eb="2">
      <t>ジカ</t>
    </rPh>
    <rPh sb="2" eb="4">
      <t>ハツデン</t>
    </rPh>
    <rPh sb="5" eb="7">
      <t>トシ</t>
    </rPh>
    <phoneticPr fontId="2"/>
  </si>
  <si>
    <t>下水道、工業用水</t>
    <rPh sb="0" eb="3">
      <t>ゲスイドウ</t>
    </rPh>
    <rPh sb="4" eb="6">
      <t>コウギョウ</t>
    </rPh>
    <rPh sb="6" eb="8">
      <t>ヨウスイ</t>
    </rPh>
    <phoneticPr fontId="2"/>
  </si>
  <si>
    <t>ごみ処理、産業廃棄物処理</t>
    <rPh sb="2" eb="4">
      <t>ショリ</t>
    </rPh>
    <rPh sb="5" eb="7">
      <t>サンギョウ</t>
    </rPh>
    <rPh sb="7" eb="10">
      <t>ハイキブツ</t>
    </rPh>
    <rPh sb="10" eb="12">
      <t>ショリ</t>
    </rPh>
    <phoneticPr fontId="2"/>
  </si>
  <si>
    <t>卸売、小売</t>
    <rPh sb="0" eb="2">
      <t>オロシウ</t>
    </rPh>
    <rPh sb="3" eb="5">
      <t>コウリ</t>
    </rPh>
    <phoneticPr fontId="2"/>
  </si>
  <si>
    <t>金融、生命保険、損害保険</t>
    <rPh sb="0" eb="2">
      <t>キンユウ</t>
    </rPh>
    <rPh sb="3" eb="5">
      <t>セイメイ</t>
    </rPh>
    <rPh sb="5" eb="7">
      <t>ホケン</t>
    </rPh>
    <rPh sb="8" eb="10">
      <t>ソンガイ</t>
    </rPh>
    <rPh sb="10" eb="12">
      <t>ホケン</t>
    </rPh>
    <phoneticPr fontId="2"/>
  </si>
  <si>
    <t>住宅賃貸、駐車場管理</t>
    <rPh sb="0" eb="2">
      <t>ジュウタク</t>
    </rPh>
    <rPh sb="2" eb="4">
      <t>チンタイ</t>
    </rPh>
    <rPh sb="5" eb="8">
      <t>チュウシャジョウ</t>
    </rPh>
    <rPh sb="8" eb="10">
      <t>カンリ</t>
    </rPh>
    <phoneticPr fontId="2"/>
  </si>
  <si>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2"/>
  </si>
  <si>
    <t>電話、放送、新聞</t>
    <rPh sb="0" eb="2">
      <t>デンワ</t>
    </rPh>
    <rPh sb="3" eb="5">
      <t>ホウソウ</t>
    </rPh>
    <rPh sb="6" eb="8">
      <t>シンブン</t>
    </rPh>
    <phoneticPr fontId="2"/>
  </si>
  <si>
    <t>国、地方公共団体</t>
    <rPh sb="0" eb="1">
      <t>クニ</t>
    </rPh>
    <rPh sb="2" eb="4">
      <t>チホウ</t>
    </rPh>
    <rPh sb="4" eb="6">
      <t>コウキョウ</t>
    </rPh>
    <rPh sb="6" eb="8">
      <t>ダンタイ</t>
    </rPh>
    <phoneticPr fontId="2"/>
  </si>
  <si>
    <t>学校、学校給食、研究、図書館、美術館</t>
    <rPh sb="0" eb="2">
      <t>ガッコウ</t>
    </rPh>
    <rPh sb="3" eb="5">
      <t>ガッコウ</t>
    </rPh>
    <rPh sb="5" eb="7">
      <t>キュウショク</t>
    </rPh>
    <rPh sb="8" eb="10">
      <t>ケンキュウ</t>
    </rPh>
    <rPh sb="11" eb="14">
      <t>トショカン</t>
    </rPh>
    <rPh sb="15" eb="18">
      <t>ビジュツカン</t>
    </rPh>
    <phoneticPr fontId="2"/>
  </si>
  <si>
    <t>病院、保健所、保育所、福祉施設</t>
    <rPh sb="0" eb="2">
      <t>ビョウイン</t>
    </rPh>
    <rPh sb="3" eb="6">
      <t>ホケンジョ</t>
    </rPh>
    <rPh sb="7" eb="9">
      <t>ホイク</t>
    </rPh>
    <rPh sb="9" eb="10">
      <t>ショ</t>
    </rPh>
    <rPh sb="11" eb="13">
      <t>フクシ</t>
    </rPh>
    <rPh sb="13" eb="15">
      <t>シセツ</t>
    </rPh>
    <phoneticPr fontId="2"/>
  </si>
  <si>
    <t>商工会議所、経団連、労働団体</t>
    <rPh sb="0" eb="2">
      <t>ショウコウ</t>
    </rPh>
    <rPh sb="2" eb="5">
      <t>カイギショ</t>
    </rPh>
    <rPh sb="6" eb="9">
      <t>ケイダンレン</t>
    </rPh>
    <rPh sb="10" eb="12">
      <t>ロウドウ</t>
    </rPh>
    <rPh sb="12" eb="14">
      <t>ダンタイ</t>
    </rPh>
    <phoneticPr fontId="2"/>
  </si>
  <si>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2"/>
  </si>
  <si>
    <t>宿泊業、飲食店、銭湯、競輪、映画館、冠婚葬祭業</t>
    <rPh sb="0" eb="2">
      <t>シュクハク</t>
    </rPh>
    <rPh sb="2" eb="3">
      <t>ギョウ</t>
    </rPh>
    <rPh sb="4" eb="6">
      <t>インショク</t>
    </rPh>
    <rPh sb="6" eb="7">
      <t>テン</t>
    </rPh>
    <rPh sb="8" eb="10">
      <t>セントウ</t>
    </rPh>
    <rPh sb="11" eb="13">
      <t>ケイリン</t>
    </rPh>
    <rPh sb="14" eb="17">
      <t>エイガカン</t>
    </rPh>
    <rPh sb="18" eb="20">
      <t>カンコン</t>
    </rPh>
    <rPh sb="20" eb="22">
      <t>ソウサイ</t>
    </rPh>
    <rPh sb="22" eb="23">
      <t>ギョウ</t>
    </rPh>
    <phoneticPr fontId="2"/>
  </si>
  <si>
    <t>テープ、クリップ、コピー用紙</t>
    <rPh sb="12" eb="14">
      <t>ヨウシ</t>
    </rPh>
    <phoneticPr fontId="2"/>
  </si>
  <si>
    <t>部門の例示</t>
    <rPh sb="0" eb="2">
      <t>ブモン</t>
    </rPh>
    <rPh sb="3" eb="5">
      <t>レイジ</t>
    </rPh>
    <phoneticPr fontId="2"/>
  </si>
  <si>
    <r>
      <rPr>
        <sz val="9"/>
        <rFont val="Calibri"/>
        <family val="2"/>
      </rPr>
      <t>×</t>
    </r>
    <r>
      <rPr>
        <sz val="9"/>
        <rFont val="HGPｺﾞｼｯｸM"/>
        <family val="3"/>
        <charset val="128"/>
      </rPr>
      <t>外生化
逆行列係数</t>
    </r>
    <rPh sb="1" eb="2">
      <t>ガイ</t>
    </rPh>
    <rPh sb="2" eb="3">
      <t>セイ</t>
    </rPh>
    <rPh sb="3" eb="4">
      <t>カ</t>
    </rPh>
    <rPh sb="5" eb="8">
      <t>ギャクギョウレツ</t>
    </rPh>
    <rPh sb="8" eb="10">
      <t>ケイスウ</t>
    </rPh>
    <phoneticPr fontId="2"/>
  </si>
  <si>
    <t>経済波及効果分析結果Ⅲ　グラフ</t>
    <rPh sb="0" eb="2">
      <t>ケイザイ</t>
    </rPh>
    <rPh sb="2" eb="4">
      <t>ハキュウ</t>
    </rPh>
    <rPh sb="4" eb="6">
      <t>コウカ</t>
    </rPh>
    <rPh sb="6" eb="8">
      <t>ブンセキ</t>
    </rPh>
    <rPh sb="8" eb="10">
      <t>ケッカ</t>
    </rPh>
    <phoneticPr fontId="2"/>
  </si>
  <si>
    <t>雇用者所得誘発額</t>
    <rPh sb="0" eb="3">
      <t>コヨウシャ</t>
    </rPh>
    <rPh sb="3" eb="5">
      <t>ショトク</t>
    </rPh>
    <rPh sb="5" eb="7">
      <t>ユウハツ</t>
    </rPh>
    <rPh sb="7" eb="8">
      <t>ガク</t>
    </rPh>
    <phoneticPr fontId="2"/>
  </si>
  <si>
    <t>（単位：人）</t>
    <rPh sb="1" eb="3">
      <t>タンイ</t>
    </rPh>
    <rPh sb="4" eb="5">
      <t>ニン</t>
    </rPh>
    <phoneticPr fontId="2"/>
  </si>
  <si>
    <r>
      <t>１．入力データ（</t>
    </r>
    <r>
      <rPr>
        <sz val="11"/>
        <color indexed="10"/>
        <rFont val="HGPｺﾞｼｯｸM"/>
        <family val="3"/>
        <charset val="128"/>
      </rPr>
      <t>生産増加額</t>
    </r>
    <r>
      <rPr>
        <sz val="11"/>
        <rFont val="HGPｺﾞｼｯｸM"/>
        <family val="3"/>
        <charset val="128"/>
      </rPr>
      <t>）を下の列に入力してください。　</t>
    </r>
    <r>
      <rPr>
        <sz val="11"/>
        <color rgb="FFFF0000"/>
        <rFont val="HGPｺﾞｼｯｸM"/>
        <family val="3"/>
        <charset val="128"/>
      </rPr>
      <t>※すべて県内産の生産者価格で入力してください。</t>
    </r>
    <rPh sb="8" eb="10">
      <t>セイサン</t>
    </rPh>
    <rPh sb="10" eb="12">
      <t>ゾウカ</t>
    </rPh>
    <rPh sb="12" eb="13">
      <t>ガク</t>
    </rPh>
    <rPh sb="15" eb="16">
      <t>シタ</t>
    </rPh>
    <rPh sb="17" eb="18">
      <t>レツ</t>
    </rPh>
    <rPh sb="19" eb="21">
      <t>ニュウリョク</t>
    </rPh>
    <rPh sb="33" eb="35">
      <t>ケンナイ</t>
    </rPh>
    <rPh sb="35" eb="36">
      <t>サン</t>
    </rPh>
    <rPh sb="37" eb="40">
      <t>セイサンシャ</t>
    </rPh>
    <rPh sb="40" eb="42">
      <t>カカク</t>
    </rPh>
    <rPh sb="43" eb="45">
      <t>ニュウリョク</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</si>
  <si>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</si>
  <si>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</si>
  <si>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分析条件の前提となる「入力データ」を整理する必要があります。</t>
  </si>
  <si>
    <t>　   具体的には、ある産業における生産額が増加した場合、増加した生産額を整理して、該当するセルに入力します。</t>
    <rPh sb="26" eb="28">
      <t>バアイ</t>
    </rPh>
    <rPh sb="29" eb="31">
      <t>ゾウカ</t>
    </rPh>
    <rPh sb="33" eb="36">
      <t>セイサンガク</t>
    </rPh>
    <phoneticPr fontId="2"/>
  </si>
  <si>
    <r>
      <t>　</t>
    </r>
    <r>
      <rPr>
        <u val="double"/>
        <sz val="11"/>
        <color rgb="FFFF0000"/>
        <rFont val="ＭＳ Ｐゴシック"/>
        <family val="3"/>
        <charset val="128"/>
      </rPr>
      <t>　※この場合、全て県内産になります。生産者価格で入力してください。</t>
    </r>
    <rPh sb="8" eb="9">
      <t>スベ</t>
    </rPh>
    <rPh sb="25" eb="27">
      <t>ニュウリョク</t>
    </rPh>
    <phoneticPr fontId="2"/>
  </si>
  <si>
    <t>●生産者価格・・・出荷後の流通経費である商業マージン及び国内貨物運賃を含まない価格</t>
    <rPh sb="1" eb="4">
      <t>セイサンシャ</t>
    </rPh>
    <rPh sb="4" eb="6">
      <t>カカク</t>
    </rPh>
    <rPh sb="9" eb="11">
      <t>シュッカ</t>
    </rPh>
    <rPh sb="11" eb="12">
      <t>ゴ</t>
    </rPh>
    <rPh sb="13" eb="15">
      <t>リュウツウ</t>
    </rPh>
    <rPh sb="15" eb="17">
      <t>ケイヒ</t>
    </rPh>
    <rPh sb="20" eb="22">
      <t>ショウギョウ</t>
    </rPh>
    <rPh sb="26" eb="27">
      <t>オヨ</t>
    </rPh>
    <rPh sb="28" eb="30">
      <t>コクナイ</t>
    </rPh>
    <rPh sb="30" eb="32">
      <t>カモツ</t>
    </rPh>
    <rPh sb="32" eb="34">
      <t>ウンチン</t>
    </rPh>
    <rPh sb="35" eb="36">
      <t>フク</t>
    </rPh>
    <rPh sb="39" eb="41">
      <t>カカク</t>
    </rPh>
    <phoneticPr fontId="2"/>
  </si>
  <si>
    <t>　企業が行う生産活動そのものが他産業へどのような影響を及ぼすかを測定します。</t>
    <rPh sb="1" eb="3">
      <t>キギョウ</t>
    </rPh>
    <rPh sb="4" eb="5">
      <t>オコナ</t>
    </rPh>
    <rPh sb="6" eb="8">
      <t>セイサン</t>
    </rPh>
    <rPh sb="8" eb="10">
      <t>カツドウ</t>
    </rPh>
    <rPh sb="15" eb="16">
      <t>ホカ</t>
    </rPh>
    <rPh sb="16" eb="18">
      <t>サンギョウ</t>
    </rPh>
    <rPh sb="24" eb="26">
      <t>エイキョウ</t>
    </rPh>
    <rPh sb="27" eb="28">
      <t>オヨ</t>
    </rPh>
    <rPh sb="32" eb="34">
      <t>ソクテイ</t>
    </rPh>
    <phoneticPr fontId="2"/>
  </si>
  <si>
    <t>　※このファイルでは、最終需要の変化ではなく、生産額そのものが変化する場合の分析です。</t>
    <rPh sb="11" eb="13">
      <t>サイシュウ</t>
    </rPh>
    <rPh sb="13" eb="15">
      <t>ジュヨウ</t>
    </rPh>
    <rPh sb="16" eb="18">
      <t>ヘンカ</t>
    </rPh>
    <rPh sb="23" eb="26">
      <t>セイサンガク</t>
    </rPh>
    <rPh sb="31" eb="33">
      <t>ヘンカ</t>
    </rPh>
    <rPh sb="35" eb="37">
      <t>バアイ</t>
    </rPh>
    <rPh sb="38" eb="40">
      <t>ブンセキ</t>
    </rPh>
    <phoneticPr fontId="2"/>
  </si>
  <si>
    <t>　　※選択後は必ずカーソルを別のセルに移動してください。</t>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</si>
  <si>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</si>
  <si>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</si>
  <si>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</si>
  <si>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</si>
  <si>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</si>
  <si>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</si>
  <si>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 「フロー」・・・経済波及効果等が誘発される流れをフローチャートで表したシートです。</t>
    <rPh sb="34" eb="35">
      <t>アラワ</t>
    </rPh>
    <phoneticPr fontId="2"/>
  </si>
  <si>
    <t>・⑧「計算域Ⅱ」・・・「入力」シートに入力されたデータを用いて、実際に経済波及効</t>
    <rPh sb="3" eb="5">
      <t>ケイサン</t>
    </rPh>
    <rPh sb="5" eb="6">
      <t>イキ</t>
    </rPh>
    <rPh sb="35" eb="37">
      <t>ケイザイ</t>
    </rPh>
    <phoneticPr fontId="2"/>
  </si>
  <si>
    <r>
      <rPr>
        <sz val="11"/>
        <color indexed="12"/>
        <rFont val="ＭＳ Ｐ明朝"/>
        <family val="1"/>
        <charset val="128"/>
      </rPr>
      <t>　</t>
    </r>
    <r>
      <rPr>
        <b/>
        <sz val="11"/>
        <color indexed="12"/>
        <rFont val="ＭＳ Ｐ明朝"/>
        <family val="1"/>
        <charset val="128"/>
      </rPr>
      <t>「ファイル４．生産額の増加」</t>
    </r>
    <r>
      <rPr>
        <sz val="11"/>
        <rFont val="ＭＳ Ｐ明朝"/>
        <family val="1"/>
        <charset val="128"/>
      </rPr>
      <t>は、全部で１１枚のシートで構成されています。</t>
    </r>
    <phoneticPr fontId="2"/>
  </si>
  <si>
    <t>・①「はじめに」・・・留意点などについて説明するシートです。</t>
    <phoneticPr fontId="2"/>
  </si>
  <si>
    <t>　</t>
    <phoneticPr fontId="2"/>
  </si>
  <si>
    <t>　「新しい水産加工品の生産拡大にともなう経済波及効果の分析について」や「電子部品製造企業の操業開始がもたらす</t>
    <phoneticPr fontId="2"/>
  </si>
  <si>
    <t xml:space="preserve">  経済波及効果等の分析について」などとテーマを決めて「分析テーマ」に入力します。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</si>
  <si>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</si>
  <si>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入力データとして入力する金額に応じて、「億円」、「百万円」、「千円」のうち見やすい表示単位をプルダウンで選択します。</t>
    <phoneticPr fontId="2"/>
  </si>
  <si>
    <t xml:space="preserve">     プルダウンで選択します。</t>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</si>
  <si>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</si>
  <si>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令和２年</t>
    <rPh sb="0" eb="2">
      <t>レイワ</t>
    </rPh>
    <rPh sb="3" eb="4">
      <t>ネン</t>
    </rPh>
    <phoneticPr fontId="3"/>
  </si>
  <si>
    <t>令和３年</t>
    <rPh sb="0" eb="2">
      <t>レイワ</t>
    </rPh>
    <rPh sb="3" eb="4">
      <t>ネン</t>
    </rPh>
    <phoneticPr fontId="3"/>
  </si>
  <si>
    <t>令和４年</t>
    <rPh sb="0" eb="2">
      <t>レイワ</t>
    </rPh>
    <rPh sb="3" eb="4">
      <t>ネン</t>
    </rPh>
    <phoneticPr fontId="3"/>
  </si>
  <si>
    <t>令和５年</t>
    <rPh sb="0" eb="2">
      <t>レイワ</t>
    </rPh>
    <rPh sb="3" eb="4">
      <t>ネン</t>
    </rPh>
    <phoneticPr fontId="3"/>
  </si>
  <si>
    <t>令和６年</t>
    <rPh sb="0" eb="2">
      <t>レイワ</t>
    </rPh>
    <rPh sb="3" eb="4">
      <t>ネン</t>
    </rPh>
    <phoneticPr fontId="3"/>
  </si>
  <si>
    <t>令和２～令和６年平均</t>
    <rPh sb="0" eb="2">
      <t>レイワ</t>
    </rPh>
    <rPh sb="4" eb="6">
      <t>レイワ</t>
    </rPh>
    <rPh sb="7" eb="8">
      <t>ネン</t>
    </rPh>
    <rPh sb="8" eb="10">
      <t>ヘイキン</t>
    </rPh>
    <phoneticPr fontId="3"/>
  </si>
  <si>
    <t>　　 令和２年から令和６年までの各年値データ（単年データ）と 令和２年から令和６年までの５か年間の平均値データを用意していますので、</t>
    <rPh sb="3" eb="5">
      <t>レイワ</t>
    </rPh>
    <rPh sb="9" eb="11">
      <t>レイワ</t>
    </rPh>
    <phoneticPr fontId="2"/>
  </si>
  <si>
    <t>が、ここで使用している産業連関表は、「令和２年（２０２０年）長崎県産業連関表」</t>
    <rPh sb="19" eb="21">
      <t>レイワ</t>
    </rPh>
    <phoneticPr fontId="2"/>
  </si>
  <si>
    <t>・⑨「各種係数」、⑩「逆行列係数表」及び⑪「外生化逆行列係数表」・・・「令和２年</t>
    <rPh sb="22" eb="23">
      <t>ガイ</t>
    </rPh>
    <rPh sb="23" eb="24">
      <t>セイ</t>
    </rPh>
    <rPh sb="24" eb="25">
      <t>カ</t>
    </rPh>
    <rPh sb="36" eb="38">
      <t>レイワ</t>
    </rPh>
    <phoneticPr fontId="2"/>
  </si>
  <si>
    <t>　　（２０２０年）長崎県産業連関表」から引用された各種の計数及び係数（表）です。</t>
    <phoneticPr fontId="2"/>
  </si>
  <si>
    <t>この簡易分析ツールによる分析結果は、令和２年（２０２０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18" eb="20">
      <t>レイワ</t>
    </rPh>
    <rPh sb="27" eb="28">
      <t>ネン</t>
    </rPh>
    <rPh sb="29" eb="32">
      <t>ナガサキケン</t>
    </rPh>
    <rPh sb="70" eb="72">
      <t>サンギョウ</t>
    </rPh>
    <rPh sb="72" eb="74">
      <t>レンカン</t>
    </rPh>
    <rPh sb="74" eb="75">
      <t>ヒョウ</t>
    </rPh>
    <rPh sb="76" eb="77">
      <t>ツカ</t>
    </rPh>
    <rPh sb="79" eb="81">
      <t>ブンセキ</t>
    </rPh>
    <rPh sb="81" eb="83">
      <t>ホウホウ</t>
    </rPh>
    <rPh sb="84" eb="86">
      <t>イチレイ</t>
    </rPh>
    <rPh sb="90" eb="92">
      <t>カツヨウ</t>
    </rPh>
    <rPh sb="92" eb="93">
      <t>ネガ</t>
    </rPh>
    <phoneticPr fontId="4"/>
  </si>
  <si>
    <t>　　　造（物価や産業間の依存関係）は、作成時（令和２年）のものなので、分</t>
    <rPh sb="19" eb="21">
      <t>サクセイ</t>
    </rPh>
    <rPh sb="23" eb="25">
      <t>レイワ</t>
    </rPh>
    <phoneticPr fontId="2"/>
  </si>
  <si>
    <t>　　　　 また、分析結果も、作成年次（令和２年）の価格で表示され、物価変動</t>
    <rPh sb="19" eb="21">
      <t>レイワ</t>
    </rPh>
    <phoneticPr fontId="2"/>
  </si>
  <si>
    <t>電気・ガス・熱供給</t>
  </si>
  <si>
    <t>電気・ガス・熱供給</t>
    <rPh sb="0" eb="2">
      <t>デンキ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</si>
</sst>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Red]\-#,##0\ "/>
    <numFmt numFmtId="178" formatCode="#,##0.000000;[Red]\-#,##0.000000"/>
    <numFmt numFmtId="179" formatCode="0.00_ "/>
    <numFmt numFmtId="180" formatCode="0.000000_ "/>
    <numFmt numFmtId="181" formatCode="#,##0.000000"/>
    <numFmt numFmtId="182" formatCode="0.0_ "/>
    <numFmt numFmtId="183" formatCode="#,##0.0;[Red]\-#,##0.0"/>
  </numFmts>
  <fonts count="54"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HGPｺﾞｼｯｸM"/>
      <family val="3"/>
      <charset val="128"/>
    </font>
    <font>
      <sz val="11"/>
      <color indexed="10"/>
      <name val="HGPｺﾞｼｯｸM"/>
      <family val="3"/>
      <charset val="128"/>
    </font>
    <font>
      <sz val="10"/>
      <name val="HGPｺﾞｼｯｸM"/>
      <family val="3"/>
      <charset val="128"/>
    </font>
    <font>
      <sz val="12"/>
      <name val="HGPｺﾞｼｯｸM"/>
      <family val="3"/>
      <charset val="128"/>
    </font>
    <font>
      <sz val="9"/>
      <name val="HGPｺﾞｼｯｸM"/>
      <family val="3"/>
      <charset val="128"/>
    </font>
    <font>
      <b/>
      <sz val="16"/>
      <name val="HGPｺﾞｼｯｸM"/>
      <family val="3"/>
      <charset val="128"/>
    </font>
    <font>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sz val="11"/>
      <color indexed="10"/>
      <name val="HGPｺﾞｼｯｸM"/>
      <family val="3"/>
      <charset val="128"/>
    </font>
    <font>
      <sz val="11"/>
      <name val="ＭＳ Ｐ明朝"/>
      <family val="1"/>
      <charset val="128"/>
    </font>
    <font>
      <sz val="11"/>
      <color indexed="12"/>
      <name val="ＭＳ Ｐ明朝"/>
      <family val="1"/>
      <charset val="128"/>
    </font>
    <font>
      <b/>
      <sz val="11"/>
      <color indexed="12"/>
      <name val="ＭＳ Ｐ明朝"/>
      <family val="1"/>
      <charset val="128"/>
    </font>
    <font>
      <sz val="11"/>
      <color rgb="FFFF0000"/>
      <name val="HGPｺﾞｼｯｸM"/>
      <family val="3"/>
      <charset val="128"/>
    </font>
    <font>
      <sz val="11"/>
      <color rgb="FFFF0000"/>
      <name val="ＭＳ Ｐゴシック"/>
      <family val="3"/>
      <charset val="128"/>
    </font>
    <font>
      <b/>
      <i/>
      <sz val="14"/>
      <color rgb="FFFF0000"/>
      <name val="HGPｺﾞｼｯｸM"/>
      <family val="3"/>
      <charset val="128"/>
    </font>
    <font>
      <b/>
      <u/>
      <sz val="11"/>
      <color rgb="FFFF0000"/>
      <name val="ＭＳ Ｐゴシック"/>
      <family val="3"/>
      <charset val="128"/>
      <scheme val="major"/>
    </font>
    <font>
      <b/>
      <sz val="24"/>
      <name val="HGPｺﾞｼｯｸM"/>
      <family val="3"/>
      <charset val="128"/>
    </font>
    <font>
      <b/>
      <sz val="11"/>
      <color theme="0"/>
      <name val="HGPｺﾞｼｯｸM"/>
      <family val="3"/>
      <charset val="128"/>
    </font>
    <font>
      <sz val="9"/>
      <name val="HGPｺﾞｼｯｸM"/>
      <family val="2"/>
      <charset val="128"/>
    </font>
    <font>
      <sz val="9"/>
      <name val="Calibri"/>
      <family val="2"/>
    </font>
    <font>
      <sz val="15"/>
      <name val="ＭＳ Ｐゴシック"/>
      <family val="3"/>
      <charset val="128"/>
    </font>
    <font>
      <sz val="15"/>
      <color indexed="10"/>
      <name val="HGPｺﾞｼｯｸM"/>
      <family val="3"/>
      <charset val="128"/>
    </font>
    <font>
      <sz val="15"/>
      <name val="HGPｺﾞｼｯｸM"/>
      <family val="3"/>
      <charset val="128"/>
    </font>
    <font>
      <u val="double"/>
      <sz val="11"/>
      <color rgb="FFFF0000"/>
      <name val="ＭＳ Ｐゴシック"/>
      <family val="3"/>
      <charset val="128"/>
    </font>
    <font>
      <b/>
      <sz val="11"/>
      <color rgb="FFFF0000"/>
      <name val="ＭＳ Ｐゴシック"/>
      <family val="3"/>
      <charset val="128"/>
    </font>
    <font>
      <b/>
      <i/>
      <sz val="22"/>
      <color rgb="FFFF0000"/>
      <name val="HGPｺﾞｼｯｸM"/>
      <family val="3"/>
      <charset val="128"/>
    </font>
    <font>
      <b/>
      <u/>
      <sz val="14"/>
      <name val="ＭＳ Ｐゴシック"/>
      <family val="3"/>
      <charset val="128"/>
    </font>
    <font>
      <u/>
      <sz val="11"/>
      <name val="ＭＳ Ｐ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0"/>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rgb="FF99FFCC"/>
        <bgColor indexed="64"/>
      </patternFill>
    </fill>
    <fill>
      <patternFill patternType="solid">
        <fgColor rgb="FFFFFF99"/>
        <bgColor indexed="64"/>
      </patternFill>
    </fill>
    <fill>
      <patternFill patternType="solid">
        <fgColor theme="0"/>
        <bgColor indexed="64"/>
      </patternFill>
    </fill>
    <fill>
      <patternFill patternType="solid">
        <fgColor rgb="FF33CCFF"/>
        <bgColor indexed="64"/>
      </patternFill>
    </fill>
    <fill>
      <patternFill patternType="solid">
        <fgColor rgb="FFFFFF00"/>
        <bgColor indexed="64"/>
      </patternFill>
    </fill>
  </fills>
  <borders count="1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10"/>
      </right>
      <top style="thin">
        <color indexed="64"/>
      </top>
      <bottom style="thin">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style="thin">
        <color indexed="64"/>
      </left>
      <right style="thin">
        <color indexed="64"/>
      </right>
      <top/>
      <bottom/>
      <diagonal/>
    </border>
    <border>
      <left/>
      <right style="thick">
        <color indexed="10"/>
      </right>
      <top style="thin">
        <color indexed="64"/>
      </top>
      <bottom style="thin">
        <color indexed="64"/>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ck">
        <color indexed="10"/>
      </left>
      <right/>
      <top style="thick">
        <color indexed="10"/>
      </top>
      <bottom style="hair">
        <color indexed="64"/>
      </bottom>
      <diagonal/>
    </border>
    <border>
      <left style="thick">
        <color indexed="10"/>
      </left>
      <right/>
      <top style="hair">
        <color indexed="64"/>
      </top>
      <bottom style="hair">
        <color indexed="64"/>
      </bottom>
      <diagonal/>
    </border>
    <border>
      <left style="thick">
        <color indexed="10"/>
      </left>
      <right/>
      <top style="hair">
        <color indexed="64"/>
      </top>
      <bottom style="thick">
        <color indexed="10"/>
      </bottom>
      <diagonal/>
    </border>
    <border>
      <left style="thick">
        <color rgb="FFFF0000"/>
      </left>
      <right/>
      <top style="thin">
        <color indexed="64"/>
      </top>
      <bottom style="hair">
        <color indexed="64"/>
      </bottom>
      <diagonal/>
    </border>
    <border>
      <left style="thick">
        <color rgb="FFFF0000"/>
      </left>
      <right/>
      <top style="hair">
        <color indexed="64"/>
      </top>
      <bottom style="hair">
        <color indexed="64"/>
      </bottom>
      <diagonal/>
    </border>
    <border>
      <left style="thick">
        <color rgb="FFFF0000"/>
      </left>
      <right/>
      <top style="hair">
        <color indexed="64"/>
      </top>
      <bottom style="thin">
        <color indexed="64"/>
      </bottom>
      <diagonal/>
    </border>
    <border>
      <left style="medium">
        <color indexed="64"/>
      </left>
      <right/>
      <top style="thin">
        <color indexed="64"/>
      </top>
      <bottom/>
      <diagonal/>
    </border>
    <border>
      <left/>
      <right/>
      <top/>
      <bottom style="hair">
        <color auto="1"/>
      </bottom>
      <diagonal/>
    </border>
  </borders>
  <cellStyleXfs count="50">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22" fillId="4" borderId="0" applyNumberFormat="0" applyBorder="0" applyAlignment="0" applyProtection="0">
      <alignment vertical="center"/>
    </xf>
  </cellStyleXfs>
  <cellXfs count="487">
    <xf numFmtId="0" fontId="0" fillId="0" borderId="0" xfId="0">
      <alignment vertical="center"/>
    </xf>
    <xf numFmtId="0" fontId="23" fillId="24" borderId="0" xfId="0" applyFont="1" applyFill="1">
      <alignment vertical="center"/>
    </xf>
    <xf numFmtId="0" fontId="30" fillId="25" borderId="10" xfId="0" applyFont="1" applyFill="1" applyBorder="1">
      <alignment vertical="center"/>
    </xf>
    <xf numFmtId="0" fontId="23" fillId="26" borderId="11" xfId="0" applyFont="1" applyFill="1" applyBorder="1">
      <alignment vertical="center"/>
    </xf>
    <xf numFmtId="0" fontId="23" fillId="26" borderId="12" xfId="0" applyFont="1" applyFill="1" applyBorder="1">
      <alignment vertical="center"/>
    </xf>
    <xf numFmtId="0" fontId="23" fillId="26" borderId="0" xfId="0" applyFont="1" applyFill="1">
      <alignment vertical="center"/>
    </xf>
    <xf numFmtId="0" fontId="25" fillId="26" borderId="0" xfId="0" applyFont="1" applyFill="1" applyBorder="1" applyAlignment="1" applyProtection="1">
      <alignment horizontal="right" vertical="center"/>
    </xf>
    <xf numFmtId="0" fontId="26" fillId="26" borderId="0" xfId="0" applyFont="1" applyFill="1">
      <alignment vertical="center"/>
    </xf>
    <xf numFmtId="0" fontId="31" fillId="27" borderId="13" xfId="0" applyFont="1" applyFill="1" applyBorder="1">
      <alignment vertical="center"/>
    </xf>
    <xf numFmtId="0" fontId="31" fillId="27" borderId="14" xfId="0" applyFont="1" applyFill="1" applyBorder="1">
      <alignment vertical="center"/>
    </xf>
    <xf numFmtId="0" fontId="31" fillId="27" borderId="15" xfId="0" applyFont="1" applyFill="1" applyBorder="1">
      <alignment vertical="center"/>
    </xf>
    <xf numFmtId="0" fontId="31" fillId="27" borderId="0" xfId="0" applyFont="1" applyFill="1" applyBorder="1">
      <alignment vertical="center"/>
    </xf>
    <xf numFmtId="0" fontId="31" fillId="27" borderId="17" xfId="0" applyFont="1" applyFill="1" applyBorder="1">
      <alignment vertical="center"/>
    </xf>
    <xf numFmtId="0" fontId="31" fillId="27" borderId="18"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horizontal="right" vertical="center"/>
    </xf>
    <xf numFmtId="0" fontId="27" fillId="26" borderId="0" xfId="0" applyFont="1" applyFill="1" applyBorder="1">
      <alignment vertical="center"/>
    </xf>
    <xf numFmtId="0" fontId="23" fillId="26" borderId="0" xfId="0" applyFont="1" applyFill="1" applyBorder="1">
      <alignment vertical="center"/>
    </xf>
    <xf numFmtId="0" fontId="25" fillId="26" borderId="0" xfId="0" applyFont="1" applyFill="1" applyBorder="1" applyAlignment="1">
      <alignment vertical="center" wrapText="1"/>
    </xf>
    <xf numFmtId="0" fontId="23" fillId="26" borderId="0" xfId="0" applyFont="1" applyFill="1" applyAlignment="1">
      <alignment vertical="center" wrapText="1"/>
    </xf>
    <xf numFmtId="0" fontId="27" fillId="26" borderId="0" xfId="0" applyFont="1" applyFill="1" applyBorder="1" applyAlignment="1">
      <alignment vertical="center"/>
    </xf>
    <xf numFmtId="0" fontId="25" fillId="26" borderId="0" xfId="0" applyFont="1" applyFill="1" applyAlignment="1">
      <alignment horizontal="right" vertical="center"/>
    </xf>
    <xf numFmtId="0" fontId="23" fillId="26" borderId="0" xfId="0" applyFont="1" applyFill="1" applyAlignment="1"/>
    <xf numFmtId="0" fontId="23" fillId="26" borderId="0" xfId="0" applyFont="1" applyFill="1" applyAlignment="1">
      <alignment vertical="center"/>
    </xf>
    <xf numFmtId="0" fontId="26" fillId="26" borderId="0" xfId="45" applyFont="1" applyFill="1"/>
    <xf numFmtId="0" fontId="23" fillId="26" borderId="0" xfId="45" applyFont="1" applyFill="1" applyAlignment="1">
      <alignment shrinkToFit="1"/>
    </xf>
    <xf numFmtId="0" fontId="23" fillId="26" borderId="0" xfId="45" applyFont="1" applyFill="1"/>
    <xf numFmtId="0" fontId="26" fillId="26" borderId="0" xfId="45" applyNumberFormat="1" applyFont="1" applyFill="1" applyAlignment="1">
      <alignment vertical="center"/>
    </xf>
    <xf numFmtId="0" fontId="26" fillId="26" borderId="0" xfId="45" applyNumberFormat="1" applyFont="1" applyFill="1" applyAlignment="1">
      <alignment vertical="center" shrinkToFit="1"/>
    </xf>
    <xf numFmtId="0" fontId="25" fillId="26" borderId="0" xfId="45" applyFont="1" applyFill="1" applyBorder="1" applyAlignment="1" applyProtection="1">
      <alignment horizontal="right" vertical="center"/>
    </xf>
    <xf numFmtId="0" fontId="33" fillId="27" borderId="20" xfId="45" applyNumberFormat="1" applyFont="1" applyFill="1" applyBorder="1" applyAlignment="1">
      <alignment horizontal="center" vertical="center"/>
    </xf>
    <xf numFmtId="0" fontId="33" fillId="27" borderId="21" xfId="45" applyNumberFormat="1" applyFont="1" applyFill="1" applyBorder="1" applyAlignment="1">
      <alignment horizontal="center" vertical="center"/>
    </xf>
    <xf numFmtId="3" fontId="25" fillId="26" borderId="22" xfId="45" applyNumberFormat="1" applyFont="1" applyFill="1" applyBorder="1" applyAlignment="1">
      <alignment vertical="center" shrinkToFit="1"/>
    </xf>
    <xf numFmtId="3" fontId="25" fillId="26" borderId="23" xfId="45" applyNumberFormat="1" applyFont="1" applyFill="1" applyBorder="1" applyAlignment="1">
      <alignment vertical="center" shrinkToFit="1"/>
    </xf>
    <xf numFmtId="3" fontId="25" fillId="26" borderId="24" xfId="45" applyNumberFormat="1" applyFont="1" applyFill="1" applyBorder="1" applyAlignment="1">
      <alignment vertical="center" shrinkToFit="1"/>
    </xf>
    <xf numFmtId="3" fontId="23" fillId="26" borderId="0" xfId="45" applyNumberFormat="1" applyFont="1" applyFill="1"/>
    <xf numFmtId="0" fontId="23" fillId="28" borderId="25" xfId="0" applyFont="1" applyFill="1" applyBorder="1">
      <alignment vertical="center"/>
    </xf>
    <xf numFmtId="0" fontId="23" fillId="28" borderId="26" xfId="0" applyFont="1" applyFill="1" applyBorder="1">
      <alignment vertical="center"/>
    </xf>
    <xf numFmtId="0" fontId="23" fillId="28" borderId="27" xfId="0" applyFont="1" applyFill="1" applyBorder="1">
      <alignment vertical="center"/>
    </xf>
    <xf numFmtId="0" fontId="23" fillId="28" borderId="28" xfId="0" applyFont="1" applyFill="1" applyBorder="1">
      <alignment vertical="center"/>
    </xf>
    <xf numFmtId="0" fontId="23" fillId="28" borderId="0" xfId="0" applyFont="1" applyFill="1" applyBorder="1">
      <alignment vertical="center"/>
    </xf>
    <xf numFmtId="0" fontId="23" fillId="28" borderId="16" xfId="0" applyFont="1" applyFill="1" applyBorder="1">
      <alignment vertical="center"/>
    </xf>
    <xf numFmtId="0" fontId="23" fillId="28" borderId="0" xfId="0" applyFont="1" applyFill="1">
      <alignment vertical="center"/>
    </xf>
    <xf numFmtId="0" fontId="23" fillId="28" borderId="0" xfId="0" applyFont="1" applyFill="1" applyBorder="1" applyAlignment="1">
      <alignment horizontal="center" vertical="center" wrapText="1"/>
    </xf>
    <xf numFmtId="0" fontId="25" fillId="28" borderId="0" xfId="0" applyFont="1" applyFill="1" applyBorder="1" applyAlignment="1">
      <alignment horizontal="center" vertical="center" wrapText="1"/>
    </xf>
    <xf numFmtId="0" fontId="25" fillId="28" borderId="0" xfId="0" applyFont="1" applyFill="1" applyBorder="1" applyAlignment="1">
      <alignment horizontal="center" vertical="center"/>
    </xf>
    <xf numFmtId="182" fontId="25" fillId="28" borderId="0" xfId="0" applyNumberFormat="1" applyFont="1" applyFill="1" applyBorder="1" applyAlignment="1">
      <alignment horizontal="center" vertical="center"/>
    </xf>
    <xf numFmtId="0" fontId="23" fillId="28" borderId="29" xfId="0" applyFont="1" applyFill="1" applyBorder="1">
      <alignment vertical="center"/>
    </xf>
    <xf numFmtId="0" fontId="23" fillId="28" borderId="30" xfId="0" applyFont="1" applyFill="1" applyBorder="1">
      <alignment vertical="center"/>
    </xf>
    <xf numFmtId="0" fontId="23" fillId="28" borderId="31" xfId="0" applyFont="1" applyFill="1" applyBorder="1">
      <alignment vertical="center"/>
    </xf>
    <xf numFmtId="0" fontId="25" fillId="26" borderId="0" xfId="0" applyFont="1" applyFill="1" applyBorder="1">
      <alignment vertical="center"/>
    </xf>
    <xf numFmtId="0" fontId="23" fillId="29" borderId="25" xfId="0" applyFont="1" applyFill="1" applyBorder="1">
      <alignment vertical="center"/>
    </xf>
    <xf numFmtId="0" fontId="23" fillId="29" borderId="26" xfId="0" applyFont="1" applyFill="1" applyBorder="1">
      <alignment vertical="center"/>
    </xf>
    <xf numFmtId="0" fontId="23" fillId="29" borderId="27" xfId="0" applyFont="1" applyFill="1" applyBorder="1">
      <alignment vertical="center"/>
    </xf>
    <xf numFmtId="0" fontId="23" fillId="29" borderId="28" xfId="0" applyFont="1" applyFill="1" applyBorder="1">
      <alignment vertical="center"/>
    </xf>
    <xf numFmtId="0" fontId="23" fillId="29" borderId="0" xfId="0" applyFont="1" applyFill="1" applyBorder="1">
      <alignment vertical="center"/>
    </xf>
    <xf numFmtId="0" fontId="23" fillId="29" borderId="16" xfId="0" applyFont="1" applyFill="1" applyBorder="1">
      <alignment vertical="center"/>
    </xf>
    <xf numFmtId="183" fontId="25" fillId="29" borderId="0" xfId="0" applyNumberFormat="1" applyFont="1" applyFill="1" applyBorder="1" applyAlignment="1">
      <alignment horizontal="center" vertical="center"/>
    </xf>
    <xf numFmtId="183" fontId="25" fillId="29" borderId="0" xfId="0" applyNumberFormat="1" applyFont="1" applyFill="1" applyBorder="1" applyAlignment="1">
      <alignment horizontal="left" vertical="center"/>
    </xf>
    <xf numFmtId="0" fontId="25" fillId="29" borderId="0" xfId="0" applyFont="1" applyFill="1" applyBorder="1">
      <alignment vertical="center"/>
    </xf>
    <xf numFmtId="0" fontId="23" fillId="30" borderId="28" xfId="0" applyFont="1" applyFill="1" applyBorder="1">
      <alignment vertical="center"/>
    </xf>
    <xf numFmtId="0" fontId="23" fillId="30" borderId="0" xfId="0" applyFont="1" applyFill="1" applyBorder="1">
      <alignment vertical="center"/>
    </xf>
    <xf numFmtId="38" fontId="25" fillId="26" borderId="32" xfId="0" applyNumberFormat="1" applyFont="1" applyFill="1" applyBorder="1" applyAlignment="1">
      <alignment horizontal="center" vertical="center" shrinkToFit="1"/>
    </xf>
    <xf numFmtId="0" fontId="23" fillId="29" borderId="29" xfId="0" applyFont="1" applyFill="1" applyBorder="1">
      <alignment vertical="center"/>
    </xf>
    <xf numFmtId="0" fontId="23" fillId="29" borderId="30" xfId="0" applyFont="1" applyFill="1" applyBorder="1">
      <alignment vertical="center"/>
    </xf>
    <xf numFmtId="0" fontId="23" fillId="29" borderId="31" xfId="0" applyFont="1" applyFill="1" applyBorder="1">
      <alignment vertical="center"/>
    </xf>
    <xf numFmtId="183" fontId="25" fillId="26" borderId="0" xfId="0" applyNumberFormat="1" applyFont="1" applyFill="1" applyBorder="1" applyAlignment="1">
      <alignment horizontal="center" vertical="center"/>
    </xf>
    <xf numFmtId="0" fontId="23" fillId="26" borderId="0" xfId="0" applyFont="1" applyFill="1" applyBorder="1" applyAlignment="1">
      <alignment horizontal="center" vertical="center"/>
    </xf>
    <xf numFmtId="0" fontId="25" fillId="26" borderId="0" xfId="0" quotePrefix="1" applyFont="1" applyFill="1" applyBorder="1">
      <alignment vertical="center"/>
    </xf>
    <xf numFmtId="0" fontId="23" fillId="31" borderId="25" xfId="0" applyFont="1" applyFill="1" applyBorder="1">
      <alignment vertical="center"/>
    </xf>
    <xf numFmtId="0" fontId="23" fillId="31" borderId="26" xfId="0" applyFont="1" applyFill="1" applyBorder="1">
      <alignment vertical="center"/>
    </xf>
    <xf numFmtId="0" fontId="23" fillId="31" borderId="27" xfId="0" applyFont="1" applyFill="1" applyBorder="1">
      <alignment vertical="center"/>
    </xf>
    <xf numFmtId="0" fontId="23" fillId="31" borderId="28" xfId="0" applyFont="1" applyFill="1" applyBorder="1">
      <alignment vertical="center"/>
    </xf>
    <xf numFmtId="0" fontId="23" fillId="31" borderId="0" xfId="0" applyFont="1" applyFill="1" applyBorder="1">
      <alignment vertical="center"/>
    </xf>
    <xf numFmtId="0" fontId="23" fillId="31" borderId="16" xfId="0" applyFont="1" applyFill="1" applyBorder="1">
      <alignment vertical="center"/>
    </xf>
    <xf numFmtId="183" fontId="25" fillId="31" borderId="0" xfId="0" applyNumberFormat="1" applyFont="1" applyFill="1" applyBorder="1" applyAlignment="1">
      <alignment horizontal="left" vertical="center"/>
    </xf>
    <xf numFmtId="0" fontId="23" fillId="31" borderId="29" xfId="0" applyFont="1" applyFill="1" applyBorder="1">
      <alignment vertical="center"/>
    </xf>
    <xf numFmtId="0" fontId="23" fillId="31" borderId="30" xfId="0" applyFont="1" applyFill="1" applyBorder="1">
      <alignment vertical="center"/>
    </xf>
    <xf numFmtId="0" fontId="23" fillId="31" borderId="31" xfId="0" applyFont="1" applyFill="1" applyBorder="1">
      <alignment vertical="center"/>
    </xf>
    <xf numFmtId="0" fontId="23" fillId="32" borderId="25" xfId="0" applyFont="1" applyFill="1" applyBorder="1">
      <alignment vertical="center"/>
    </xf>
    <xf numFmtId="0" fontId="23" fillId="32" borderId="26" xfId="0" applyFont="1" applyFill="1" applyBorder="1">
      <alignment vertical="center"/>
    </xf>
    <xf numFmtId="0" fontId="23" fillId="32" borderId="27" xfId="0" applyFont="1" applyFill="1" applyBorder="1">
      <alignment vertical="center"/>
    </xf>
    <xf numFmtId="0" fontId="23" fillId="32" borderId="28" xfId="0" applyFont="1" applyFill="1" applyBorder="1">
      <alignment vertical="center"/>
    </xf>
    <xf numFmtId="0" fontId="23" fillId="32" borderId="0" xfId="0" applyFont="1" applyFill="1" applyBorder="1">
      <alignment vertical="center"/>
    </xf>
    <xf numFmtId="0" fontId="23" fillId="32" borderId="16" xfId="0" applyFont="1" applyFill="1" applyBorder="1">
      <alignment vertical="center"/>
    </xf>
    <xf numFmtId="183" fontId="25" fillId="32" borderId="0" xfId="0" applyNumberFormat="1" applyFont="1" applyFill="1" applyBorder="1" applyAlignment="1">
      <alignment horizontal="left" vertical="center"/>
    </xf>
    <xf numFmtId="0" fontId="23" fillId="30" borderId="33" xfId="0" applyFont="1" applyFill="1" applyBorder="1">
      <alignment vertical="center"/>
    </xf>
    <xf numFmtId="0" fontId="23" fillId="32" borderId="29" xfId="0" applyFont="1" applyFill="1" applyBorder="1">
      <alignment vertical="center"/>
    </xf>
    <xf numFmtId="0" fontId="23" fillId="32" borderId="30" xfId="0" applyFont="1" applyFill="1" applyBorder="1">
      <alignment vertical="center"/>
    </xf>
    <xf numFmtId="0" fontId="23" fillId="32" borderId="31" xfId="0" applyFont="1" applyFill="1" applyBorder="1">
      <alignment vertical="center"/>
    </xf>
    <xf numFmtId="38" fontId="25" fillId="26" borderId="32" xfId="0" applyNumberFormat="1" applyFont="1" applyFill="1" applyBorder="1">
      <alignment vertical="center"/>
    </xf>
    <xf numFmtId="38" fontId="25" fillId="26" borderId="34" xfId="0" applyNumberFormat="1" applyFont="1" applyFill="1" applyBorder="1">
      <alignment vertical="center"/>
    </xf>
    <xf numFmtId="38" fontId="25" fillId="26" borderId="35" xfId="0" applyNumberFormat="1" applyFont="1" applyFill="1" applyBorder="1">
      <alignment vertical="center"/>
    </xf>
    <xf numFmtId="38" fontId="25" fillId="26" borderId="20" xfId="0" applyNumberFormat="1" applyFont="1" applyFill="1" applyBorder="1">
      <alignment vertical="center"/>
    </xf>
    <xf numFmtId="38" fontId="25" fillId="26" borderId="36" xfId="0" applyNumberFormat="1" applyFont="1" applyFill="1" applyBorder="1">
      <alignment vertical="center"/>
    </xf>
    <xf numFmtId="38" fontId="25" fillId="26" borderId="21" xfId="0" applyNumberFormat="1" applyFont="1" applyFill="1" applyBorder="1">
      <alignment vertical="center"/>
    </xf>
    <xf numFmtId="38" fontId="25" fillId="26" borderId="23" xfId="0" applyNumberFormat="1" applyFont="1" applyFill="1" applyBorder="1">
      <alignment vertical="center"/>
    </xf>
    <xf numFmtId="38" fontId="25" fillId="26" borderId="37" xfId="0" applyNumberFormat="1" applyFont="1" applyFill="1" applyBorder="1">
      <alignment vertical="center"/>
    </xf>
    <xf numFmtId="0" fontId="25" fillId="26" borderId="0" xfId="48" applyFont="1" applyFill="1" applyBorder="1" applyAlignment="1">
      <alignment vertical="center"/>
    </xf>
    <xf numFmtId="38" fontId="25" fillId="26" borderId="0" xfId="0" applyNumberFormat="1" applyFont="1" applyFill="1" applyBorder="1">
      <alignment vertical="center"/>
    </xf>
    <xf numFmtId="178" fontId="25" fillId="26" borderId="38" xfId="33" applyNumberFormat="1" applyFont="1" applyFill="1" applyBorder="1">
      <alignment vertical="center"/>
    </xf>
    <xf numFmtId="178" fontId="25" fillId="26" borderId="39" xfId="33" applyNumberFormat="1" applyFont="1" applyFill="1" applyBorder="1">
      <alignment vertical="center"/>
    </xf>
    <xf numFmtId="178" fontId="25" fillId="26" borderId="39" xfId="33" applyNumberFormat="1" applyFont="1" applyFill="1" applyBorder="1" applyAlignment="1">
      <alignment vertical="center"/>
    </xf>
    <xf numFmtId="176" fontId="28" fillId="26" borderId="0" xfId="47" applyNumberFormat="1" applyFont="1" applyFill="1" applyAlignment="1">
      <alignment horizontal="left" vertical="center"/>
    </xf>
    <xf numFmtId="0" fontId="25" fillId="26" borderId="0" xfId="48" applyFont="1" applyFill="1" applyAlignment="1">
      <alignment vertical="center"/>
    </xf>
    <xf numFmtId="0" fontId="25" fillId="26" borderId="0" xfId="47" applyFont="1" applyFill="1" applyAlignment="1">
      <alignment vertical="center"/>
    </xf>
    <xf numFmtId="0" fontId="25" fillId="26" borderId="0" xfId="47" applyFont="1" applyFill="1"/>
    <xf numFmtId="0" fontId="26" fillId="26" borderId="0" xfId="47" applyNumberFormat="1" applyFont="1" applyFill="1" applyAlignment="1">
      <alignment vertical="center"/>
    </xf>
    <xf numFmtId="176" fontId="25" fillId="26" borderId="0" xfId="47" applyNumberFormat="1" applyFont="1" applyFill="1" applyAlignment="1">
      <alignment horizontal="left" vertical="center"/>
    </xf>
    <xf numFmtId="49" fontId="33" fillId="27" borderId="23" xfId="47" applyNumberFormat="1" applyFont="1" applyFill="1" applyBorder="1" applyAlignment="1">
      <alignment horizontal="center" vertical="center"/>
    </xf>
    <xf numFmtId="0" fontId="33" fillId="27" borderId="23" xfId="47" applyFont="1" applyFill="1" applyBorder="1" applyAlignment="1">
      <alignment horizontal="distributed" vertical="center" wrapText="1"/>
    </xf>
    <xf numFmtId="180" fontId="25" fillId="26" borderId="13" xfId="47" applyNumberFormat="1" applyFont="1" applyFill="1" applyBorder="1" applyAlignment="1">
      <alignment vertical="center"/>
    </xf>
    <xf numFmtId="180" fontId="25" fillId="26" borderId="15" xfId="47" applyNumberFormat="1" applyFont="1" applyFill="1" applyBorder="1" applyAlignment="1">
      <alignment vertical="center"/>
    </xf>
    <xf numFmtId="180" fontId="25" fillId="26" borderId="23" xfId="47" applyNumberFormat="1" applyFont="1" applyFill="1" applyBorder="1" applyAlignment="1">
      <alignment vertical="center"/>
    </xf>
    <xf numFmtId="178" fontId="25" fillId="26" borderId="33" xfId="47" applyNumberFormat="1" applyFont="1" applyFill="1" applyBorder="1" applyAlignment="1">
      <alignment vertical="center"/>
    </xf>
    <xf numFmtId="0" fontId="25" fillId="26" borderId="17" xfId="47" applyFont="1" applyFill="1" applyBorder="1" applyAlignment="1">
      <alignment vertical="center"/>
    </xf>
    <xf numFmtId="0" fontId="25" fillId="26" borderId="38" xfId="47" applyFont="1" applyFill="1" applyBorder="1" applyAlignment="1">
      <alignment vertical="center"/>
    </xf>
    <xf numFmtId="176" fontId="25" fillId="26" borderId="0" xfId="47" applyNumberFormat="1" applyFont="1" applyFill="1" applyAlignment="1">
      <alignment horizontal="center"/>
    </xf>
    <xf numFmtId="0" fontId="25" fillId="26" borderId="0" xfId="48" applyFont="1" applyFill="1"/>
    <xf numFmtId="176" fontId="29" fillId="26" borderId="0" xfId="47" applyNumberFormat="1" applyFont="1" applyFill="1" applyAlignment="1">
      <alignment horizontal="left" vertical="center"/>
    </xf>
    <xf numFmtId="0" fontId="33" fillId="27" borderId="40" xfId="47" applyFont="1" applyFill="1" applyBorder="1" applyAlignment="1">
      <alignment horizontal="distributed" vertical="center" wrapText="1"/>
    </xf>
    <xf numFmtId="180" fontId="25" fillId="26" borderId="39" xfId="47" applyNumberFormat="1" applyFont="1" applyFill="1" applyBorder="1" applyAlignment="1">
      <alignment vertical="center"/>
    </xf>
    <xf numFmtId="0" fontId="23" fillId="26" borderId="0" xfId="0" applyFont="1" applyFill="1" applyProtection="1">
      <alignment vertical="center"/>
    </xf>
    <xf numFmtId="177" fontId="25" fillId="26" borderId="39" xfId="0" applyNumberFormat="1" applyFont="1" applyFill="1" applyBorder="1" applyAlignment="1" applyProtection="1">
      <alignment vertical="center" shrinkToFit="1"/>
    </xf>
    <xf numFmtId="0" fontId="31" fillId="27" borderId="41" xfId="0" applyFont="1" applyFill="1" applyBorder="1" applyAlignment="1" applyProtection="1">
      <alignment horizontal="distributed" vertical="center" justifyLastLine="1"/>
    </xf>
    <xf numFmtId="0" fontId="23" fillId="26" borderId="23" xfId="0" applyFont="1" applyFill="1" applyBorder="1" applyProtection="1">
      <alignment vertical="center"/>
    </xf>
    <xf numFmtId="0" fontId="25" fillId="26" borderId="23" xfId="0" applyFont="1" applyFill="1" applyBorder="1" applyProtection="1">
      <alignment vertical="center"/>
    </xf>
    <xf numFmtId="0" fontId="23" fillId="30" borderId="23" xfId="0" applyFont="1" applyFill="1" applyBorder="1" applyProtection="1">
      <alignment vertical="center"/>
    </xf>
    <xf numFmtId="178" fontId="25" fillId="28" borderId="42" xfId="33" applyNumberFormat="1" applyFont="1" applyFill="1" applyBorder="1" applyProtection="1">
      <alignment vertical="center"/>
      <protection locked="0"/>
    </xf>
    <xf numFmtId="0" fontId="23" fillId="28" borderId="42" xfId="0" applyFont="1" applyFill="1" applyBorder="1" applyProtection="1">
      <alignment vertical="center"/>
      <protection locked="0"/>
    </xf>
    <xf numFmtId="49" fontId="25" fillId="0" borderId="43" xfId="0" applyNumberFormat="1" applyFont="1" applyFill="1" applyBorder="1" applyAlignment="1" applyProtection="1">
      <alignment horizontal="center" vertical="center"/>
    </xf>
    <xf numFmtId="0" fontId="25" fillId="0" borderId="44" xfId="48" applyFont="1" applyFill="1" applyBorder="1" applyAlignment="1" applyProtection="1">
      <alignment vertical="center"/>
    </xf>
    <xf numFmtId="49" fontId="25" fillId="33" borderId="45" xfId="0" applyNumberFormat="1" applyFont="1" applyFill="1" applyBorder="1" applyAlignment="1" applyProtection="1">
      <alignment horizontal="center" vertical="center"/>
    </xf>
    <xf numFmtId="0" fontId="25" fillId="33" borderId="46" xfId="48" applyFont="1" applyFill="1" applyBorder="1" applyAlignment="1" applyProtection="1">
      <alignment vertical="center"/>
    </xf>
    <xf numFmtId="49" fontId="25" fillId="0" borderId="45" xfId="0" applyNumberFormat="1" applyFont="1" applyFill="1" applyBorder="1" applyAlignment="1" applyProtection="1">
      <alignment horizontal="center" vertical="center"/>
    </xf>
    <xf numFmtId="0" fontId="25" fillId="0" borderId="46" xfId="48" applyFont="1" applyFill="1" applyBorder="1" applyAlignment="1" applyProtection="1">
      <alignment vertical="center"/>
    </xf>
    <xf numFmtId="49" fontId="25" fillId="0" borderId="43" xfId="45" applyNumberFormat="1" applyFont="1" applyFill="1" applyBorder="1" applyAlignment="1">
      <alignment horizontal="center" vertical="center"/>
    </xf>
    <xf numFmtId="0" fontId="25" fillId="0" borderId="44" xfId="48" applyFont="1" applyFill="1" applyBorder="1" applyAlignment="1">
      <alignment vertical="center"/>
    </xf>
    <xf numFmtId="3" fontId="25" fillId="0" borderId="47" xfId="45" applyNumberFormat="1" applyFont="1" applyFill="1" applyBorder="1" applyAlignment="1">
      <alignment vertical="center" shrinkToFit="1"/>
    </xf>
    <xf numFmtId="3" fontId="25" fillId="0" borderId="43" xfId="45" applyNumberFormat="1" applyFont="1" applyFill="1" applyBorder="1" applyAlignment="1">
      <alignment vertical="center" shrinkToFit="1"/>
    </xf>
    <xf numFmtId="3" fontId="25" fillId="0" borderId="48" xfId="45" applyNumberFormat="1" applyFont="1" applyFill="1" applyBorder="1" applyAlignment="1">
      <alignment vertical="center" shrinkToFit="1"/>
    </xf>
    <xf numFmtId="49" fontId="25" fillId="0" borderId="45" xfId="45" applyNumberFormat="1" applyFont="1" applyFill="1" applyBorder="1" applyAlignment="1">
      <alignment horizontal="center" vertical="center"/>
    </xf>
    <xf numFmtId="0" fontId="25" fillId="0" borderId="46" xfId="48" applyFont="1" applyFill="1" applyBorder="1" applyAlignment="1">
      <alignment vertical="center"/>
    </xf>
    <xf numFmtId="3" fontId="25" fillId="0" borderId="49" xfId="45" applyNumberFormat="1" applyFont="1" applyFill="1" applyBorder="1" applyAlignment="1">
      <alignment vertical="center" shrinkToFit="1"/>
    </xf>
    <xf numFmtId="3" fontId="25" fillId="0" borderId="45" xfId="45" applyNumberFormat="1" applyFont="1" applyFill="1" applyBorder="1" applyAlignment="1">
      <alignment vertical="center" shrinkToFit="1"/>
    </xf>
    <xf numFmtId="3" fontId="25" fillId="0" borderId="50" xfId="45" applyNumberFormat="1" applyFont="1" applyFill="1" applyBorder="1" applyAlignment="1">
      <alignment vertical="center" shrinkToFit="1"/>
    </xf>
    <xf numFmtId="0" fontId="25" fillId="0" borderId="48" xfId="48" applyFont="1" applyFill="1" applyBorder="1" applyAlignment="1">
      <alignment vertical="center"/>
    </xf>
    <xf numFmtId="0" fontId="25" fillId="0" borderId="50" xfId="48" applyFont="1" applyFill="1" applyBorder="1" applyAlignment="1">
      <alignment vertical="center"/>
    </xf>
    <xf numFmtId="49" fontId="25" fillId="33" borderId="45" xfId="45" applyNumberFormat="1" applyFont="1" applyFill="1" applyBorder="1" applyAlignment="1">
      <alignment horizontal="center" vertical="center"/>
    </xf>
    <xf numFmtId="0" fontId="25" fillId="33" borderId="46" xfId="48" applyFont="1" applyFill="1" applyBorder="1" applyAlignment="1">
      <alignment vertical="center"/>
    </xf>
    <xf numFmtId="3" fontId="25" fillId="33" borderId="49" xfId="45" applyNumberFormat="1" applyFont="1" applyFill="1" applyBorder="1" applyAlignment="1">
      <alignment vertical="center" shrinkToFit="1"/>
    </xf>
    <xf numFmtId="3" fontId="25" fillId="33" borderId="45" xfId="45" applyNumberFormat="1" applyFont="1" applyFill="1" applyBorder="1" applyAlignment="1">
      <alignment vertical="center" shrinkToFit="1"/>
    </xf>
    <xf numFmtId="3" fontId="25" fillId="33" borderId="50" xfId="45" applyNumberFormat="1" applyFont="1" applyFill="1" applyBorder="1" applyAlignment="1">
      <alignment vertical="center" shrinkToFit="1"/>
    </xf>
    <xf numFmtId="0" fontId="25" fillId="33" borderId="50" xfId="48" applyFont="1" applyFill="1" applyBorder="1" applyAlignment="1">
      <alignment vertical="center"/>
    </xf>
    <xf numFmtId="49" fontId="25" fillId="26" borderId="51" xfId="0" applyNumberFormat="1" applyFont="1" applyFill="1" applyBorder="1" applyAlignment="1">
      <alignment horizontal="center" vertical="center"/>
    </xf>
    <xf numFmtId="0" fontId="25" fillId="26" borderId="52" xfId="48" applyFont="1" applyFill="1" applyBorder="1" applyAlignment="1">
      <alignment vertical="center"/>
    </xf>
    <xf numFmtId="38" fontId="25" fillId="26" borderId="51" xfId="0" applyNumberFormat="1" applyFont="1" applyFill="1" applyBorder="1" applyAlignment="1">
      <alignment vertical="center"/>
    </xf>
    <xf numFmtId="38" fontId="25" fillId="26" borderId="43" xfId="0" applyNumberFormat="1" applyFont="1" applyFill="1" applyBorder="1" applyAlignment="1">
      <alignment vertical="center"/>
    </xf>
    <xf numFmtId="38" fontId="25" fillId="26" borderId="52" xfId="0" applyNumberFormat="1" applyFont="1" applyFill="1" applyBorder="1" applyAlignment="1">
      <alignment vertical="center"/>
    </xf>
    <xf numFmtId="38" fontId="25" fillId="26" borderId="53" xfId="0" applyNumberFormat="1" applyFont="1" applyFill="1" applyBorder="1" applyAlignment="1">
      <alignment vertical="center"/>
    </xf>
    <xf numFmtId="38" fontId="25" fillId="26" borderId="54" xfId="0" applyNumberFormat="1" applyFont="1" applyFill="1" applyBorder="1" applyAlignment="1">
      <alignment vertical="center"/>
    </xf>
    <xf numFmtId="38" fontId="25" fillId="26" borderId="44" xfId="0" applyNumberFormat="1" applyFont="1" applyFill="1" applyBorder="1" applyAlignment="1">
      <alignment vertical="center"/>
    </xf>
    <xf numFmtId="49" fontId="25" fillId="33" borderId="55" xfId="0" applyNumberFormat="1" applyFont="1" applyFill="1" applyBorder="1" applyAlignment="1">
      <alignment horizontal="center" vertical="center"/>
    </xf>
    <xf numFmtId="0" fontId="25" fillId="33" borderId="56" xfId="48" applyFont="1" applyFill="1" applyBorder="1" applyAlignment="1">
      <alignment vertical="center"/>
    </xf>
    <xf numFmtId="38" fontId="25" fillId="33" borderId="55" xfId="0" applyNumberFormat="1" applyFont="1" applyFill="1" applyBorder="1" applyAlignment="1">
      <alignment vertical="center"/>
    </xf>
    <xf numFmtId="38" fontId="25" fillId="33" borderId="45" xfId="0" applyNumberFormat="1" applyFont="1" applyFill="1" applyBorder="1" applyAlignment="1">
      <alignment vertical="center"/>
    </xf>
    <xf numFmtId="38" fontId="25" fillId="33" borderId="56" xfId="0" applyNumberFormat="1" applyFont="1" applyFill="1" applyBorder="1" applyAlignment="1">
      <alignment vertical="center"/>
    </xf>
    <xf numFmtId="38" fontId="25" fillId="33" borderId="57" xfId="0" applyNumberFormat="1" applyFont="1" applyFill="1" applyBorder="1" applyAlignment="1">
      <alignment vertical="center"/>
    </xf>
    <xf numFmtId="38" fontId="25" fillId="33" borderId="58" xfId="0" applyNumberFormat="1" applyFont="1" applyFill="1" applyBorder="1" applyAlignment="1">
      <alignment vertical="center"/>
    </xf>
    <xf numFmtId="38" fontId="25" fillId="33" borderId="46" xfId="0" applyNumberFormat="1" applyFont="1" applyFill="1" applyBorder="1" applyAlignment="1">
      <alignment vertical="center"/>
    </xf>
    <xf numFmtId="49" fontId="25" fillId="26" borderId="55" xfId="0" applyNumberFormat="1" applyFont="1" applyFill="1" applyBorder="1" applyAlignment="1">
      <alignment horizontal="center" vertical="center"/>
    </xf>
    <xf numFmtId="0" fontId="25" fillId="26" borderId="56" xfId="48" applyFont="1" applyFill="1" applyBorder="1" applyAlignment="1">
      <alignment vertical="center"/>
    </xf>
    <xf numFmtId="38" fontId="25" fillId="26" borderId="55" xfId="0" applyNumberFormat="1" applyFont="1" applyFill="1" applyBorder="1" applyAlignment="1">
      <alignment vertical="center"/>
    </xf>
    <xf numFmtId="38" fontId="25" fillId="26" borderId="45" xfId="0" applyNumberFormat="1" applyFont="1" applyFill="1" applyBorder="1" applyAlignment="1">
      <alignment vertical="center"/>
    </xf>
    <xf numFmtId="38" fontId="25" fillId="26" borderId="56" xfId="0" applyNumberFormat="1" applyFont="1" applyFill="1" applyBorder="1" applyAlignment="1">
      <alignment vertical="center"/>
    </xf>
    <xf numFmtId="38" fontId="25" fillId="26" borderId="57" xfId="0" applyNumberFormat="1" applyFont="1" applyFill="1" applyBorder="1" applyAlignment="1">
      <alignment vertical="center"/>
    </xf>
    <xf numFmtId="38" fontId="25" fillId="26" borderId="58" xfId="0" applyNumberFormat="1" applyFont="1" applyFill="1" applyBorder="1" applyAlignment="1">
      <alignment vertical="center"/>
    </xf>
    <xf numFmtId="38" fontId="25" fillId="26" borderId="46" xfId="0" applyNumberFormat="1" applyFont="1" applyFill="1" applyBorder="1" applyAlignment="1">
      <alignment vertical="center"/>
    </xf>
    <xf numFmtId="49" fontId="25" fillId="33" borderId="59" xfId="0" applyNumberFormat="1" applyFont="1" applyFill="1" applyBorder="1" applyAlignment="1">
      <alignment horizontal="center" vertical="center"/>
    </xf>
    <xf numFmtId="0" fontId="25" fillId="33" borderId="60" xfId="48" applyFont="1" applyFill="1" applyBorder="1" applyAlignment="1">
      <alignment vertical="center"/>
    </xf>
    <xf numFmtId="38" fontId="25" fillId="33" borderId="59" xfId="0" applyNumberFormat="1" applyFont="1" applyFill="1" applyBorder="1" applyAlignment="1">
      <alignment vertical="center"/>
    </xf>
    <xf numFmtId="38" fontId="25" fillId="33" borderId="61" xfId="0" applyNumberFormat="1" applyFont="1" applyFill="1" applyBorder="1" applyAlignment="1">
      <alignment vertical="center"/>
    </xf>
    <xf numFmtId="38" fontId="25" fillId="33" borderId="60" xfId="0" applyNumberFormat="1" applyFont="1" applyFill="1" applyBorder="1" applyAlignment="1">
      <alignment vertical="center"/>
    </xf>
    <xf numFmtId="38" fontId="25" fillId="33" borderId="62" xfId="0" applyNumberFormat="1" applyFont="1" applyFill="1" applyBorder="1" applyAlignment="1">
      <alignment vertical="center"/>
    </xf>
    <xf numFmtId="38" fontId="25" fillId="33" borderId="63" xfId="0" applyNumberFormat="1" applyFont="1" applyFill="1" applyBorder="1" applyAlignment="1">
      <alignment vertical="center"/>
    </xf>
    <xf numFmtId="38" fontId="25" fillId="33" borderId="64" xfId="0" applyNumberFormat="1" applyFont="1" applyFill="1" applyBorder="1" applyAlignment="1">
      <alignment vertical="center"/>
    </xf>
    <xf numFmtId="38" fontId="25" fillId="26" borderId="31" xfId="0" applyNumberFormat="1" applyFont="1" applyFill="1" applyBorder="1">
      <alignment vertical="center"/>
    </xf>
    <xf numFmtId="38" fontId="25" fillId="26" borderId="65" xfId="0" applyNumberFormat="1" applyFont="1" applyFill="1" applyBorder="1" applyAlignment="1">
      <alignment vertical="center"/>
    </xf>
    <xf numFmtId="38" fontId="25" fillId="33" borderId="66" xfId="0" applyNumberFormat="1" applyFont="1" applyFill="1" applyBorder="1" applyAlignment="1">
      <alignment vertical="center"/>
    </xf>
    <xf numFmtId="38" fontId="25" fillId="26" borderId="66" xfId="0" applyNumberFormat="1" applyFont="1" applyFill="1" applyBorder="1" applyAlignment="1">
      <alignment vertical="center"/>
    </xf>
    <xf numFmtId="38" fontId="25" fillId="33" borderId="67" xfId="0" applyNumberFormat="1" applyFont="1" applyFill="1" applyBorder="1" applyAlignment="1">
      <alignment vertical="center"/>
    </xf>
    <xf numFmtId="49" fontId="25" fillId="26" borderId="43" xfId="0" applyNumberFormat="1" applyFont="1" applyFill="1" applyBorder="1" applyAlignment="1">
      <alignment horizontal="center" vertical="center"/>
    </xf>
    <xf numFmtId="0" fontId="25" fillId="26" borderId="43" xfId="48" applyFont="1" applyFill="1" applyBorder="1" applyAlignment="1">
      <alignment vertical="center"/>
    </xf>
    <xf numFmtId="178" fontId="25" fillId="26" borderId="54" xfId="33" applyNumberFormat="1" applyFont="1" applyFill="1" applyBorder="1">
      <alignment vertical="center"/>
    </xf>
    <xf numFmtId="178" fontId="25" fillId="26" borderId="43" xfId="33" applyNumberFormat="1" applyFont="1" applyFill="1" applyBorder="1">
      <alignment vertical="center"/>
    </xf>
    <xf numFmtId="178" fontId="25" fillId="26" borderId="43" xfId="33" applyNumberFormat="1" applyFont="1" applyFill="1" applyBorder="1" applyAlignment="1">
      <alignment vertical="center"/>
    </xf>
    <xf numFmtId="49" fontId="25" fillId="33" borderId="45" xfId="0" applyNumberFormat="1" applyFont="1" applyFill="1" applyBorder="1" applyAlignment="1">
      <alignment horizontal="center" vertical="center"/>
    </xf>
    <xf numFmtId="0" fontId="25" fillId="33" borderId="45" xfId="48" applyFont="1" applyFill="1" applyBorder="1" applyAlignment="1">
      <alignment vertical="center"/>
    </xf>
    <xf numFmtId="178" fontId="25" fillId="33" borderId="58" xfId="33" applyNumberFormat="1" applyFont="1" applyFill="1" applyBorder="1">
      <alignment vertical="center"/>
    </xf>
    <xf numFmtId="178" fontId="25" fillId="33" borderId="45" xfId="33" applyNumberFormat="1" applyFont="1" applyFill="1" applyBorder="1">
      <alignment vertical="center"/>
    </xf>
    <xf numFmtId="178" fontId="25" fillId="33" borderId="45" xfId="33" applyNumberFormat="1" applyFont="1" applyFill="1" applyBorder="1" applyAlignment="1">
      <alignment vertical="center"/>
    </xf>
    <xf numFmtId="49" fontId="25" fillId="26" borderId="45" xfId="0" applyNumberFormat="1" applyFont="1" applyFill="1" applyBorder="1" applyAlignment="1">
      <alignment horizontal="center" vertical="center"/>
    </xf>
    <xf numFmtId="0" fontId="25" fillId="26" borderId="45" xfId="48" applyFont="1" applyFill="1" applyBorder="1" applyAlignment="1">
      <alignment vertical="center"/>
    </xf>
    <xf numFmtId="178" fontId="25" fillId="26" borderId="58" xfId="33" applyNumberFormat="1" applyFont="1" applyFill="1" applyBorder="1">
      <alignment vertical="center"/>
    </xf>
    <xf numFmtId="178" fontId="25" fillId="26" borderId="45" xfId="33" applyNumberFormat="1" applyFont="1" applyFill="1" applyBorder="1">
      <alignment vertical="center"/>
    </xf>
    <xf numFmtId="178" fontId="25" fillId="26" borderId="45" xfId="33" applyNumberFormat="1" applyFont="1" applyFill="1" applyBorder="1" applyAlignment="1">
      <alignment vertical="center"/>
    </xf>
    <xf numFmtId="49" fontId="25" fillId="33" borderId="61" xfId="0" applyNumberFormat="1" applyFont="1" applyFill="1" applyBorder="1" applyAlignment="1">
      <alignment horizontal="center" vertical="center"/>
    </xf>
    <xf numFmtId="0" fontId="25" fillId="33" borderId="61" xfId="48" applyFont="1" applyFill="1" applyBorder="1" applyAlignment="1">
      <alignment vertical="center"/>
    </xf>
    <xf numFmtId="178" fontId="25" fillId="33" borderId="63" xfId="33" applyNumberFormat="1" applyFont="1" applyFill="1" applyBorder="1">
      <alignment vertical="center"/>
    </xf>
    <xf numFmtId="178" fontId="25" fillId="33" borderId="61" xfId="33" applyNumberFormat="1" applyFont="1" applyFill="1" applyBorder="1">
      <alignment vertical="center"/>
    </xf>
    <xf numFmtId="178" fontId="25" fillId="33" borderId="61" xfId="33" applyNumberFormat="1" applyFont="1" applyFill="1" applyBorder="1" applyAlignment="1">
      <alignment vertical="center"/>
    </xf>
    <xf numFmtId="0" fontId="34" fillId="26" borderId="0" xfId="0" applyFont="1" applyFill="1" applyAlignment="1">
      <alignment horizontal="center" vertical="center"/>
    </xf>
    <xf numFmtId="49" fontId="23" fillId="29" borderId="37" xfId="44" applyNumberFormat="1" applyFont="1" applyFill="1" applyBorder="1" applyAlignment="1">
      <alignment horizontal="center" vertical="center"/>
    </xf>
    <xf numFmtId="0" fontId="25" fillId="29" borderId="21" xfId="48" applyFont="1" applyFill="1" applyBorder="1" applyAlignment="1">
      <alignment vertical="center"/>
    </xf>
    <xf numFmtId="176" fontId="25" fillId="29" borderId="37" xfId="47" applyNumberFormat="1" applyFont="1" applyFill="1" applyBorder="1" applyAlignment="1">
      <alignment horizontal="center"/>
    </xf>
    <xf numFmtId="49" fontId="25" fillId="26" borderId="43" xfId="44" applyNumberFormat="1" applyFont="1" applyFill="1" applyBorder="1" applyAlignment="1">
      <alignment horizontal="center" vertical="center"/>
    </xf>
    <xf numFmtId="180" fontId="25" fillId="26" borderId="43" xfId="47" applyNumberFormat="1" applyFont="1" applyFill="1" applyBorder="1" applyAlignment="1">
      <alignment vertical="center"/>
    </xf>
    <xf numFmtId="180" fontId="25" fillId="26" borderId="44" xfId="47" applyNumberFormat="1" applyFont="1" applyFill="1" applyBorder="1" applyAlignment="1">
      <alignment vertical="center"/>
    </xf>
    <xf numFmtId="49" fontId="25" fillId="33" borderId="45" xfId="44" applyNumberFormat="1" applyFont="1" applyFill="1" applyBorder="1" applyAlignment="1">
      <alignment horizontal="center" vertical="center"/>
    </xf>
    <xf numFmtId="180" fontId="25" fillId="33" borderId="45" xfId="47" applyNumberFormat="1" applyFont="1" applyFill="1" applyBorder="1" applyAlignment="1">
      <alignment vertical="center"/>
    </xf>
    <xf numFmtId="180" fontId="25" fillId="33" borderId="46" xfId="47" applyNumberFormat="1" applyFont="1" applyFill="1" applyBorder="1" applyAlignment="1">
      <alignment vertical="center"/>
    </xf>
    <xf numFmtId="49" fontId="25" fillId="26" borderId="45" xfId="44" applyNumberFormat="1" applyFont="1" applyFill="1" applyBorder="1" applyAlignment="1">
      <alignment horizontal="center" vertical="center"/>
    </xf>
    <xf numFmtId="180" fontId="25" fillId="26" borderId="45" xfId="47" applyNumberFormat="1" applyFont="1" applyFill="1" applyBorder="1" applyAlignment="1">
      <alignment vertical="center"/>
    </xf>
    <xf numFmtId="180" fontId="25" fillId="26" borderId="46" xfId="47" applyNumberFormat="1" applyFont="1" applyFill="1" applyBorder="1" applyAlignment="1">
      <alignment vertical="center"/>
    </xf>
    <xf numFmtId="49" fontId="25" fillId="33" borderId="68" xfId="44" applyNumberFormat="1" applyFont="1" applyFill="1" applyBorder="1" applyAlignment="1">
      <alignment horizontal="center" vertical="center"/>
    </xf>
    <xf numFmtId="0" fontId="25" fillId="33" borderId="68" xfId="48" applyFont="1" applyFill="1" applyBorder="1" applyAlignment="1">
      <alignment vertical="center"/>
    </xf>
    <xf numFmtId="180" fontId="25" fillId="33" borderId="68" xfId="47" applyNumberFormat="1" applyFont="1" applyFill="1" applyBorder="1" applyAlignment="1">
      <alignment vertical="center"/>
    </xf>
    <xf numFmtId="180" fontId="25" fillId="33" borderId="69" xfId="47" applyNumberFormat="1" applyFont="1" applyFill="1" applyBorder="1" applyAlignment="1">
      <alignment vertical="center"/>
    </xf>
    <xf numFmtId="181" fontId="25" fillId="26" borderId="45" xfId="33" applyNumberFormat="1" applyFont="1" applyFill="1" applyBorder="1">
      <alignment vertical="center"/>
    </xf>
    <xf numFmtId="181" fontId="25" fillId="33" borderId="45" xfId="33" applyNumberFormat="1" applyFont="1" applyFill="1" applyBorder="1">
      <alignment vertical="center"/>
    </xf>
    <xf numFmtId="49" fontId="23" fillId="34" borderId="37" xfId="46" applyNumberFormat="1" applyFont="1" applyFill="1" applyBorder="1" applyAlignment="1">
      <alignment horizontal="center" vertical="center"/>
    </xf>
    <xf numFmtId="0" fontId="25" fillId="34" borderId="21" xfId="48" applyFont="1" applyFill="1" applyBorder="1" applyAlignment="1">
      <alignment vertical="center"/>
    </xf>
    <xf numFmtId="176" fontId="25" fillId="34" borderId="37" xfId="47" applyNumberFormat="1" applyFont="1" applyFill="1" applyBorder="1" applyAlignment="1">
      <alignment horizontal="center"/>
    </xf>
    <xf numFmtId="49" fontId="25" fillId="26" borderId="43" xfId="46" applyNumberFormat="1" applyFont="1" applyFill="1" applyBorder="1" applyAlignment="1">
      <alignment horizontal="center" vertical="center"/>
    </xf>
    <xf numFmtId="0" fontId="25" fillId="26" borderId="44" xfId="48" applyFont="1" applyFill="1" applyBorder="1" applyAlignment="1">
      <alignment vertical="center"/>
    </xf>
    <xf numFmtId="49" fontId="25" fillId="35" borderId="45" xfId="46" applyNumberFormat="1" applyFont="1" applyFill="1" applyBorder="1" applyAlignment="1">
      <alignment horizontal="center" vertical="center"/>
    </xf>
    <xf numFmtId="0" fontId="25" fillId="35" borderId="46" xfId="48" applyFont="1" applyFill="1" applyBorder="1" applyAlignment="1">
      <alignment vertical="center"/>
    </xf>
    <xf numFmtId="180" fontId="25" fillId="35" borderId="46" xfId="47" applyNumberFormat="1" applyFont="1" applyFill="1" applyBorder="1" applyAlignment="1">
      <alignment vertical="center"/>
    </xf>
    <xf numFmtId="178" fontId="25" fillId="35" borderId="45" xfId="33" applyNumberFormat="1" applyFont="1" applyFill="1" applyBorder="1" applyAlignment="1">
      <alignment vertical="center"/>
    </xf>
    <xf numFmtId="49" fontId="25" fillId="26" borderId="45" xfId="46" applyNumberFormat="1" applyFont="1" applyFill="1" applyBorder="1" applyAlignment="1">
      <alignment horizontal="center" vertical="center"/>
    </xf>
    <xf numFmtId="0" fontId="25" fillId="26" borderId="46" xfId="48" applyFont="1" applyFill="1" applyBorder="1" applyAlignment="1">
      <alignment vertical="center"/>
    </xf>
    <xf numFmtId="180" fontId="25" fillId="35" borderId="45" xfId="47" applyNumberFormat="1" applyFont="1" applyFill="1" applyBorder="1" applyAlignment="1">
      <alignment vertical="center"/>
    </xf>
    <xf numFmtId="49" fontId="25" fillId="35" borderId="61" xfId="46" applyNumberFormat="1" applyFont="1" applyFill="1" applyBorder="1" applyAlignment="1">
      <alignment horizontal="center" vertical="center"/>
    </xf>
    <xf numFmtId="0" fontId="25" fillId="35" borderId="64" xfId="48" applyFont="1" applyFill="1" applyBorder="1" applyAlignment="1">
      <alignment vertical="center"/>
    </xf>
    <xf numFmtId="180" fontId="25" fillId="35" borderId="64" xfId="47" applyNumberFormat="1" applyFont="1" applyFill="1" applyBorder="1" applyAlignment="1">
      <alignment vertical="center"/>
    </xf>
    <xf numFmtId="178" fontId="25" fillId="35" borderId="61" xfId="33" applyNumberFormat="1" applyFont="1" applyFill="1" applyBorder="1" applyAlignment="1">
      <alignment vertical="center"/>
    </xf>
    <xf numFmtId="0" fontId="35" fillId="26" borderId="11" xfId="0" applyFont="1" applyFill="1" applyBorder="1" applyAlignment="1" applyProtection="1">
      <alignment vertical="center" wrapText="1"/>
    </xf>
    <xf numFmtId="0" fontId="23" fillId="26" borderId="11" xfId="0" applyFont="1" applyFill="1" applyBorder="1" applyAlignment="1" applyProtection="1">
      <alignment vertical="center" wrapText="1"/>
    </xf>
    <xf numFmtId="0" fontId="35" fillId="26" borderId="11" xfId="0" applyFont="1" applyFill="1" applyBorder="1">
      <alignment vertical="center"/>
    </xf>
    <xf numFmtId="0" fontId="35" fillId="36" borderId="11" xfId="0" applyFont="1" applyFill="1" applyBorder="1" applyAlignment="1" applyProtection="1">
      <alignment vertical="center" wrapText="1"/>
    </xf>
    <xf numFmtId="0" fontId="38" fillId="26" borderId="11" xfId="0" applyFont="1" applyFill="1" applyBorder="1" applyAlignment="1" applyProtection="1">
      <alignment vertical="center" wrapText="1"/>
    </xf>
    <xf numFmtId="0" fontId="39" fillId="26" borderId="11" xfId="0" applyFont="1" applyFill="1" applyBorder="1" applyAlignment="1" applyProtection="1">
      <alignment vertical="center" wrapText="1"/>
    </xf>
    <xf numFmtId="0" fontId="40" fillId="25" borderId="70" xfId="0" applyFont="1" applyFill="1" applyBorder="1">
      <alignment vertical="center"/>
    </xf>
    <xf numFmtId="0" fontId="23" fillId="26" borderId="71" xfId="0" applyFont="1" applyFill="1" applyBorder="1">
      <alignment vertical="center"/>
    </xf>
    <xf numFmtId="0" fontId="23" fillId="26" borderId="72" xfId="0" applyFont="1" applyFill="1" applyBorder="1" applyAlignment="1" applyProtection="1">
      <alignment vertical="center" wrapText="1"/>
    </xf>
    <xf numFmtId="0" fontId="41" fillId="26" borderId="11" xfId="0" applyFont="1" applyFill="1" applyBorder="1" applyAlignment="1" applyProtection="1">
      <alignment vertical="center" wrapText="1"/>
    </xf>
    <xf numFmtId="178" fontId="25" fillId="26" borderId="23" xfId="33" applyNumberFormat="1" applyFont="1" applyFill="1" applyBorder="1" applyProtection="1">
      <alignment vertical="center"/>
    </xf>
    <xf numFmtId="0" fontId="38" fillId="26" borderId="11" xfId="0" applyFont="1" applyFill="1" applyBorder="1" applyAlignment="1" applyProtection="1">
      <alignment vertical="center" wrapText="1"/>
    </xf>
    <xf numFmtId="0" fontId="23" fillId="36" borderId="0" xfId="45" applyFont="1" applyFill="1"/>
    <xf numFmtId="0" fontId="23" fillId="36" borderId="0" xfId="45" applyFont="1" applyFill="1" applyBorder="1"/>
    <xf numFmtId="0" fontId="42" fillId="36" borderId="0" xfId="45" applyFont="1" applyFill="1" applyAlignment="1">
      <alignment horizontal="center" vertical="center"/>
    </xf>
    <xf numFmtId="177" fontId="25" fillId="0" borderId="111" xfId="0" applyNumberFormat="1" applyFont="1" applyFill="1" applyBorder="1" applyAlignment="1" applyProtection="1">
      <alignment vertical="center" shrinkToFit="1"/>
      <protection locked="0"/>
    </xf>
    <xf numFmtId="177" fontId="25" fillId="33" borderId="112" xfId="0" applyNumberFormat="1" applyFont="1" applyFill="1" applyBorder="1" applyAlignment="1" applyProtection="1">
      <alignment vertical="center" shrinkToFit="1"/>
      <protection locked="0"/>
    </xf>
    <xf numFmtId="177" fontId="25" fillId="0" borderId="112" xfId="0" applyNumberFormat="1" applyFont="1" applyFill="1" applyBorder="1" applyAlignment="1" applyProtection="1">
      <alignment vertical="center" shrinkToFit="1"/>
      <protection locked="0"/>
    </xf>
    <xf numFmtId="177" fontId="25" fillId="33" borderId="113" xfId="0" applyNumberFormat="1" applyFont="1" applyFill="1" applyBorder="1" applyAlignment="1" applyProtection="1">
      <alignment vertical="center" shrinkToFit="1"/>
      <protection locked="0"/>
    </xf>
    <xf numFmtId="0" fontId="32" fillId="27" borderId="14" xfId="0" applyFont="1" applyFill="1" applyBorder="1">
      <alignment vertical="center"/>
    </xf>
    <xf numFmtId="0" fontId="32" fillId="27" borderId="0" xfId="0" applyFont="1" applyFill="1" applyBorder="1">
      <alignment vertical="center"/>
    </xf>
    <xf numFmtId="0" fontId="32" fillId="27" borderId="18" xfId="0" applyFont="1" applyFill="1" applyBorder="1">
      <alignment vertical="center"/>
    </xf>
    <xf numFmtId="0" fontId="44" fillId="29" borderId="0" xfId="0" applyFont="1" applyFill="1" applyBorder="1" applyAlignment="1">
      <alignment vertical="center" wrapText="1"/>
    </xf>
    <xf numFmtId="0" fontId="33" fillId="27" borderId="0" xfId="0" applyFont="1" applyFill="1" applyBorder="1" applyAlignment="1">
      <alignment horizontal="distributed" vertical="center"/>
    </xf>
    <xf numFmtId="0" fontId="33" fillId="27" borderId="16" xfId="0" applyFont="1" applyFill="1" applyBorder="1" applyAlignment="1">
      <alignment horizontal="distributed" vertical="center"/>
    </xf>
    <xf numFmtId="0" fontId="33" fillId="27" borderId="81" xfId="0" applyFont="1" applyFill="1" applyBorder="1" applyAlignment="1">
      <alignment horizontal="distributed" vertical="center" wrapText="1"/>
    </xf>
    <xf numFmtId="0" fontId="0" fillId="36" borderId="0" xfId="0" applyFill="1">
      <alignment vertical="center"/>
    </xf>
    <xf numFmtId="0" fontId="0" fillId="38" borderId="20" xfId="0" applyFill="1" applyBorder="1">
      <alignment vertical="center"/>
    </xf>
    <xf numFmtId="0" fontId="0" fillId="38" borderId="21" xfId="0" applyFill="1" applyBorder="1">
      <alignment vertical="center"/>
    </xf>
    <xf numFmtId="0" fontId="46" fillId="36" borderId="0" xfId="0" applyFont="1" applyFill="1">
      <alignment vertical="center"/>
    </xf>
    <xf numFmtId="0" fontId="39" fillId="36" borderId="0" xfId="0" applyFont="1" applyFill="1">
      <alignment vertical="center"/>
    </xf>
    <xf numFmtId="0" fontId="50" fillId="36" borderId="0" xfId="0" applyFont="1" applyFill="1">
      <alignment vertical="center"/>
    </xf>
    <xf numFmtId="0" fontId="23" fillId="24" borderId="118" xfId="0" applyFont="1" applyFill="1" applyBorder="1">
      <alignment vertical="center"/>
    </xf>
    <xf numFmtId="0" fontId="51" fillId="38" borderId="37" xfId="0" applyFont="1" applyFill="1" applyBorder="1">
      <alignment vertical="center"/>
    </xf>
    <xf numFmtId="0" fontId="52" fillId="36" borderId="0" xfId="0" applyFont="1" applyFill="1">
      <alignment vertical="center"/>
    </xf>
    <xf numFmtId="0" fontId="25" fillId="26" borderId="23" xfId="0" applyFont="1" applyFill="1" applyBorder="1" applyAlignment="1">
      <alignment horizontal="center" vertical="center"/>
    </xf>
    <xf numFmtId="0" fontId="53" fillId="36" borderId="0" xfId="0" applyFont="1" applyFill="1">
      <alignment vertical="center"/>
    </xf>
    <xf numFmtId="0" fontId="23" fillId="26" borderId="115" xfId="0" applyFont="1" applyFill="1" applyBorder="1" applyAlignment="1" applyProtection="1">
      <alignment horizontal="left" vertical="center"/>
    </xf>
    <xf numFmtId="0" fontId="23" fillId="26" borderId="57" xfId="0" applyFont="1" applyFill="1" applyBorder="1" applyAlignment="1" applyProtection="1">
      <alignment horizontal="left" vertical="center"/>
    </xf>
    <xf numFmtId="0" fontId="23" fillId="26" borderId="58" xfId="0" applyFont="1" applyFill="1" applyBorder="1" applyAlignment="1" applyProtection="1">
      <alignment horizontal="left" vertical="center"/>
    </xf>
    <xf numFmtId="0" fontId="23" fillId="35" borderId="116" xfId="0" applyFont="1" applyFill="1" applyBorder="1" applyAlignment="1" applyProtection="1">
      <alignment horizontal="left" vertical="center"/>
    </xf>
    <xf numFmtId="0" fontId="23" fillId="35" borderId="62" xfId="0" applyFont="1" applyFill="1" applyBorder="1" applyAlignment="1" applyProtection="1">
      <alignment horizontal="left" vertical="center"/>
    </xf>
    <xf numFmtId="0" fontId="23" fillId="35" borderId="63" xfId="0" applyFont="1" applyFill="1" applyBorder="1" applyAlignment="1" applyProtection="1">
      <alignment horizontal="left" vertical="center"/>
    </xf>
    <xf numFmtId="0" fontId="43" fillId="37" borderId="13" xfId="0" applyFont="1" applyFill="1" applyBorder="1" applyAlignment="1" applyProtection="1">
      <alignment horizontal="center" vertical="center"/>
    </xf>
    <xf numFmtId="0" fontId="43" fillId="37" borderId="14" xfId="0" applyFont="1" applyFill="1" applyBorder="1" applyAlignment="1" applyProtection="1">
      <alignment horizontal="center" vertical="center"/>
    </xf>
    <xf numFmtId="0" fontId="43" fillId="37" borderId="78" xfId="0" applyFont="1" applyFill="1" applyBorder="1" applyAlignment="1" applyProtection="1">
      <alignment horizontal="center" vertical="center"/>
    </xf>
    <xf numFmtId="0" fontId="43" fillId="37" borderId="15" xfId="0" applyFont="1" applyFill="1" applyBorder="1" applyAlignment="1" applyProtection="1">
      <alignment horizontal="center" vertical="center"/>
    </xf>
    <xf numFmtId="0" fontId="43" fillId="37" borderId="0" xfId="0" applyFont="1" applyFill="1" applyBorder="1" applyAlignment="1" applyProtection="1">
      <alignment horizontal="center" vertical="center"/>
    </xf>
    <xf numFmtId="0" fontId="43" fillId="37" borderId="33" xfId="0" applyFont="1" applyFill="1" applyBorder="1" applyAlignment="1" applyProtection="1">
      <alignment horizontal="center" vertical="center"/>
    </xf>
    <xf numFmtId="0" fontId="43" fillId="37" borderId="17" xfId="0" applyFont="1" applyFill="1" applyBorder="1" applyAlignment="1" applyProtection="1">
      <alignment horizontal="center" vertical="center"/>
    </xf>
    <xf numFmtId="0" fontId="43" fillId="37" borderId="18" xfId="0" applyFont="1" applyFill="1" applyBorder="1" applyAlignment="1" applyProtection="1">
      <alignment horizontal="center" vertical="center"/>
    </xf>
    <xf numFmtId="0" fontId="43" fillId="37" borderId="38" xfId="0" applyFont="1" applyFill="1" applyBorder="1" applyAlignment="1" applyProtection="1">
      <alignment horizontal="center" vertical="center"/>
    </xf>
    <xf numFmtId="0" fontId="23" fillId="35" borderId="115" xfId="0" applyFont="1" applyFill="1" applyBorder="1" applyAlignment="1" applyProtection="1">
      <alignment horizontal="left" vertical="center"/>
    </xf>
    <xf numFmtId="0" fontId="23" fillId="35" borderId="57" xfId="0" applyFont="1" applyFill="1" applyBorder="1" applyAlignment="1" applyProtection="1">
      <alignment horizontal="left" vertical="center"/>
    </xf>
    <xf numFmtId="0" fontId="23" fillId="35" borderId="58" xfId="0" applyFont="1" applyFill="1" applyBorder="1" applyAlignment="1" applyProtection="1">
      <alignment horizontal="left" vertical="center"/>
    </xf>
    <xf numFmtId="0" fontId="23" fillId="30" borderId="40" xfId="0" applyFont="1" applyFill="1" applyBorder="1" applyAlignment="1" applyProtection="1">
      <alignment horizontal="distributed" vertical="center" justifyLastLine="1"/>
    </xf>
    <xf numFmtId="0" fontId="23" fillId="30" borderId="73" xfId="0" applyFont="1" applyFill="1" applyBorder="1" applyAlignment="1" applyProtection="1">
      <alignment horizontal="distributed" vertical="center" justifyLastLine="1"/>
    </xf>
    <xf numFmtId="0" fontId="23" fillId="30" borderId="39" xfId="0" applyFont="1" applyFill="1" applyBorder="1" applyAlignment="1" applyProtection="1">
      <alignment horizontal="distributed" vertical="center" justifyLastLine="1"/>
    </xf>
    <xf numFmtId="0" fontId="31" fillId="27" borderId="37" xfId="0" applyFont="1" applyFill="1" applyBorder="1" applyAlignment="1" applyProtection="1">
      <alignment horizontal="distributed" vertical="center" justifyLastLine="1"/>
    </xf>
    <xf numFmtId="0" fontId="31" fillId="27" borderId="74" xfId="0" applyFont="1" applyFill="1" applyBorder="1" applyAlignment="1" applyProtection="1">
      <alignment horizontal="distributed" vertical="center" justifyLastLine="1"/>
    </xf>
    <xf numFmtId="0" fontId="23" fillId="28" borderId="75" xfId="0" applyFont="1" applyFill="1" applyBorder="1" applyAlignment="1" applyProtection="1">
      <alignment vertical="center"/>
      <protection locked="0"/>
    </xf>
    <xf numFmtId="0" fontId="23" fillId="28" borderId="76" xfId="0" applyFont="1" applyFill="1" applyBorder="1" applyAlignment="1" applyProtection="1">
      <alignment vertical="center"/>
      <protection locked="0"/>
    </xf>
    <xf numFmtId="0" fontId="23" fillId="28" borderId="77" xfId="0" applyFont="1" applyFill="1" applyBorder="1" applyAlignment="1" applyProtection="1">
      <alignment vertical="center"/>
      <protection locked="0"/>
    </xf>
    <xf numFmtId="0" fontId="33" fillId="27" borderId="23" xfId="0" applyFont="1" applyFill="1" applyBorder="1" applyAlignment="1" applyProtection="1">
      <alignment horizontal="center" vertical="center" wrapText="1"/>
    </xf>
    <xf numFmtId="0" fontId="33" fillId="27" borderId="23" xfId="0" applyFont="1" applyFill="1" applyBorder="1" applyAlignment="1" applyProtection="1">
      <alignment horizontal="center" vertical="center"/>
    </xf>
    <xf numFmtId="0" fontId="33" fillId="27" borderId="40" xfId="0" applyFont="1" applyFill="1" applyBorder="1" applyAlignment="1" applyProtection="1">
      <alignment horizontal="center" vertical="center"/>
    </xf>
    <xf numFmtId="0" fontId="25" fillId="28" borderId="13" xfId="47" applyNumberFormat="1" applyFont="1" applyFill="1" applyBorder="1" applyAlignment="1" applyProtection="1">
      <alignment horizontal="center" vertical="center"/>
    </xf>
    <xf numFmtId="0" fontId="23" fillId="28" borderId="78" xfId="0" applyFont="1" applyFill="1" applyBorder="1" applyAlignment="1" applyProtection="1">
      <alignment horizontal="center" vertical="center"/>
    </xf>
    <xf numFmtId="0" fontId="23" fillId="28" borderId="15" xfId="0" applyFont="1" applyFill="1" applyBorder="1" applyAlignment="1" applyProtection="1">
      <alignment horizontal="center" vertical="center"/>
    </xf>
    <xf numFmtId="0" fontId="23" fillId="28" borderId="33" xfId="0" applyFont="1" applyFill="1" applyBorder="1" applyAlignment="1" applyProtection="1">
      <alignment horizontal="center" vertical="center"/>
    </xf>
    <xf numFmtId="0" fontId="23" fillId="28" borderId="17" xfId="0" applyFont="1" applyFill="1" applyBorder="1" applyAlignment="1" applyProtection="1">
      <alignment horizontal="center" vertical="center"/>
    </xf>
    <xf numFmtId="0" fontId="23" fillId="28" borderId="38" xfId="0" applyFont="1" applyFill="1" applyBorder="1" applyAlignment="1" applyProtection="1">
      <alignment horizontal="center" vertical="center"/>
    </xf>
    <xf numFmtId="0" fontId="25" fillId="29" borderId="37" xfId="48" applyFont="1" applyFill="1" applyBorder="1" applyAlignment="1" applyProtection="1">
      <alignment horizontal="center" vertical="center"/>
    </xf>
    <xf numFmtId="0" fontId="25" fillId="29" borderId="21" xfId="48" applyFont="1" applyFill="1" applyBorder="1" applyAlignment="1" applyProtection="1">
      <alignment horizontal="center" vertical="center"/>
    </xf>
    <xf numFmtId="0" fontId="23" fillId="26" borderId="114" xfId="0" applyFont="1" applyFill="1" applyBorder="1" applyAlignment="1" applyProtection="1">
      <alignment horizontal="left" vertical="center"/>
    </xf>
    <xf numFmtId="0" fontId="23" fillId="26" borderId="53" xfId="0" applyFont="1" applyFill="1" applyBorder="1" applyAlignment="1" applyProtection="1">
      <alignment horizontal="left" vertical="center"/>
    </xf>
    <xf numFmtId="0" fontId="23" fillId="26" borderId="54" xfId="0" applyFont="1" applyFill="1" applyBorder="1" applyAlignment="1" applyProtection="1">
      <alignment horizontal="left" vertical="center"/>
    </xf>
    <xf numFmtId="38" fontId="25" fillId="26" borderId="40" xfId="0" applyNumberFormat="1" applyFont="1" applyFill="1" applyBorder="1" applyAlignment="1">
      <alignment vertical="center" shrinkToFit="1"/>
    </xf>
    <xf numFmtId="38" fontId="25" fillId="26" borderId="39" xfId="0" applyNumberFormat="1" applyFont="1" applyFill="1" applyBorder="1" applyAlignment="1">
      <alignment vertical="center" shrinkToFit="1"/>
    </xf>
    <xf numFmtId="0" fontId="25" fillId="26" borderId="0" xfId="0" applyFont="1" applyFill="1" applyBorder="1" applyAlignment="1">
      <alignment vertical="center" wrapText="1"/>
    </xf>
    <xf numFmtId="0" fontId="31" fillId="27" borderId="40" xfId="0" applyFont="1" applyFill="1" applyBorder="1" applyAlignment="1">
      <alignment horizontal="center" vertical="center" wrapText="1"/>
    </xf>
    <xf numFmtId="0" fontId="31" fillId="27" borderId="39" xfId="0" applyFont="1" applyFill="1" applyBorder="1" applyAlignment="1">
      <alignment horizontal="center" vertical="center" wrapText="1"/>
    </xf>
    <xf numFmtId="0" fontId="25" fillId="26" borderId="0" xfId="0" applyFont="1" applyFill="1" applyBorder="1" applyAlignment="1">
      <alignment horizontal="left" vertical="top"/>
    </xf>
    <xf numFmtId="0" fontId="27" fillId="26" borderId="0" xfId="0" applyFont="1" applyFill="1" applyAlignment="1">
      <alignment horizontal="left" vertical="center"/>
    </xf>
    <xf numFmtId="0" fontId="23" fillId="26" borderId="0" xfId="0" applyFont="1" applyFill="1" applyAlignment="1">
      <alignment vertical="center" wrapText="1"/>
    </xf>
    <xf numFmtId="49" fontId="23" fillId="26" borderId="0" xfId="0" applyNumberFormat="1" applyFont="1" applyFill="1" applyAlignment="1">
      <alignment horizontal="left" vertical="center"/>
    </xf>
    <xf numFmtId="179" fontId="25" fillId="26" borderId="40" xfId="0" applyNumberFormat="1" applyFont="1" applyFill="1" applyBorder="1" applyAlignment="1">
      <alignment horizontal="right" vertical="center" shrinkToFit="1"/>
    </xf>
    <xf numFmtId="179" fontId="25" fillId="26" borderId="39" xfId="0" applyNumberFormat="1" applyFont="1" applyFill="1" applyBorder="1" applyAlignment="1">
      <alignment horizontal="right" vertical="center" shrinkToFit="1"/>
    </xf>
    <xf numFmtId="0" fontId="23" fillId="26" borderId="37" xfId="0" applyFont="1" applyFill="1" applyBorder="1" applyAlignment="1">
      <alignment vertical="center"/>
    </xf>
    <xf numFmtId="0" fontId="23" fillId="26" borderId="20" xfId="0" applyFont="1" applyFill="1" applyBorder="1" applyAlignment="1">
      <alignment vertical="center"/>
    </xf>
    <xf numFmtId="0" fontId="23" fillId="26" borderId="21" xfId="0" applyFont="1" applyFill="1" applyBorder="1" applyAlignment="1">
      <alignment vertical="center"/>
    </xf>
    <xf numFmtId="0" fontId="25" fillId="30" borderId="37" xfId="0" applyFont="1" applyFill="1" applyBorder="1" applyAlignment="1">
      <alignment horizontal="distributed" vertical="center" wrapText="1"/>
    </xf>
    <xf numFmtId="0" fontId="25" fillId="30" borderId="37" xfId="0" applyFont="1" applyFill="1" applyBorder="1" applyAlignment="1">
      <alignment horizontal="distributed" vertical="center"/>
    </xf>
    <xf numFmtId="0" fontId="25" fillId="30" borderId="23" xfId="0" applyFont="1" applyFill="1" applyBorder="1" applyAlignment="1">
      <alignment horizontal="distributed" vertical="center" wrapText="1"/>
    </xf>
    <xf numFmtId="0" fontId="25" fillId="30" borderId="23" xfId="0" applyFont="1" applyFill="1" applyBorder="1" applyAlignment="1">
      <alignment horizontal="distributed" vertical="center"/>
    </xf>
    <xf numFmtId="0" fontId="31" fillId="27" borderId="37" xfId="0" applyFont="1" applyFill="1" applyBorder="1" applyAlignment="1">
      <alignment horizontal="distributed" vertical="center" justifyLastLine="1"/>
    </xf>
    <xf numFmtId="0" fontId="31" fillId="27" borderId="20" xfId="0" applyFont="1" applyFill="1" applyBorder="1" applyAlignment="1">
      <alignment horizontal="distributed" vertical="center" justifyLastLine="1"/>
    </xf>
    <xf numFmtId="0" fontId="31" fillId="27" borderId="20" xfId="0" applyFont="1" applyFill="1" applyBorder="1" applyAlignment="1">
      <alignment horizontal="distributed" vertical="center"/>
    </xf>
    <xf numFmtId="0" fontId="23" fillId="26" borderId="0" xfId="0" applyFont="1" applyFill="1" applyBorder="1" applyAlignment="1">
      <alignment vertical="center"/>
    </xf>
    <xf numFmtId="0" fontId="23" fillId="26" borderId="33" xfId="0" applyFont="1" applyFill="1" applyBorder="1" applyAlignment="1">
      <alignment vertical="center"/>
    </xf>
    <xf numFmtId="0" fontId="23" fillId="26" borderId="18" xfId="0" applyFont="1" applyFill="1" applyBorder="1" applyAlignment="1">
      <alignment vertical="center"/>
    </xf>
    <xf numFmtId="0" fontId="23" fillId="26" borderId="38" xfId="0" applyFont="1" applyFill="1" applyBorder="1" applyAlignment="1">
      <alignment vertical="center"/>
    </xf>
    <xf numFmtId="0" fontId="33" fillId="27" borderId="14" xfId="0" applyFont="1" applyFill="1" applyBorder="1" applyAlignment="1">
      <alignment horizontal="distributed" vertical="center" wrapText="1"/>
    </xf>
    <xf numFmtId="0" fontId="33" fillId="27" borderId="0" xfId="0" applyFont="1" applyFill="1" applyBorder="1" applyAlignment="1">
      <alignment horizontal="distributed" vertical="center" wrapText="1"/>
    </xf>
    <xf numFmtId="0" fontId="33" fillId="27" borderId="18" xfId="0" applyFont="1" applyFill="1" applyBorder="1" applyAlignment="1">
      <alignment horizontal="distributed" vertical="center" wrapText="1"/>
    </xf>
    <xf numFmtId="0" fontId="25" fillId="30" borderId="21" xfId="0" applyFont="1" applyFill="1" applyBorder="1" applyAlignment="1">
      <alignment horizontal="distributed" vertical="center"/>
    </xf>
    <xf numFmtId="0" fontId="25" fillId="28" borderId="13" xfId="47" applyNumberFormat="1" applyFont="1" applyFill="1" applyBorder="1" applyAlignment="1">
      <alignment horizontal="center" vertical="center"/>
    </xf>
    <xf numFmtId="0" fontId="25" fillId="28" borderId="82" xfId="45" applyFont="1" applyFill="1" applyBorder="1" applyAlignment="1">
      <alignment horizontal="center" vertical="center"/>
    </xf>
    <xf numFmtId="0" fontId="25" fillId="28" borderId="15" xfId="45" applyFont="1" applyFill="1" applyBorder="1" applyAlignment="1">
      <alignment horizontal="center" vertical="center"/>
    </xf>
    <xf numFmtId="0" fontId="25" fillId="28" borderId="83" xfId="45" applyFont="1" applyFill="1" applyBorder="1" applyAlignment="1">
      <alignment horizontal="center" vertical="center"/>
    </xf>
    <xf numFmtId="0" fontId="25" fillId="28" borderId="17" xfId="45" applyFont="1" applyFill="1" applyBorder="1" applyAlignment="1">
      <alignment horizontal="center" vertical="center"/>
    </xf>
    <xf numFmtId="0" fontId="25" fillId="28" borderId="84" xfId="45" applyFont="1" applyFill="1" applyBorder="1" applyAlignment="1">
      <alignment horizontal="center" vertical="center"/>
    </xf>
    <xf numFmtId="0" fontId="33" fillId="27" borderId="20" xfId="45" applyNumberFormat="1" applyFont="1" applyFill="1" applyBorder="1" applyAlignment="1">
      <alignment horizontal="distributed" vertical="center" justifyLastLine="1"/>
    </xf>
    <xf numFmtId="0" fontId="33" fillId="27" borderId="88" xfId="45" applyNumberFormat="1" applyFont="1" applyFill="1" applyBorder="1" applyAlignment="1">
      <alignment horizontal="distributed" vertical="center" justifyLastLine="1"/>
    </xf>
    <xf numFmtId="0" fontId="33" fillId="27" borderId="40" xfId="45" applyNumberFormat="1" applyFont="1" applyFill="1" applyBorder="1" applyAlignment="1">
      <alignment horizontal="center" vertical="center" wrapText="1"/>
    </xf>
    <xf numFmtId="0" fontId="33" fillId="27" borderId="73" xfId="45" applyNumberFormat="1" applyFont="1" applyFill="1" applyBorder="1" applyAlignment="1">
      <alignment horizontal="center" vertical="center"/>
    </xf>
    <xf numFmtId="0" fontId="33" fillId="27" borderId="39" xfId="45" applyNumberFormat="1" applyFont="1" applyFill="1" applyBorder="1" applyAlignment="1">
      <alignment horizontal="center" vertical="center"/>
    </xf>
    <xf numFmtId="0" fontId="33" fillId="27" borderId="90" xfId="45" applyNumberFormat="1" applyFont="1" applyFill="1" applyBorder="1" applyAlignment="1">
      <alignment horizontal="center" vertical="center" wrapText="1"/>
    </xf>
    <xf numFmtId="0" fontId="33" fillId="27" borderId="91" xfId="45" applyNumberFormat="1" applyFont="1" applyFill="1" applyBorder="1" applyAlignment="1">
      <alignment horizontal="center" vertical="center"/>
    </xf>
    <xf numFmtId="0" fontId="33" fillId="27" borderId="92" xfId="45" applyNumberFormat="1" applyFont="1" applyFill="1" applyBorder="1" applyAlignment="1">
      <alignment horizontal="center" vertical="center"/>
    </xf>
    <xf numFmtId="0" fontId="33" fillId="27" borderId="40" xfId="45" applyNumberFormat="1" applyFont="1" applyFill="1" applyBorder="1" applyAlignment="1">
      <alignment horizontal="distributed" vertical="center" wrapText="1"/>
    </xf>
    <xf numFmtId="0" fontId="31" fillId="27" borderId="39" xfId="45" applyFont="1" applyFill="1" applyBorder="1" applyAlignment="1">
      <alignment horizontal="distributed" vertical="center" wrapText="1"/>
    </xf>
    <xf numFmtId="0" fontId="33" fillId="27" borderId="13" xfId="45" applyNumberFormat="1" applyFont="1" applyFill="1" applyBorder="1" applyAlignment="1">
      <alignment horizontal="distributed" vertical="center" wrapText="1"/>
    </xf>
    <xf numFmtId="0" fontId="31" fillId="27" borderId="15" xfId="45" applyFont="1" applyFill="1" applyBorder="1" applyAlignment="1">
      <alignment horizontal="distributed" vertical="center"/>
    </xf>
    <xf numFmtId="0" fontId="31" fillId="27" borderId="17" xfId="45" applyFont="1" applyFill="1" applyBorder="1" applyAlignment="1">
      <alignment horizontal="distributed" vertical="center"/>
    </xf>
    <xf numFmtId="0" fontId="33" fillId="27" borderId="14" xfId="45" applyNumberFormat="1" applyFont="1" applyFill="1" applyBorder="1" applyAlignment="1">
      <alignment horizontal="distributed" vertical="center"/>
    </xf>
    <xf numFmtId="0" fontId="31" fillId="27" borderId="0" xfId="45" applyFont="1" applyFill="1" applyBorder="1" applyAlignment="1">
      <alignment horizontal="distributed" vertical="center"/>
    </xf>
    <xf numFmtId="0" fontId="31" fillId="27" borderId="18" xfId="45" applyFont="1" applyFill="1" applyBorder="1" applyAlignment="1">
      <alignment horizontal="distributed" vertical="center"/>
    </xf>
    <xf numFmtId="0" fontId="25" fillId="29" borderId="37" xfId="45" applyNumberFormat="1" applyFont="1" applyFill="1" applyBorder="1" applyAlignment="1">
      <alignment horizontal="distributed" vertical="center" justifyLastLine="1"/>
    </xf>
    <xf numFmtId="0" fontId="23" fillId="29" borderId="88" xfId="45" applyFont="1" applyFill="1" applyBorder="1" applyAlignment="1">
      <alignment horizontal="distributed" vertical="center" justifyLastLine="1"/>
    </xf>
    <xf numFmtId="0" fontId="33" fillId="27" borderId="89" xfId="45" applyNumberFormat="1" applyFont="1" applyFill="1" applyBorder="1" applyAlignment="1">
      <alignment horizontal="distributed" vertical="center" justifyLastLine="1"/>
    </xf>
    <xf numFmtId="0" fontId="33" fillId="27" borderId="81" xfId="45" applyNumberFormat="1" applyFont="1" applyFill="1" applyBorder="1" applyAlignment="1">
      <alignment horizontal="distributed" vertical="center" justifyLastLine="1"/>
    </xf>
    <xf numFmtId="0" fontId="33" fillId="27" borderId="85" xfId="45" applyNumberFormat="1" applyFont="1" applyFill="1" applyBorder="1" applyAlignment="1">
      <alignment horizontal="distributed" vertical="center"/>
    </xf>
    <xf numFmtId="0" fontId="31" fillId="27" borderId="86" xfId="45" applyFont="1" applyFill="1" applyBorder="1" applyAlignment="1">
      <alignment horizontal="distributed" vertical="center"/>
    </xf>
    <xf numFmtId="0" fontId="31" fillId="27" borderId="87" xfId="45" applyFont="1" applyFill="1" applyBorder="1" applyAlignment="1">
      <alignment horizontal="distributed" vertical="center"/>
    </xf>
    <xf numFmtId="0" fontId="33" fillId="27" borderId="21" xfId="45" applyNumberFormat="1" applyFont="1" applyFill="1" applyBorder="1" applyAlignment="1">
      <alignment horizontal="distributed" vertical="center" justifyLastLine="1"/>
    </xf>
    <xf numFmtId="0" fontId="42" fillId="36" borderId="0" xfId="45" applyFont="1" applyFill="1" applyAlignment="1">
      <alignment horizontal="center" vertical="center"/>
    </xf>
    <xf numFmtId="38" fontId="25" fillId="26" borderId="99" xfId="0" applyNumberFormat="1" applyFont="1" applyFill="1" applyBorder="1" applyAlignment="1">
      <alignment horizontal="center" vertical="center" shrinkToFit="1"/>
    </xf>
    <xf numFmtId="38" fontId="23" fillId="26" borderId="100" xfId="0" applyNumberFormat="1" applyFont="1" applyFill="1" applyBorder="1" applyAlignment="1">
      <alignment horizontal="center" vertical="center" shrinkToFit="1"/>
    </xf>
    <xf numFmtId="38" fontId="23" fillId="26" borderId="94" xfId="0" applyNumberFormat="1" applyFont="1" applyFill="1" applyBorder="1" applyAlignment="1">
      <alignment horizontal="center" vertical="center" shrinkToFit="1"/>
    </xf>
    <xf numFmtId="0" fontId="25" fillId="30" borderId="37" xfId="0" applyFont="1" applyFill="1" applyBorder="1" applyAlignment="1">
      <alignment horizontal="distributed" vertical="center" justifyLastLine="1"/>
    </xf>
    <xf numFmtId="0" fontId="25" fillId="30" borderId="81" xfId="0" applyFont="1" applyFill="1" applyBorder="1" applyAlignment="1">
      <alignment horizontal="distributed" vertical="center" justifyLastLine="1"/>
    </xf>
    <xf numFmtId="38" fontId="25" fillId="26" borderId="93" xfId="0" applyNumberFormat="1" applyFont="1" applyFill="1" applyBorder="1" applyAlignment="1">
      <alignment horizontal="center" vertical="center" shrinkToFit="1"/>
    </xf>
    <xf numFmtId="38" fontId="25" fillId="26" borderId="94" xfId="0" applyNumberFormat="1" applyFont="1" applyFill="1" applyBorder="1" applyAlignment="1">
      <alignment horizontal="center" vertical="center" shrinkToFit="1"/>
    </xf>
    <xf numFmtId="0" fontId="25" fillId="30" borderId="95" xfId="0" applyFont="1" applyFill="1" applyBorder="1" applyAlignment="1">
      <alignment horizontal="distributed" vertical="center" justifyLastLine="1"/>
    </xf>
    <xf numFmtId="0" fontId="23" fillId="30" borderId="96" xfId="0" applyFont="1" applyFill="1" applyBorder="1" applyAlignment="1">
      <alignment horizontal="distributed" vertical="center" justifyLastLine="1"/>
    </xf>
    <xf numFmtId="0" fontId="23" fillId="30" borderId="97" xfId="0" applyFont="1" applyFill="1" applyBorder="1" applyAlignment="1">
      <alignment horizontal="distributed" vertical="center" justifyLastLine="1"/>
    </xf>
    <xf numFmtId="0" fontId="23" fillId="30" borderId="81" xfId="0" applyFont="1" applyFill="1" applyBorder="1" applyAlignment="1">
      <alignment horizontal="distributed" vertical="center" justifyLastLine="1"/>
    </xf>
    <xf numFmtId="38" fontId="25" fillId="26" borderId="101" xfId="0" applyNumberFormat="1" applyFont="1" applyFill="1" applyBorder="1" applyAlignment="1">
      <alignment horizontal="center" vertical="center" shrinkToFit="1"/>
    </xf>
    <xf numFmtId="0" fontId="25" fillId="30" borderId="25" xfId="0" applyFont="1" applyFill="1" applyBorder="1" applyAlignment="1">
      <alignment horizontal="center" vertical="center" wrapText="1"/>
    </xf>
    <xf numFmtId="0" fontId="23" fillId="30" borderId="27" xfId="0" applyFont="1" applyFill="1" applyBorder="1" applyAlignment="1">
      <alignment horizontal="center" vertical="center" wrapText="1"/>
    </xf>
    <xf numFmtId="0" fontId="25" fillId="30" borderId="28" xfId="0" applyFont="1" applyFill="1" applyBorder="1" applyAlignment="1">
      <alignment horizontal="center" vertical="center" wrapText="1"/>
    </xf>
    <xf numFmtId="0" fontId="23" fillId="30" borderId="16" xfId="0" applyFont="1" applyFill="1" applyBorder="1" applyAlignment="1">
      <alignment horizontal="center" vertical="center" wrapText="1"/>
    </xf>
    <xf numFmtId="0" fontId="25" fillId="30" borderId="98" xfId="0" applyFont="1" applyFill="1" applyBorder="1" applyAlignment="1">
      <alignment horizontal="center" vertical="center" wrapText="1"/>
    </xf>
    <xf numFmtId="0" fontId="23" fillId="30" borderId="19" xfId="0" applyFont="1" applyFill="1" applyBorder="1" applyAlignment="1">
      <alignment horizontal="center" vertical="center" wrapText="1"/>
    </xf>
    <xf numFmtId="38" fontId="25" fillId="26" borderId="100" xfId="0" applyNumberFormat="1" applyFont="1" applyFill="1" applyBorder="1" applyAlignment="1">
      <alignment horizontal="center" vertical="center" shrinkToFit="1"/>
    </xf>
    <xf numFmtId="38" fontId="25" fillId="26" borderId="99" xfId="33" applyNumberFormat="1" applyFont="1" applyFill="1" applyBorder="1" applyAlignment="1">
      <alignment horizontal="center" vertical="center" shrinkToFit="1"/>
    </xf>
    <xf numFmtId="38" fontId="25" fillId="26" borderId="94" xfId="33" applyNumberFormat="1" applyFont="1" applyFill="1" applyBorder="1" applyAlignment="1">
      <alignment horizontal="center" vertical="center" shrinkToFit="1"/>
    </xf>
    <xf numFmtId="0" fontId="25" fillId="30" borderId="25" xfId="0" applyFont="1" applyFill="1" applyBorder="1" applyAlignment="1">
      <alignment horizontal="distributed" vertical="center" justifyLastLine="1"/>
    </xf>
    <xf numFmtId="0" fontId="23" fillId="30" borderId="26" xfId="0" applyFont="1" applyFill="1" applyBorder="1" applyAlignment="1">
      <alignment horizontal="distributed" vertical="center" justifyLastLine="1"/>
    </xf>
    <xf numFmtId="0" fontId="23" fillId="30" borderId="27" xfId="0" applyFont="1" applyFill="1" applyBorder="1" applyAlignment="1">
      <alignment horizontal="distributed" vertical="center" justifyLastLine="1"/>
    </xf>
    <xf numFmtId="0" fontId="23" fillId="30" borderId="28" xfId="0" applyFont="1" applyFill="1" applyBorder="1" applyAlignment="1">
      <alignment horizontal="distributed" vertical="center" justifyLastLine="1"/>
    </xf>
    <xf numFmtId="0" fontId="23" fillId="30" borderId="0" xfId="0" applyFont="1" applyFill="1" applyBorder="1" applyAlignment="1">
      <alignment horizontal="distributed" vertical="center" justifyLastLine="1"/>
    </xf>
    <xf numFmtId="0" fontId="23" fillId="30" borderId="16" xfId="0" applyFont="1" applyFill="1" applyBorder="1" applyAlignment="1">
      <alignment horizontal="distributed" vertical="center" justifyLastLine="1"/>
    </xf>
    <xf numFmtId="0" fontId="25" fillId="30" borderId="26" xfId="0" applyFont="1" applyFill="1" applyBorder="1" applyAlignment="1">
      <alignment horizontal="distributed" vertical="center" justifyLastLine="1"/>
    </xf>
    <xf numFmtId="0" fontId="25" fillId="30" borderId="27" xfId="0" applyFont="1" applyFill="1" applyBorder="1" applyAlignment="1">
      <alignment horizontal="distributed" vertical="center" justifyLastLine="1"/>
    </xf>
    <xf numFmtId="38" fontId="25" fillId="26" borderId="34" xfId="0" applyNumberFormat="1" applyFont="1" applyFill="1" applyBorder="1" applyAlignment="1">
      <alignment horizontal="center" vertical="center" shrinkToFit="1"/>
    </xf>
    <xf numFmtId="38" fontId="23" fillId="26" borderId="35" xfId="0" applyNumberFormat="1" applyFont="1" applyFill="1" applyBorder="1" applyAlignment="1">
      <alignment horizontal="center" vertical="center" shrinkToFit="1"/>
    </xf>
    <xf numFmtId="0" fontId="25" fillId="30" borderId="102" xfId="0" applyFont="1" applyFill="1" applyBorder="1" applyAlignment="1">
      <alignment horizontal="distributed" vertical="center" justifyLastLine="1"/>
    </xf>
    <xf numFmtId="0" fontId="25" fillId="30" borderId="103" xfId="0" applyFont="1" applyFill="1" applyBorder="1" applyAlignment="1">
      <alignment horizontal="distributed" vertical="center" justifyLastLine="1"/>
    </xf>
    <xf numFmtId="0" fontId="23" fillId="30" borderId="103" xfId="0" applyFont="1" applyFill="1" applyBorder="1" applyAlignment="1">
      <alignment horizontal="distributed" vertical="center"/>
    </xf>
    <xf numFmtId="0" fontId="23" fillId="30" borderId="104" xfId="0" applyFont="1" applyFill="1" applyBorder="1" applyAlignment="1">
      <alignment horizontal="distributed" vertical="center"/>
    </xf>
    <xf numFmtId="0" fontId="23" fillId="30" borderId="105" xfId="0" applyFont="1" applyFill="1" applyBorder="1" applyAlignment="1">
      <alignment horizontal="distributed" vertical="center" justifyLastLine="1"/>
    </xf>
    <xf numFmtId="0" fontId="23" fillId="30" borderId="23" xfId="0" applyFont="1" applyFill="1" applyBorder="1" applyAlignment="1">
      <alignment horizontal="distributed" vertical="center" justifyLastLine="1"/>
    </xf>
    <xf numFmtId="0" fontId="23" fillId="30" borderId="23" xfId="0" applyFont="1" applyFill="1" applyBorder="1" applyAlignment="1">
      <alignment horizontal="distributed" vertical="center"/>
    </xf>
    <xf numFmtId="0" fontId="23" fillId="30" borderId="106" xfId="0" applyFont="1" applyFill="1" applyBorder="1" applyAlignment="1">
      <alignment horizontal="distributed" vertical="center"/>
    </xf>
    <xf numFmtId="38" fontId="25" fillId="26" borderId="32" xfId="0" applyNumberFormat="1" applyFont="1" applyFill="1" applyBorder="1" applyAlignment="1">
      <alignment horizontal="center" vertical="center" shrinkToFit="1"/>
    </xf>
    <xf numFmtId="38" fontId="23" fillId="26" borderId="34" xfId="0" applyNumberFormat="1" applyFont="1" applyFill="1" applyBorder="1" applyAlignment="1">
      <alignment horizontal="center" vertical="center" shrinkToFit="1"/>
    </xf>
    <xf numFmtId="0" fontId="25" fillId="30" borderId="23" xfId="0" applyFont="1" applyFill="1" applyBorder="1" applyAlignment="1">
      <alignment horizontal="distributed" vertical="center" justifyLastLine="1"/>
    </xf>
    <xf numFmtId="0" fontId="23" fillId="26" borderId="101" xfId="0" applyFont="1" applyFill="1" applyBorder="1" applyAlignment="1">
      <alignment horizontal="center" vertical="center" shrinkToFit="1"/>
    </xf>
    <xf numFmtId="0" fontId="23" fillId="30" borderId="26" xfId="0" applyFont="1" applyFill="1" applyBorder="1" applyAlignment="1">
      <alignment horizontal="distributed" vertical="center"/>
    </xf>
    <xf numFmtId="0" fontId="23" fillId="30" borderId="27" xfId="0" applyFont="1" applyFill="1" applyBorder="1" applyAlignment="1">
      <alignment horizontal="distributed" vertical="center"/>
    </xf>
    <xf numFmtId="38" fontId="25" fillId="26" borderId="35" xfId="0" applyNumberFormat="1" applyFont="1" applyFill="1" applyBorder="1" applyAlignment="1">
      <alignment horizontal="center" vertical="center" shrinkToFit="1"/>
    </xf>
    <xf numFmtId="0" fontId="23" fillId="30" borderId="98" xfId="0" applyFont="1" applyFill="1" applyBorder="1" applyAlignment="1">
      <alignment horizontal="distributed" vertical="center" justifyLastLine="1"/>
    </xf>
    <xf numFmtId="0" fontId="23" fillId="30" borderId="18" xfId="0" applyFont="1" applyFill="1" applyBorder="1" applyAlignment="1">
      <alignment horizontal="distributed" vertical="center" justifyLastLine="1"/>
    </xf>
    <xf numFmtId="0" fontId="23" fillId="30" borderId="19" xfId="0" applyFont="1" applyFill="1" applyBorder="1" applyAlignment="1">
      <alignment horizontal="distributed" vertical="center" justifyLastLine="1"/>
    </xf>
    <xf numFmtId="0" fontId="25" fillId="29" borderId="99" xfId="48" applyFont="1" applyFill="1" applyBorder="1" applyAlignment="1">
      <alignment horizontal="center" vertical="center"/>
    </xf>
    <xf numFmtId="0" fontId="25" fillId="29" borderId="94" xfId="48" applyFont="1" applyFill="1" applyBorder="1" applyAlignment="1">
      <alignment horizontal="center" vertical="center"/>
    </xf>
    <xf numFmtId="0" fontId="33" fillId="27" borderId="107" xfId="0" applyFont="1" applyFill="1" applyBorder="1" applyAlignment="1">
      <alignment horizontal="distributed" vertical="center" wrapText="1"/>
    </xf>
    <xf numFmtId="0" fontId="31" fillId="27" borderId="108" xfId="0" applyFont="1" applyFill="1" applyBorder="1" applyAlignment="1">
      <alignment horizontal="distributed" vertical="center" wrapText="1"/>
    </xf>
    <xf numFmtId="0" fontId="31" fillId="27" borderId="109" xfId="0" applyFont="1" applyFill="1" applyBorder="1" applyAlignment="1">
      <alignment horizontal="distributed" vertical="center" wrapText="1"/>
    </xf>
    <xf numFmtId="0" fontId="33" fillId="27" borderId="95" xfId="0" applyFont="1" applyFill="1" applyBorder="1" applyAlignment="1">
      <alignment horizontal="distributed" vertical="center" justifyLastLine="1"/>
    </xf>
    <xf numFmtId="0" fontId="31" fillId="27" borderId="97" xfId="0" applyFont="1" applyFill="1" applyBorder="1" applyAlignment="1">
      <alignment horizontal="distributed" vertical="center" justifyLastLine="1"/>
    </xf>
    <xf numFmtId="0" fontId="33" fillId="27" borderId="79" xfId="0" applyFont="1" applyFill="1" applyBorder="1" applyAlignment="1">
      <alignment horizontal="distributed" vertical="center" wrapText="1"/>
    </xf>
    <xf numFmtId="0" fontId="31" fillId="27" borderId="110" xfId="0" applyFont="1" applyFill="1" applyBorder="1" applyAlignment="1">
      <alignment horizontal="distributed" vertical="center" wrapText="1"/>
    </xf>
    <xf numFmtId="0" fontId="31" fillId="27" borderId="80" xfId="0" applyFont="1" applyFill="1" applyBorder="1" applyAlignment="1">
      <alignment horizontal="distributed" vertical="center" wrapText="1"/>
    </xf>
    <xf numFmtId="0" fontId="25" fillId="28" borderId="25" xfId="47" applyNumberFormat="1" applyFont="1" applyFill="1" applyBorder="1" applyAlignment="1">
      <alignment horizontal="center" vertical="center"/>
    </xf>
    <xf numFmtId="0" fontId="25" fillId="28" borderId="27" xfId="0" applyFont="1" applyFill="1" applyBorder="1" applyAlignment="1">
      <alignment horizontal="center" vertical="center"/>
    </xf>
    <xf numFmtId="0" fontId="25" fillId="28" borderId="28" xfId="0" applyFont="1" applyFill="1" applyBorder="1" applyAlignment="1">
      <alignment horizontal="center" vertical="center"/>
    </xf>
    <xf numFmtId="0" fontId="25" fillId="28" borderId="16" xfId="0" applyFont="1" applyFill="1" applyBorder="1" applyAlignment="1">
      <alignment horizontal="center" vertical="center"/>
    </xf>
    <xf numFmtId="0" fontId="25" fillId="28" borderId="98" xfId="0" applyFont="1" applyFill="1" applyBorder="1" applyAlignment="1">
      <alignment horizontal="center" vertical="center"/>
    </xf>
    <xf numFmtId="0" fontId="25" fillId="28" borderId="19" xfId="0" applyFont="1" applyFill="1" applyBorder="1" applyAlignment="1">
      <alignment horizontal="center" vertical="center"/>
    </xf>
    <xf numFmtId="0" fontId="33" fillId="27" borderId="95" xfId="0" applyFont="1" applyFill="1" applyBorder="1" applyAlignment="1">
      <alignment horizontal="distributed" vertical="center"/>
    </xf>
    <xf numFmtId="0" fontId="33" fillId="27" borderId="96" xfId="0" applyFont="1" applyFill="1" applyBorder="1" applyAlignment="1">
      <alignment horizontal="distributed" vertical="center"/>
    </xf>
    <xf numFmtId="0" fontId="33" fillId="27" borderId="97" xfId="0" applyFont="1" applyFill="1" applyBorder="1" applyAlignment="1">
      <alignment horizontal="distributed" vertical="center"/>
    </xf>
    <xf numFmtId="0" fontId="33" fillId="27" borderId="13" xfId="0" applyFont="1" applyFill="1" applyBorder="1" applyAlignment="1">
      <alignment horizontal="distributed" vertical="center" wrapText="1"/>
    </xf>
    <xf numFmtId="0" fontId="33" fillId="27" borderId="73" xfId="0" applyFont="1" applyFill="1" applyBorder="1" applyAlignment="1">
      <alignment horizontal="distributed" vertical="center" wrapText="1"/>
    </xf>
    <xf numFmtId="0" fontId="33" fillId="27" borderId="39" xfId="0" applyFont="1" applyFill="1" applyBorder="1" applyAlignment="1">
      <alignment horizontal="distributed" vertical="center" wrapText="1"/>
    </xf>
    <xf numFmtId="0" fontId="33" fillId="27" borderId="109" xfId="0" applyFont="1" applyFill="1" applyBorder="1" applyAlignment="1">
      <alignment horizontal="distributed" vertical="center" wrapText="1"/>
    </xf>
    <xf numFmtId="0" fontId="33" fillId="27" borderId="117" xfId="0" applyFont="1" applyFill="1" applyBorder="1" applyAlignment="1">
      <alignment horizontal="distributed" vertical="center" wrapText="1"/>
    </xf>
    <xf numFmtId="0" fontId="33" fillId="27" borderId="28" xfId="0" applyFont="1" applyFill="1" applyBorder="1" applyAlignment="1">
      <alignment horizontal="distributed" vertical="center" wrapText="1"/>
    </xf>
    <xf numFmtId="0" fontId="33" fillId="27" borderId="98" xfId="0" applyFont="1" applyFill="1" applyBorder="1" applyAlignment="1">
      <alignment horizontal="distributed" vertical="center" wrapText="1"/>
    </xf>
    <xf numFmtId="0" fontId="33" fillId="27" borderId="78" xfId="0" applyFont="1" applyFill="1" applyBorder="1" applyAlignment="1">
      <alignment horizontal="distributed" vertical="center" wrapText="1"/>
    </xf>
    <xf numFmtId="0" fontId="33" fillId="27" borderId="33" xfId="0" applyFont="1" applyFill="1" applyBorder="1" applyAlignment="1">
      <alignment horizontal="distributed" vertical="center" wrapText="1"/>
    </xf>
    <xf numFmtId="0" fontId="33" fillId="27" borderId="38" xfId="0" applyFont="1" applyFill="1" applyBorder="1" applyAlignment="1">
      <alignment horizontal="distributed" vertical="center" wrapText="1"/>
    </xf>
    <xf numFmtId="0" fontId="33" fillId="27" borderId="40" xfId="0" applyFont="1" applyFill="1" applyBorder="1" applyAlignment="1">
      <alignment horizontal="distributed" vertical="center" wrapText="1"/>
    </xf>
    <xf numFmtId="0" fontId="33" fillId="27" borderId="15" xfId="0" applyFont="1" applyFill="1" applyBorder="1" applyAlignment="1">
      <alignment horizontal="distributed" vertical="center" wrapText="1"/>
    </xf>
    <xf numFmtId="0" fontId="33" fillId="27" borderId="17" xfId="0" applyFont="1" applyFill="1" applyBorder="1" applyAlignment="1">
      <alignment horizontal="distributed" vertical="center" wrapText="1"/>
    </xf>
    <xf numFmtId="0" fontId="25" fillId="28" borderId="28" xfId="47" applyNumberFormat="1" applyFont="1" applyFill="1" applyBorder="1" applyAlignment="1">
      <alignment horizontal="center" vertical="center"/>
    </xf>
    <xf numFmtId="0" fontId="33" fillId="27" borderId="40" xfId="33" applyNumberFormat="1" applyFont="1" applyFill="1" applyBorder="1" applyAlignment="1">
      <alignment horizontal="distributed" vertical="center" wrapText="1"/>
    </xf>
    <xf numFmtId="0" fontId="33" fillId="27" borderId="73" xfId="43" applyNumberFormat="1" applyFont="1" applyFill="1" applyBorder="1" applyAlignment="1">
      <alignment horizontal="distributed" vertical="center" wrapText="1"/>
    </xf>
    <xf numFmtId="0" fontId="33" fillId="27" borderId="39" xfId="43" applyNumberFormat="1" applyFont="1" applyFill="1" applyBorder="1" applyAlignment="1">
      <alignment horizontal="distributed" vertical="center" wrapText="1"/>
    </xf>
    <xf numFmtId="0" fontId="33" fillId="27" borderId="23" xfId="0" applyFont="1" applyFill="1" applyBorder="1" applyAlignment="1">
      <alignment horizontal="distributed" vertical="center" wrapText="1"/>
    </xf>
    <xf numFmtId="0" fontId="25" fillId="29" borderId="17" xfId="48" applyFont="1" applyFill="1" applyBorder="1" applyAlignment="1">
      <alignment horizontal="center" vertical="center"/>
    </xf>
    <xf numFmtId="0" fontId="25" fillId="29" borderId="38" xfId="48" applyFont="1" applyFill="1" applyBorder="1" applyAlignment="1">
      <alignment horizontal="center" vertical="center"/>
    </xf>
    <xf numFmtId="0" fontId="25" fillId="28" borderId="78" xfId="47" applyNumberFormat="1" applyFont="1" applyFill="1" applyBorder="1" applyAlignment="1">
      <alignment horizontal="center" vertical="center"/>
    </xf>
    <xf numFmtId="0" fontId="25" fillId="28" borderId="15" xfId="47" applyNumberFormat="1" applyFont="1" applyFill="1" applyBorder="1" applyAlignment="1">
      <alignment horizontal="center" vertical="center"/>
    </xf>
    <xf numFmtId="0" fontId="25" fillId="28" borderId="33" xfId="47" applyNumberFormat="1" applyFont="1" applyFill="1" applyBorder="1" applyAlignment="1">
      <alignment horizontal="center" vertical="center"/>
    </xf>
    <xf numFmtId="0" fontId="25" fillId="28" borderId="17" xfId="47" applyNumberFormat="1" applyFont="1" applyFill="1" applyBorder="1" applyAlignment="1">
      <alignment horizontal="center" vertical="center"/>
    </xf>
    <xf numFmtId="0" fontId="25" fillId="28" borderId="38" xfId="47" applyNumberFormat="1" applyFont="1" applyFill="1" applyBorder="1" applyAlignment="1">
      <alignment horizontal="center" vertical="center"/>
    </xf>
    <xf numFmtId="0" fontId="33" fillId="27" borderId="40" xfId="47" applyNumberFormat="1" applyFont="1" applyFill="1" applyBorder="1" applyAlignment="1">
      <alignment horizontal="distributed" vertical="center" wrapText="1"/>
    </xf>
    <xf numFmtId="0" fontId="31" fillId="27" borderId="39" xfId="44" applyNumberFormat="1" applyFont="1" applyFill="1" applyBorder="1" applyAlignment="1">
      <alignment horizontal="distributed" vertical="center" wrapText="1"/>
    </xf>
    <xf numFmtId="0" fontId="23" fillId="29" borderId="13" xfId="47" applyNumberFormat="1" applyFont="1" applyFill="1" applyBorder="1" applyAlignment="1">
      <alignment horizontal="center" vertical="center"/>
    </xf>
    <xf numFmtId="0" fontId="23" fillId="29" borderId="78" xfId="44" applyFont="1" applyFill="1" applyBorder="1" applyAlignment="1">
      <alignment horizontal="center" vertical="center"/>
    </xf>
    <xf numFmtId="0" fontId="23" fillId="29" borderId="17" xfId="44" applyFont="1" applyFill="1" applyBorder="1" applyAlignment="1">
      <alignment horizontal="center" vertical="center"/>
    </xf>
    <xf numFmtId="0" fontId="23" fillId="29" borderId="38" xfId="44" applyFont="1" applyFill="1" applyBorder="1" applyAlignment="1">
      <alignment horizontal="center" vertical="center"/>
    </xf>
    <xf numFmtId="0" fontId="31" fillId="27" borderId="73" xfId="46" applyNumberFormat="1" applyFont="1" applyFill="1" applyBorder="1" applyAlignment="1">
      <alignment horizontal="distributed" vertical="center" wrapText="1"/>
    </xf>
    <xf numFmtId="0" fontId="23" fillId="34" borderId="13" xfId="47" applyNumberFormat="1" applyFont="1" applyFill="1" applyBorder="1" applyAlignment="1">
      <alignment horizontal="center" vertical="center"/>
    </xf>
    <xf numFmtId="0" fontId="23" fillId="34" borderId="78" xfId="46" applyFont="1" applyFill="1" applyBorder="1" applyAlignment="1">
      <alignment horizontal="center" vertical="center"/>
    </xf>
    <xf numFmtId="0" fontId="23" fillId="34" borderId="17" xfId="46" applyFont="1" applyFill="1" applyBorder="1" applyAlignment="1">
      <alignment horizontal="center" vertical="center"/>
    </xf>
    <xf numFmtId="0" fontId="23" fillId="34" borderId="38" xfId="46" applyFont="1" applyFill="1" applyBorder="1" applyAlignment="1">
      <alignment horizontal="center"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_■原稿　雇用表(36)" xfId="43" xr:uid="{00000000-0005-0000-0000-00002B000000}"/>
    <cellStyle name="標準_長崎県１（需要）逆行列係数表" xfId="44" xr:uid="{00000000-0005-0000-0000-00002C000000}"/>
    <cellStyle name="標準_長崎県１（需要）出力シート②" xfId="45" xr:uid="{00000000-0005-0000-0000-00002D000000}"/>
    <cellStyle name="標準_長崎県４（生産）外生化逆行列係数表" xfId="46" xr:uid="{00000000-0005-0000-0000-00002E000000}"/>
    <cellStyle name="標準_内生１" xfId="47" xr:uid="{00000000-0005-0000-0000-00002F000000}"/>
    <cellStyle name="標準_内生２" xfId="48" xr:uid="{00000000-0005-0000-0000-000030000000}"/>
    <cellStyle name="良い" xfId="49" builtinId="26" customBuiltin="1"/>
  </cellStyles>
  <dxfs count="0"/>
  <tableStyles count="0" defaultTableStyle="TableStyleMedium9" defaultPivotStyle="PivotStyleLight16"/>
  <colors>
    <mruColors>
      <color rgb="FFFFFF99"/>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scene3d>
              <a:camera prst="orthographicFront"/>
              <a:lightRig rig="threePt" dir="t"/>
            </a:scene3d>
            <a:sp3d>
              <a:bevelT w="114300" prst="artDeco"/>
            </a:sp3d>
          </c:spPr>
          <c:dPt>
            <c:idx val="0"/>
            <c:bubble3D val="0"/>
            <c:spPr>
              <a:solidFill>
                <a:schemeClr val="accent1"/>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1-AB05-451F-900F-D6E938182011}"/>
              </c:ext>
            </c:extLst>
          </c:dPt>
          <c:dPt>
            <c:idx val="1"/>
            <c:bubble3D val="0"/>
            <c:spPr>
              <a:solidFill>
                <a:schemeClr val="accent2"/>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3-AB05-451F-900F-D6E938182011}"/>
              </c:ext>
            </c:extLst>
          </c:dPt>
          <c:dPt>
            <c:idx val="2"/>
            <c:bubble3D val="0"/>
            <c:spPr>
              <a:solidFill>
                <a:schemeClr val="accent3"/>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5-AB05-451F-900F-D6E938182011}"/>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AB05-451F-900F-D6E938182011}"/>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AB05-451F-900F-D6E93818201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AB05-451F-900F-D6E93818201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AB05-451F-900F-D6E938182011}"/>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AB05-451F-900F-D6E938182011}"/>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⑤出力Ⅱ!$I$56:$I$95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0D27-4B15-B0AB-211C07CC7277}"/>
            </c:ext>
          </c:extLst>
        </c:ser>
        <c:dLbls>
          <c:dLblPos val="outEnd"/>
          <c:showLegendKey val="0"/>
          <c:showVal val="1"/>
          <c:showCatName val="0"/>
          <c:showSerName val="0"/>
          <c:showPercent val="0"/>
          <c:showBubbleSize val="0"/>
        </c:dLbls>
        <c:gapWidth val="50"/>
        <c:axId val="601002248"/>
        <c:axId val="601009792"/>
      </c:barChart>
      <c:catAx>
        <c:axId val="6010022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01009792"/>
        <c:crosses val="autoZero"/>
        <c:auto val="1"/>
        <c:lblAlgn val="ctr"/>
        <c:lblOffset val="100"/>
        <c:noMultiLvlLbl val="0"/>
      </c:catAx>
      <c:valAx>
        <c:axId val="60100979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01002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⑤出力Ⅱ!$L$56:$L$95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0EDB-4F38-895E-021ED710E2F1}"/>
            </c:ext>
          </c:extLst>
        </c:ser>
        <c:dLbls>
          <c:dLblPos val="outEnd"/>
          <c:showLegendKey val="0"/>
          <c:showVal val="1"/>
          <c:showCatName val="0"/>
          <c:showSerName val="0"/>
          <c:showPercent val="0"/>
          <c:showBubbleSize val="0"/>
        </c:dLbls>
        <c:gapWidth val="50"/>
        <c:axId val="743010880"/>
        <c:axId val="743025312"/>
      </c:barChart>
      <c:catAx>
        <c:axId val="74301088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43025312"/>
        <c:crosses val="autoZero"/>
        <c:auto val="1"/>
        <c:lblAlgn val="ctr"/>
        <c:lblOffset val="100"/>
        <c:noMultiLvlLbl val="0"/>
      </c:catAx>
      <c:valAx>
        <c:axId val="74302531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430108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生産誘発額</c:v>
          </c:tx>
          <c:spPr>
            <a:solidFill>
              <a:schemeClr val="accent1"/>
            </a:solidFill>
            <a:ln>
              <a:noFill/>
            </a:ln>
            <a:effectLst/>
          </c:spPr>
          <c:invertIfNegative val="0"/>
          <c:dPt>
            <c:idx val="0"/>
            <c:invertIfNegative val="0"/>
            <c:bubble3D val="0"/>
            <c:spPr>
              <a:solidFill>
                <a:schemeClr val="accent1"/>
              </a:solidFill>
              <a:ln>
                <a:noFill/>
              </a:ln>
              <a:effectLst/>
              <a:scene3d>
                <a:camera prst="orthographicFront"/>
                <a:lightRig rig="threePt" dir="t"/>
              </a:scene3d>
              <a:sp3d>
                <a:bevelT w="114300" prst="artDeco"/>
              </a:sp3d>
            </c:spPr>
            <c:extLst>
              <c:ext xmlns:c16="http://schemas.microsoft.com/office/drawing/2014/chart" uri="{C3380CC4-5D6E-409C-BE32-E72D297353CC}">
                <c16:uniqueId val="{00000001-81DB-4F15-B649-2085F941175C}"/>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④出力Ⅰ!$E$8:$E$9</c:f>
              <c:strCache>
                <c:ptCount val="1"/>
                <c:pt idx="0">
                  <c:v>生産
誘発額</c:v>
                </c:pt>
              </c:strCache>
            </c:strRef>
          </c:cat>
          <c:val>
            <c:numRef>
              <c:f>④出力Ⅰ!$J$8</c:f>
              <c:numCache>
                <c:formatCode>#,##0_);[Red]\(#,##0\)</c:formatCode>
                <c:ptCount val="1"/>
                <c:pt idx="0">
                  <c:v>0</c:v>
                </c:pt>
              </c:numCache>
            </c:numRef>
          </c:val>
          <c:extLst>
            <c:ext xmlns:c16="http://schemas.microsoft.com/office/drawing/2014/chart" uri="{C3380CC4-5D6E-409C-BE32-E72D297353CC}">
              <c16:uniqueId val="{00000002-81DB-4F15-B649-2085F941175C}"/>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4.5686800604285094E-2"/>
                  <c:y val="-4.02684606318723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DB-4F15-B649-2085F941175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④出力Ⅰ!$J$10</c:f>
              <c:numCache>
                <c:formatCode>#,##0_);[Red]\(#,##0\)</c:formatCode>
                <c:ptCount val="1"/>
                <c:pt idx="0">
                  <c:v>0</c:v>
                </c:pt>
              </c:numCache>
            </c:numRef>
          </c:val>
          <c:extLst>
            <c:ext xmlns:c16="http://schemas.microsoft.com/office/drawing/2014/chart" uri="{C3380CC4-5D6E-409C-BE32-E72D297353CC}">
              <c16:uniqueId val="{00000003-81DB-4F15-B649-2085F941175C}"/>
            </c:ext>
          </c:extLst>
        </c:ser>
        <c:ser>
          <c:idx val="2"/>
          <c:order val="2"/>
          <c:tx>
            <c:v>③　②のうち雇用者所得誘発額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3.3663958339999543E-2"/>
                  <c:y val="-4.02684606318723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DB-4F15-B649-2085F941175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④出力Ⅰ!$J$12</c:f>
              <c:numCache>
                <c:formatCode>#,##0_);[Red]\(#,##0\)</c:formatCode>
                <c:ptCount val="1"/>
                <c:pt idx="0">
                  <c:v>0</c:v>
                </c:pt>
              </c:numCache>
            </c:numRef>
          </c:val>
          <c:extLst>
            <c:ext xmlns:c16="http://schemas.microsoft.com/office/drawing/2014/chart" uri="{C3380CC4-5D6E-409C-BE32-E72D297353CC}">
              <c16:uniqueId val="{00000004-81DB-4F15-B649-2085F941175C}"/>
            </c:ext>
          </c:extLst>
        </c:ser>
        <c:dLbls>
          <c:dLblPos val="outEnd"/>
          <c:showLegendKey val="0"/>
          <c:showVal val="1"/>
          <c:showCatName val="0"/>
          <c:showSerName val="0"/>
          <c:showPercent val="0"/>
          <c:showBubbleSize val="0"/>
        </c:dLbls>
        <c:gapWidth val="219"/>
        <c:overlap val="36"/>
        <c:axId val="734774248"/>
        <c:axId val="734769656"/>
      </c:barChart>
      <c:catAx>
        <c:axId val="734774248"/>
        <c:scaling>
          <c:orientation val="minMax"/>
        </c:scaling>
        <c:delete val="1"/>
        <c:axPos val="b"/>
        <c:numFmt formatCode="General" sourceLinked="1"/>
        <c:majorTickMark val="none"/>
        <c:minorTickMark val="none"/>
        <c:tickLblPos val="nextTo"/>
        <c:crossAx val="734769656"/>
        <c:crosses val="autoZero"/>
        <c:auto val="1"/>
        <c:lblAlgn val="ctr"/>
        <c:lblOffset val="100"/>
        <c:noMultiLvlLbl val="0"/>
      </c:catAx>
      <c:valAx>
        <c:axId val="7347696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347742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④出力Ⅰ!$E$14:$E$15</c15:sqref>
                  </c15:fullRef>
                </c:ext>
              </c:extLst>
              <c:f>④出力Ⅰ!$E$14</c:f>
              <c:strCache>
                <c:ptCount val="1"/>
                <c:pt idx="0">
                  <c:v>就業者
誘発数</c:v>
                </c:pt>
              </c:strCache>
            </c:strRef>
          </c:cat>
          <c:val>
            <c:numRef>
              <c:extLst>
                <c:ext xmlns:c15="http://schemas.microsoft.com/office/drawing/2012/chart" uri="{02D57815-91ED-43cb-92C2-25804820EDAC}">
                  <c15:fullRef>
                    <c15:sqref>④出力Ⅰ!$J$14:$J$15</c15:sqref>
                  </c15:fullRef>
                </c:ext>
              </c:extLst>
              <c:f>④出力Ⅰ!$J$14</c:f>
              <c:numCache>
                <c:formatCode>#,##0_);[Red]\(#,##0\)</c:formatCode>
                <c:ptCount val="1"/>
                <c:pt idx="0">
                  <c:v>0</c:v>
                </c:pt>
              </c:numCache>
            </c:numRef>
          </c:val>
          <c:extLst>
            <c:ext xmlns:c16="http://schemas.microsoft.com/office/drawing/2014/chart" uri="{C3380CC4-5D6E-409C-BE32-E72D297353CC}">
              <c16:uniqueId val="{00000000-3954-41B1-895A-986118540F12}"/>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2.4188126486760334E-2"/>
                  <c:y val="-3.88799036513134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954-41B1-895A-986118540F12}"/>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④出力Ⅰ!$J$16</c15:sqref>
                  </c15:fullRef>
                </c:ext>
              </c:extLst>
              <c:f>④出力Ⅰ!$J$16</c:f>
              <c:numCache>
                <c:formatCode>#,##0_);[Red]\(#,##0\)</c:formatCode>
                <c:ptCount val="1"/>
                <c:pt idx="0">
                  <c:v>0</c:v>
                </c:pt>
              </c:numCache>
            </c:numRef>
          </c:val>
          <c:extLst>
            <c:ext xmlns:c16="http://schemas.microsoft.com/office/drawing/2014/chart" uri="{C3380CC4-5D6E-409C-BE32-E72D297353CC}">
              <c16:uniqueId val="{00000001-3954-41B1-895A-986118540F12}"/>
            </c:ext>
          </c:extLst>
        </c:ser>
        <c:dLbls>
          <c:dLblPos val="outEnd"/>
          <c:showLegendKey val="0"/>
          <c:showVal val="1"/>
          <c:showCatName val="0"/>
          <c:showSerName val="0"/>
          <c:showPercent val="0"/>
          <c:showBubbleSize val="0"/>
        </c:dLbls>
        <c:gapWidth val="315"/>
        <c:overlap val="43"/>
        <c:axId val="806047936"/>
        <c:axId val="806047608"/>
      </c:barChart>
      <c:catAx>
        <c:axId val="806047936"/>
        <c:scaling>
          <c:orientation val="minMax"/>
        </c:scaling>
        <c:delete val="1"/>
        <c:axPos val="b"/>
        <c:numFmt formatCode="General" sourceLinked="1"/>
        <c:majorTickMark val="none"/>
        <c:minorTickMark val="none"/>
        <c:tickLblPos val="nextTo"/>
        <c:crossAx val="806047608"/>
        <c:crosses val="autoZero"/>
        <c:auto val="1"/>
        <c:lblAlgn val="ctr"/>
        <c:lblOffset val="100"/>
        <c:noMultiLvlLbl val="0"/>
      </c:catAx>
      <c:valAx>
        <c:axId val="80604760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8060479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80</xdr:row>
      <xdr:rowOff>133350</xdr:rowOff>
    </xdr:from>
    <xdr:to>
      <xdr:col>8</xdr:col>
      <xdr:colOff>269243</xdr:colOff>
      <xdr:row>93</xdr:row>
      <xdr:rowOff>9525</xdr:rowOff>
    </xdr:to>
    <xdr:pic>
      <xdr:nvPicPr>
        <xdr:cNvPr id="9" name="図 8">
          <a:extLst>
            <a:ext uri="{FF2B5EF4-FFF2-40B4-BE49-F238E27FC236}">
              <a16:creationId xmlns:a16="http://schemas.microsoft.com/office/drawing/2014/main" id="{A65475E2-70B8-48D5-030C-DB92223C8913}"/>
            </a:ext>
          </a:extLst>
        </xdr:cNvPr>
        <xdr:cNvPicPr>
          <a:picLocks noChangeAspect="1"/>
        </xdr:cNvPicPr>
      </xdr:nvPicPr>
      <xdr:blipFill>
        <a:blip xmlns:r="http://schemas.openxmlformats.org/officeDocument/2006/relationships" r:embed="rId1"/>
        <a:stretch>
          <a:fillRect/>
        </a:stretch>
      </xdr:blipFill>
      <xdr:spPr>
        <a:xfrm>
          <a:off x="104775" y="14249400"/>
          <a:ext cx="5650868" cy="2105025"/>
        </a:xfrm>
        <a:prstGeom prst="rect">
          <a:avLst/>
        </a:prstGeom>
      </xdr:spPr>
    </xdr:pic>
    <xdr:clientData/>
  </xdr:twoCellAnchor>
  <xdr:twoCellAnchor editAs="oneCell">
    <xdr:from>
      <xdr:col>0</xdr:col>
      <xdr:colOff>47625</xdr:colOff>
      <xdr:row>17</xdr:row>
      <xdr:rowOff>57150</xdr:rowOff>
    </xdr:from>
    <xdr:to>
      <xdr:col>9</xdr:col>
      <xdr:colOff>104775</xdr:colOff>
      <xdr:row>20</xdr:row>
      <xdr:rowOff>104775</xdr:rowOff>
    </xdr:to>
    <xdr:pic>
      <xdr:nvPicPr>
        <xdr:cNvPr id="2" name="図 1">
          <a:extLst>
            <a:ext uri="{FF2B5EF4-FFF2-40B4-BE49-F238E27FC236}">
              <a16:creationId xmlns:a16="http://schemas.microsoft.com/office/drawing/2014/main" id="{306AD0CF-54B3-40DE-AB15-9279C85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924050"/>
          <a:ext cx="6229350"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406400</xdr:colOff>
      <xdr:row>17</xdr:row>
      <xdr:rowOff>22225</xdr:rowOff>
    </xdr:from>
    <xdr:to>
      <xdr:col>9</xdr:col>
      <xdr:colOff>111990</xdr:colOff>
      <xdr:row>20</xdr:row>
      <xdr:rowOff>142875</xdr:rowOff>
    </xdr:to>
    <xdr:sp macro="" textlink="">
      <xdr:nvSpPr>
        <xdr:cNvPr id="3" name="四角形: 角を丸くする 2">
          <a:extLst>
            <a:ext uri="{FF2B5EF4-FFF2-40B4-BE49-F238E27FC236}">
              <a16:creationId xmlns:a16="http://schemas.microsoft.com/office/drawing/2014/main" id="{164A24E6-A216-41C0-AB24-CAAB7546C1E7}"/>
            </a:ext>
          </a:extLst>
        </xdr:cNvPr>
        <xdr:cNvSpPr/>
      </xdr:nvSpPr>
      <xdr:spPr>
        <a:xfrm>
          <a:off x="1771650" y="3276600"/>
          <a:ext cx="4483965" cy="6445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200025</xdr:colOff>
      <xdr:row>12</xdr:row>
      <xdr:rowOff>149225</xdr:rowOff>
    </xdr:from>
    <xdr:to>
      <xdr:col>10</xdr:col>
      <xdr:colOff>417658</xdr:colOff>
      <xdr:row>15</xdr:row>
      <xdr:rowOff>108527</xdr:rowOff>
    </xdr:to>
    <xdr:sp macro="" textlink="">
      <xdr:nvSpPr>
        <xdr:cNvPr id="4" name="吹き出し: 角を丸めた四角形 3">
          <a:extLst>
            <a:ext uri="{FF2B5EF4-FFF2-40B4-BE49-F238E27FC236}">
              <a16:creationId xmlns:a16="http://schemas.microsoft.com/office/drawing/2014/main" id="{C7634CA6-D085-423C-8350-3806E1F686AB}"/>
            </a:ext>
          </a:extLst>
        </xdr:cNvPr>
        <xdr:cNvSpPr/>
      </xdr:nvSpPr>
      <xdr:spPr>
        <a:xfrm>
          <a:off x="4978400" y="2387600"/>
          <a:ext cx="2265508" cy="483177"/>
        </a:xfrm>
        <a:prstGeom prst="wedgeRoundRectCallout">
          <a:avLst>
            <a:gd name="adj1" fmla="val -20833"/>
            <a:gd name="adj2" fmla="val 76958"/>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47626</xdr:colOff>
      <xdr:row>31</xdr:row>
      <xdr:rowOff>38100</xdr:rowOff>
    </xdr:from>
    <xdr:to>
      <xdr:col>8</xdr:col>
      <xdr:colOff>524704</xdr:colOff>
      <xdr:row>66</xdr:row>
      <xdr:rowOff>133350</xdr:rowOff>
    </xdr:to>
    <xdr:pic>
      <xdr:nvPicPr>
        <xdr:cNvPr id="5" name="図 4">
          <a:extLst>
            <a:ext uri="{FF2B5EF4-FFF2-40B4-BE49-F238E27FC236}">
              <a16:creationId xmlns:a16="http://schemas.microsoft.com/office/drawing/2014/main" id="{DC1EE7ED-604A-4FDA-8EDB-F4F5A1ADFF6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7626" y="4524375"/>
          <a:ext cx="5963478" cy="609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466725</xdr:colOff>
      <xdr:row>37</xdr:row>
      <xdr:rowOff>73025</xdr:rowOff>
    </xdr:from>
    <xdr:to>
      <xdr:col>10</xdr:col>
      <xdr:colOff>323850</xdr:colOff>
      <xdr:row>44</xdr:row>
      <xdr:rowOff>82550</xdr:rowOff>
    </xdr:to>
    <xdr:sp macro="" textlink="">
      <xdr:nvSpPr>
        <xdr:cNvPr id="6" name="吹き出し: 角を丸めた四角形 5">
          <a:extLst>
            <a:ext uri="{FF2B5EF4-FFF2-40B4-BE49-F238E27FC236}">
              <a16:creationId xmlns:a16="http://schemas.microsoft.com/office/drawing/2014/main" id="{A355D9B6-CD64-4A87-869D-66D0D7DBFF5E}"/>
            </a:ext>
          </a:extLst>
        </xdr:cNvPr>
        <xdr:cNvSpPr/>
      </xdr:nvSpPr>
      <xdr:spPr>
        <a:xfrm>
          <a:off x="4562475" y="5676900"/>
          <a:ext cx="2587625" cy="1231900"/>
        </a:xfrm>
        <a:prstGeom prst="wedgeRoundRectCallout">
          <a:avLst>
            <a:gd name="adj1" fmla="val -73513"/>
            <a:gd name="adj2" fmla="val 25346"/>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データを入力</a:t>
          </a:r>
          <a:endParaRPr kumimoji="1" lang="en-US" altLang="ja-JP" sz="1800">
            <a:solidFill>
              <a:schemeClr val="tx1"/>
            </a:solidFill>
          </a:endParaRPr>
        </a:p>
        <a:p>
          <a:pPr algn="l"/>
          <a:r>
            <a:rPr kumimoji="1" lang="en-US" altLang="ja-JP" sz="1500">
              <a:solidFill>
                <a:srgbClr val="FF0000"/>
              </a:solidFill>
            </a:rPr>
            <a:t>※</a:t>
          </a:r>
          <a:r>
            <a:rPr kumimoji="1" lang="ja-JP" altLang="en-US" sz="1500">
              <a:solidFill>
                <a:srgbClr val="FF0000"/>
              </a:solidFill>
            </a:rPr>
            <a:t>全て県内産の生産者価格で入力してください。</a:t>
          </a:r>
        </a:p>
      </xdr:txBody>
    </xdr:sp>
    <xdr:clientData/>
  </xdr:twoCellAnchor>
  <xdr:twoCellAnchor>
    <xdr:from>
      <xdr:col>3</xdr:col>
      <xdr:colOff>80010</xdr:colOff>
      <xdr:row>80</xdr:row>
      <xdr:rowOff>100965</xdr:rowOff>
    </xdr:from>
    <xdr:to>
      <xdr:col>6</xdr:col>
      <xdr:colOff>200184</xdr:colOff>
      <xdr:row>84</xdr:row>
      <xdr:rowOff>43815</xdr:rowOff>
    </xdr:to>
    <xdr:sp macro="" textlink="">
      <xdr:nvSpPr>
        <xdr:cNvPr id="8" name="四角形: 角を丸くする 7">
          <a:extLst>
            <a:ext uri="{FF2B5EF4-FFF2-40B4-BE49-F238E27FC236}">
              <a16:creationId xmlns:a16="http://schemas.microsoft.com/office/drawing/2014/main" id="{608D41D6-A1B8-4D15-861D-B8826A51CFDE}"/>
            </a:ext>
          </a:extLst>
        </xdr:cNvPr>
        <xdr:cNvSpPr/>
      </xdr:nvSpPr>
      <xdr:spPr>
        <a:xfrm>
          <a:off x="1931670" y="13885545"/>
          <a:ext cx="1971834" cy="613410"/>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209550</xdr:colOff>
      <xdr:row>101</xdr:row>
      <xdr:rowOff>95250</xdr:rowOff>
    </xdr:from>
    <xdr:to>
      <xdr:col>8</xdr:col>
      <xdr:colOff>231631</xdr:colOff>
      <xdr:row>110</xdr:row>
      <xdr:rowOff>89302</xdr:rowOff>
    </xdr:to>
    <xdr:pic>
      <xdr:nvPicPr>
        <xdr:cNvPr id="10" name="図 9">
          <a:extLst>
            <a:ext uri="{FF2B5EF4-FFF2-40B4-BE49-F238E27FC236}">
              <a16:creationId xmlns:a16="http://schemas.microsoft.com/office/drawing/2014/main" id="{A2C9714D-2CCD-40EC-9491-E45D087C5F6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9550" y="18049875"/>
          <a:ext cx="5508481" cy="1537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66675</xdr:colOff>
      <xdr:row>101</xdr:row>
      <xdr:rowOff>142875</xdr:rowOff>
    </xdr:from>
    <xdr:to>
      <xdr:col>6</xdr:col>
      <xdr:colOff>186849</xdr:colOff>
      <xdr:row>105</xdr:row>
      <xdr:rowOff>85725</xdr:rowOff>
    </xdr:to>
    <xdr:sp macro="" textlink="">
      <xdr:nvSpPr>
        <xdr:cNvPr id="11" name="四角形: 角を丸くする 10">
          <a:extLst>
            <a:ext uri="{FF2B5EF4-FFF2-40B4-BE49-F238E27FC236}">
              <a16:creationId xmlns:a16="http://schemas.microsoft.com/office/drawing/2014/main" id="{94DEEB33-A0F1-4E9A-A5B2-AF5DB5E9B0AB}"/>
            </a:ext>
          </a:extLst>
        </xdr:cNvPr>
        <xdr:cNvSpPr/>
      </xdr:nvSpPr>
      <xdr:spPr>
        <a:xfrm>
          <a:off x="2124075" y="18097500"/>
          <a:ext cx="2177574" cy="628650"/>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100</xdr:row>
      <xdr:rowOff>142875</xdr:rowOff>
    </xdr:from>
    <xdr:to>
      <xdr:col>10</xdr:col>
      <xdr:colOff>290544</xdr:colOff>
      <xdr:row>104</xdr:row>
      <xdr:rowOff>9751</xdr:rowOff>
    </xdr:to>
    <xdr:sp macro="" textlink="">
      <xdr:nvSpPr>
        <xdr:cNvPr id="12" name="吹き出し: 角を丸めた四角形 11">
          <a:extLst>
            <a:ext uri="{FF2B5EF4-FFF2-40B4-BE49-F238E27FC236}">
              <a16:creationId xmlns:a16="http://schemas.microsoft.com/office/drawing/2014/main" id="{62852CF2-1F6E-48E4-A8C1-FC82D78773CA}"/>
            </a:ext>
          </a:extLst>
        </xdr:cNvPr>
        <xdr:cNvSpPr/>
      </xdr:nvSpPr>
      <xdr:spPr>
        <a:xfrm>
          <a:off x="4838700" y="17926050"/>
          <a:ext cx="2309844" cy="552676"/>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twoCellAnchor>
    <xdr:from>
      <xdr:col>7</xdr:col>
      <xdr:colOff>57385</xdr:colOff>
      <xdr:row>78</xdr:row>
      <xdr:rowOff>152636</xdr:rowOff>
    </xdr:from>
    <xdr:to>
      <xdr:col>10</xdr:col>
      <xdr:colOff>276677</xdr:colOff>
      <xdr:row>82</xdr:row>
      <xdr:rowOff>8873</xdr:rowOff>
    </xdr:to>
    <xdr:sp macro="" textlink="">
      <xdr:nvSpPr>
        <xdr:cNvPr id="15" name="吹き出し: 角を丸めた四角形 14">
          <a:extLst>
            <a:ext uri="{FF2B5EF4-FFF2-40B4-BE49-F238E27FC236}">
              <a16:creationId xmlns:a16="http://schemas.microsoft.com/office/drawing/2014/main" id="{AAA795E0-5C54-44F6-8D67-DBDE63C910F2}"/>
            </a:ext>
          </a:extLst>
        </xdr:cNvPr>
        <xdr:cNvSpPr/>
      </xdr:nvSpPr>
      <xdr:spPr>
        <a:xfrm>
          <a:off x="4857985" y="12535136"/>
          <a:ext cx="2276692" cy="542037"/>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52</xdr:row>
      <xdr:rowOff>76200</xdr:rowOff>
    </xdr:from>
    <xdr:to>
      <xdr:col>3</xdr:col>
      <xdr:colOff>819150</xdr:colOff>
      <xdr:row>53</xdr:row>
      <xdr:rowOff>114300</xdr:rowOff>
    </xdr:to>
    <xdr:sp macro="" textlink="">
      <xdr:nvSpPr>
        <xdr:cNvPr id="1151" name="AutoShape 4">
          <a:extLst>
            <a:ext uri="{FF2B5EF4-FFF2-40B4-BE49-F238E27FC236}">
              <a16:creationId xmlns:a16="http://schemas.microsoft.com/office/drawing/2014/main" id="{3CBC240D-9659-4D53-AB51-B7FE7D54E76C}"/>
            </a:ext>
          </a:extLst>
        </xdr:cNvPr>
        <xdr:cNvSpPr>
          <a:spLocks noChangeArrowheads="1"/>
        </xdr:cNvSpPr>
      </xdr:nvSpPr>
      <xdr:spPr bwMode="auto">
        <a:xfrm>
          <a:off x="2886075" y="9277350"/>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26458</xdr:colOff>
      <xdr:row>55</xdr:row>
      <xdr:rowOff>130780</xdr:rowOff>
    </xdr:from>
    <xdr:to>
      <xdr:col>21</xdr:col>
      <xdr:colOff>560916</xdr:colOff>
      <xdr:row>110</xdr:row>
      <xdr:rowOff>105833</xdr:rowOff>
    </xdr:to>
    <xdr:sp macro="" textlink="">
      <xdr:nvSpPr>
        <xdr:cNvPr id="2" name="四角形: 角を丸くする 1">
          <a:extLst>
            <a:ext uri="{FF2B5EF4-FFF2-40B4-BE49-F238E27FC236}">
              <a16:creationId xmlns:a16="http://schemas.microsoft.com/office/drawing/2014/main" id="{668711B2-F1E7-450F-8A95-763872C27C42}"/>
            </a:ext>
          </a:extLst>
        </xdr:cNvPr>
        <xdr:cNvSpPr/>
      </xdr:nvSpPr>
      <xdr:spPr>
        <a:xfrm>
          <a:off x="322791" y="9930947"/>
          <a:ext cx="15224125" cy="9542386"/>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22679</xdr:colOff>
      <xdr:row>3</xdr:row>
      <xdr:rowOff>137584</xdr:rowOff>
    </xdr:from>
    <xdr:to>
      <xdr:col>21</xdr:col>
      <xdr:colOff>455083</xdr:colOff>
      <xdr:row>54</xdr:row>
      <xdr:rowOff>250977</xdr:rowOff>
    </xdr:to>
    <xdr:sp macro="" textlink="">
      <xdr:nvSpPr>
        <xdr:cNvPr id="3" name="四角形: 角を丸くする 2">
          <a:extLst>
            <a:ext uri="{FF2B5EF4-FFF2-40B4-BE49-F238E27FC236}">
              <a16:creationId xmlns:a16="http://schemas.microsoft.com/office/drawing/2014/main" id="{A2EDBB2B-F800-472E-9466-4764C5EB91B8}"/>
            </a:ext>
          </a:extLst>
        </xdr:cNvPr>
        <xdr:cNvSpPr/>
      </xdr:nvSpPr>
      <xdr:spPr>
        <a:xfrm>
          <a:off x="319012" y="137584"/>
          <a:ext cx="15122071" cy="9035143"/>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754439</xdr:colOff>
      <xdr:row>4</xdr:row>
      <xdr:rowOff>106591</xdr:rowOff>
    </xdr:from>
    <xdr:to>
      <xdr:col>13</xdr:col>
      <xdr:colOff>19653</xdr:colOff>
      <xdr:row>6</xdr:row>
      <xdr:rowOff>120198</xdr:rowOff>
    </xdr:to>
    <xdr:sp macro="" textlink="">
      <xdr:nvSpPr>
        <xdr:cNvPr id="7" name="四角形: メモ 6">
          <a:extLst>
            <a:ext uri="{FF2B5EF4-FFF2-40B4-BE49-F238E27FC236}">
              <a16:creationId xmlns:a16="http://schemas.microsoft.com/office/drawing/2014/main" id="{E8862034-D58B-4313-8613-6CF2135D87D7}"/>
            </a:ext>
          </a:extLst>
        </xdr:cNvPr>
        <xdr:cNvSpPr/>
      </xdr:nvSpPr>
      <xdr:spPr>
        <a:xfrm>
          <a:off x="6310689" y="275924"/>
          <a:ext cx="2725964" cy="574524"/>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56</xdr:row>
      <xdr:rowOff>43087</xdr:rowOff>
    </xdr:from>
    <xdr:to>
      <xdr:col>13</xdr:col>
      <xdr:colOff>625928</xdr:colOff>
      <xdr:row>59</xdr:row>
      <xdr:rowOff>87990</xdr:rowOff>
    </xdr:to>
    <xdr:sp macro="" textlink="">
      <xdr:nvSpPr>
        <xdr:cNvPr id="8" name="四角形: メモ 7">
          <a:extLst>
            <a:ext uri="{FF2B5EF4-FFF2-40B4-BE49-F238E27FC236}">
              <a16:creationId xmlns:a16="http://schemas.microsoft.com/office/drawing/2014/main" id="{CCC312E5-3097-4DBA-80C3-4F25D94CCC0B}"/>
            </a:ext>
          </a:extLst>
        </xdr:cNvPr>
        <xdr:cNvSpPr/>
      </xdr:nvSpPr>
      <xdr:spPr>
        <a:xfrm>
          <a:off x="5460999" y="9787162"/>
          <a:ext cx="3413579" cy="559253"/>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1</xdr:col>
      <xdr:colOff>509511</xdr:colOff>
      <xdr:row>30</xdr:row>
      <xdr:rowOff>95249</xdr:rowOff>
    </xdr:from>
    <xdr:to>
      <xdr:col>8</xdr:col>
      <xdr:colOff>486833</xdr:colOff>
      <xdr:row>51</xdr:row>
      <xdr:rowOff>52917</xdr:rowOff>
    </xdr:to>
    <xdr:graphicFrame macro="">
      <xdr:nvGraphicFramePr>
        <xdr:cNvPr id="12" name="グラフ 11">
          <a:extLst>
            <a:ext uri="{FF2B5EF4-FFF2-40B4-BE49-F238E27FC236}">
              <a16:creationId xmlns:a16="http://schemas.microsoft.com/office/drawing/2014/main" id="{16C4819B-93CB-4654-A580-7963DA5B9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613833</xdr:colOff>
      <xdr:row>7</xdr:row>
      <xdr:rowOff>95250</xdr:rowOff>
    </xdr:from>
    <xdr:to>
      <xdr:col>20</xdr:col>
      <xdr:colOff>31750</xdr:colOff>
      <xdr:row>52</xdr:row>
      <xdr:rowOff>31750</xdr:rowOff>
    </xdr:to>
    <xdr:graphicFrame macro="">
      <xdr:nvGraphicFramePr>
        <xdr:cNvPr id="13" name="グラフ 12">
          <a:extLst>
            <a:ext uri="{FF2B5EF4-FFF2-40B4-BE49-F238E27FC236}">
              <a16:creationId xmlns:a16="http://schemas.microsoft.com/office/drawing/2014/main" id="{D2033DA2-6F60-4976-8D05-3F3FC5580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455083</xdr:colOff>
      <xdr:row>62</xdr:row>
      <xdr:rowOff>109614</xdr:rowOff>
    </xdr:from>
    <xdr:to>
      <xdr:col>19</xdr:col>
      <xdr:colOff>814916</xdr:colOff>
      <xdr:row>108</xdr:row>
      <xdr:rowOff>116417</xdr:rowOff>
    </xdr:to>
    <xdr:graphicFrame macro="">
      <xdr:nvGraphicFramePr>
        <xdr:cNvPr id="16" name="グラフ 15">
          <a:extLst>
            <a:ext uri="{FF2B5EF4-FFF2-40B4-BE49-F238E27FC236}">
              <a16:creationId xmlns:a16="http://schemas.microsoft.com/office/drawing/2014/main" id="{18C7D1F3-47DE-4E96-BC5F-261A62E8BB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488345</xdr:colOff>
      <xdr:row>7</xdr:row>
      <xdr:rowOff>169332</xdr:rowOff>
    </xdr:from>
    <xdr:to>
      <xdr:col>8</xdr:col>
      <xdr:colOff>510041</xdr:colOff>
      <xdr:row>26</xdr:row>
      <xdr:rowOff>105832</xdr:rowOff>
    </xdr:to>
    <xdr:graphicFrame macro="">
      <xdr:nvGraphicFramePr>
        <xdr:cNvPr id="10" name="グラフ 9">
          <a:extLst>
            <a:ext uri="{FF2B5EF4-FFF2-40B4-BE49-F238E27FC236}">
              <a16:creationId xmlns:a16="http://schemas.microsoft.com/office/drawing/2014/main" id="{3C8B91FF-6828-4AF7-9582-E8B8B6D54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100540</xdr:colOff>
      <xdr:row>62</xdr:row>
      <xdr:rowOff>77863</xdr:rowOff>
    </xdr:from>
    <xdr:to>
      <xdr:col>8</xdr:col>
      <xdr:colOff>253999</xdr:colOff>
      <xdr:row>81</xdr:row>
      <xdr:rowOff>126999</xdr:rowOff>
    </xdr:to>
    <xdr:graphicFrame macro="">
      <xdr:nvGraphicFramePr>
        <xdr:cNvPr id="11" name="グラフ 10">
          <a:extLst>
            <a:ext uri="{FF2B5EF4-FFF2-40B4-BE49-F238E27FC236}">
              <a16:creationId xmlns:a16="http://schemas.microsoft.com/office/drawing/2014/main" id="{39DBD268-378A-4F61-BAE6-FDCCE846A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561975</xdr:colOff>
      <xdr:row>52</xdr:row>
      <xdr:rowOff>0</xdr:rowOff>
    </xdr:from>
    <xdr:to>
      <xdr:col>6</xdr:col>
      <xdr:colOff>28575</xdr:colOff>
      <xdr:row>53</xdr:row>
      <xdr:rowOff>161925</xdr:rowOff>
    </xdr:to>
    <xdr:sp macro="" textlink="">
      <xdr:nvSpPr>
        <xdr:cNvPr id="11406" name="AutoShape 12">
          <a:extLst>
            <a:ext uri="{FF2B5EF4-FFF2-40B4-BE49-F238E27FC236}">
              <a16:creationId xmlns:a16="http://schemas.microsoft.com/office/drawing/2014/main" id="{C12643B7-607B-49CF-BEF3-862E795E7C34}"/>
            </a:ext>
          </a:extLst>
        </xdr:cNvPr>
        <xdr:cNvSpPr>
          <a:spLocks noChangeArrowheads="1"/>
        </xdr:cNvSpPr>
      </xdr:nvSpPr>
      <xdr:spPr bwMode="auto">
        <a:xfrm>
          <a:off x="2409825" y="7191375"/>
          <a:ext cx="628650" cy="333375"/>
        </a:xfrm>
        <a:prstGeom prst="downArrow">
          <a:avLst>
            <a:gd name="adj1" fmla="val 50000"/>
            <a:gd name="adj2" fmla="val 25000"/>
          </a:avLst>
        </a:prstGeom>
        <a:solidFill>
          <a:srgbClr val="FFFF00"/>
        </a:solidFill>
        <a:ln w="9525">
          <a:solidFill>
            <a:srgbClr val="000000"/>
          </a:solidFill>
          <a:miter lim="800000"/>
          <a:headEnd/>
          <a:tailEnd/>
        </a:ln>
      </xdr:spPr>
    </xdr:sp>
    <xdr:clientData/>
  </xdr:twoCellAnchor>
  <xdr:twoCellAnchor>
    <xdr:from>
      <xdr:col>6</xdr:col>
      <xdr:colOff>428625</xdr:colOff>
      <xdr:row>11</xdr:row>
      <xdr:rowOff>47625</xdr:rowOff>
    </xdr:from>
    <xdr:to>
      <xdr:col>7</xdr:col>
      <xdr:colOff>228600</xdr:colOff>
      <xdr:row>13</xdr:row>
      <xdr:rowOff>142875</xdr:rowOff>
    </xdr:to>
    <xdr:sp macro="" textlink="">
      <xdr:nvSpPr>
        <xdr:cNvPr id="11407" name="AutoShape 1">
          <a:extLst>
            <a:ext uri="{FF2B5EF4-FFF2-40B4-BE49-F238E27FC236}">
              <a16:creationId xmlns:a16="http://schemas.microsoft.com/office/drawing/2014/main" id="{36C0FAC5-DD91-4FEA-B6FD-19B3823238BA}"/>
            </a:ext>
          </a:extLst>
        </xdr:cNvPr>
        <xdr:cNvSpPr>
          <a:spLocks noChangeArrowheads="1"/>
        </xdr:cNvSpPr>
      </xdr:nvSpPr>
      <xdr:spPr bwMode="auto">
        <a:xfrm>
          <a:off x="3438525" y="17335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114300</xdr:colOff>
      <xdr:row>22</xdr:row>
      <xdr:rowOff>9525</xdr:rowOff>
    </xdr:from>
    <xdr:to>
      <xdr:col>5</xdr:col>
      <xdr:colOff>19050</xdr:colOff>
      <xdr:row>23</xdr:row>
      <xdr:rowOff>161925</xdr:rowOff>
    </xdr:to>
    <xdr:sp macro="" textlink="">
      <xdr:nvSpPr>
        <xdr:cNvPr id="11408" name="AutoShape 1">
          <a:extLst>
            <a:ext uri="{FF2B5EF4-FFF2-40B4-BE49-F238E27FC236}">
              <a16:creationId xmlns:a16="http://schemas.microsoft.com/office/drawing/2014/main" id="{090BA3CA-C5E8-419F-A888-A908BA59AB08}"/>
            </a:ext>
          </a:extLst>
        </xdr:cNvPr>
        <xdr:cNvSpPr>
          <a:spLocks noChangeArrowheads="1"/>
        </xdr:cNvSpPr>
      </xdr:nvSpPr>
      <xdr:spPr bwMode="auto">
        <a:xfrm>
          <a:off x="1962150" y="30956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104775</xdr:colOff>
      <xdr:row>22</xdr:row>
      <xdr:rowOff>9525</xdr:rowOff>
    </xdr:from>
    <xdr:to>
      <xdr:col>10</xdr:col>
      <xdr:colOff>9525</xdr:colOff>
      <xdr:row>23</xdr:row>
      <xdr:rowOff>161925</xdr:rowOff>
    </xdr:to>
    <xdr:sp macro="" textlink="">
      <xdr:nvSpPr>
        <xdr:cNvPr id="11409" name="AutoShape 1">
          <a:extLst>
            <a:ext uri="{FF2B5EF4-FFF2-40B4-BE49-F238E27FC236}">
              <a16:creationId xmlns:a16="http://schemas.microsoft.com/office/drawing/2014/main" id="{3DAA09F7-3605-48E1-8114-D38127DB1EF9}"/>
            </a:ext>
          </a:extLst>
        </xdr:cNvPr>
        <xdr:cNvSpPr>
          <a:spLocks noChangeArrowheads="1"/>
        </xdr:cNvSpPr>
      </xdr:nvSpPr>
      <xdr:spPr bwMode="auto">
        <a:xfrm>
          <a:off x="5067300" y="30956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114300</xdr:colOff>
      <xdr:row>34</xdr:row>
      <xdr:rowOff>9525</xdr:rowOff>
    </xdr:from>
    <xdr:to>
      <xdr:col>3</xdr:col>
      <xdr:colOff>600075</xdr:colOff>
      <xdr:row>35</xdr:row>
      <xdr:rowOff>161925</xdr:rowOff>
    </xdr:to>
    <xdr:sp macro="" textlink="">
      <xdr:nvSpPr>
        <xdr:cNvPr id="11410" name="AutoShape 1">
          <a:extLst>
            <a:ext uri="{FF2B5EF4-FFF2-40B4-BE49-F238E27FC236}">
              <a16:creationId xmlns:a16="http://schemas.microsoft.com/office/drawing/2014/main" id="{AD4F3F63-131A-4D16-B6B7-4192B5942D52}"/>
            </a:ext>
          </a:extLst>
        </xdr:cNvPr>
        <xdr:cNvSpPr>
          <a:spLocks noChangeArrowheads="1"/>
        </xdr:cNvSpPr>
      </xdr:nvSpPr>
      <xdr:spPr bwMode="auto">
        <a:xfrm>
          <a:off x="1276350" y="48958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114300</xdr:colOff>
      <xdr:row>44</xdr:row>
      <xdr:rowOff>9525</xdr:rowOff>
    </xdr:from>
    <xdr:to>
      <xdr:col>2</xdr:col>
      <xdr:colOff>600075</xdr:colOff>
      <xdr:row>45</xdr:row>
      <xdr:rowOff>161925</xdr:rowOff>
    </xdr:to>
    <xdr:sp macro="" textlink="">
      <xdr:nvSpPr>
        <xdr:cNvPr id="11411" name="AutoShape 1">
          <a:extLst>
            <a:ext uri="{FF2B5EF4-FFF2-40B4-BE49-F238E27FC236}">
              <a16:creationId xmlns:a16="http://schemas.microsoft.com/office/drawing/2014/main" id="{388B8CFD-E2A5-4BED-AAEE-DEA7D6AD19EF}"/>
            </a:ext>
          </a:extLst>
        </xdr:cNvPr>
        <xdr:cNvSpPr>
          <a:spLocks noChangeArrowheads="1"/>
        </xdr:cNvSpPr>
      </xdr:nvSpPr>
      <xdr:spPr bwMode="auto">
        <a:xfrm>
          <a:off x="590550" y="61626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58</xdr:row>
      <xdr:rowOff>9525</xdr:rowOff>
    </xdr:from>
    <xdr:to>
      <xdr:col>3</xdr:col>
      <xdr:colOff>590550</xdr:colOff>
      <xdr:row>59</xdr:row>
      <xdr:rowOff>161925</xdr:rowOff>
    </xdr:to>
    <xdr:sp macro="" textlink="">
      <xdr:nvSpPr>
        <xdr:cNvPr id="11412" name="AutoShape 1">
          <a:extLst>
            <a:ext uri="{FF2B5EF4-FFF2-40B4-BE49-F238E27FC236}">
              <a16:creationId xmlns:a16="http://schemas.microsoft.com/office/drawing/2014/main" id="{3D20C87B-AACB-4FC5-B7B5-CE30741C7BF2}"/>
            </a:ext>
          </a:extLst>
        </xdr:cNvPr>
        <xdr:cNvSpPr>
          <a:spLocks noChangeArrowheads="1"/>
        </xdr:cNvSpPr>
      </xdr:nvSpPr>
      <xdr:spPr bwMode="auto">
        <a:xfrm>
          <a:off x="1266825" y="80105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64</xdr:row>
      <xdr:rowOff>9525</xdr:rowOff>
    </xdr:from>
    <xdr:to>
      <xdr:col>3</xdr:col>
      <xdr:colOff>581025</xdr:colOff>
      <xdr:row>65</xdr:row>
      <xdr:rowOff>161925</xdr:rowOff>
    </xdr:to>
    <xdr:sp macro="" textlink="">
      <xdr:nvSpPr>
        <xdr:cNvPr id="11413" name="AutoShape 1">
          <a:extLst>
            <a:ext uri="{FF2B5EF4-FFF2-40B4-BE49-F238E27FC236}">
              <a16:creationId xmlns:a16="http://schemas.microsoft.com/office/drawing/2014/main" id="{5F16C23E-77A3-4F51-BC43-246ADA08B1FB}"/>
            </a:ext>
          </a:extLst>
        </xdr:cNvPr>
        <xdr:cNvSpPr>
          <a:spLocks noChangeArrowheads="1"/>
        </xdr:cNvSpPr>
      </xdr:nvSpPr>
      <xdr:spPr bwMode="auto">
        <a:xfrm>
          <a:off x="1257300" y="88201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70</xdr:row>
      <xdr:rowOff>9525</xdr:rowOff>
    </xdr:from>
    <xdr:to>
      <xdr:col>3</xdr:col>
      <xdr:colOff>581025</xdr:colOff>
      <xdr:row>71</xdr:row>
      <xdr:rowOff>161925</xdr:rowOff>
    </xdr:to>
    <xdr:sp macro="" textlink="">
      <xdr:nvSpPr>
        <xdr:cNvPr id="11414" name="AutoShape 1">
          <a:extLst>
            <a:ext uri="{FF2B5EF4-FFF2-40B4-BE49-F238E27FC236}">
              <a16:creationId xmlns:a16="http://schemas.microsoft.com/office/drawing/2014/main" id="{16C69D66-B54D-4A3D-84AD-0DAFB45FC342}"/>
            </a:ext>
          </a:extLst>
        </xdr:cNvPr>
        <xdr:cNvSpPr>
          <a:spLocks noChangeArrowheads="1"/>
        </xdr:cNvSpPr>
      </xdr:nvSpPr>
      <xdr:spPr bwMode="auto">
        <a:xfrm>
          <a:off x="1257300" y="96297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80</xdr:row>
      <xdr:rowOff>19050</xdr:rowOff>
    </xdr:from>
    <xdr:to>
      <xdr:col>3</xdr:col>
      <xdr:colOff>590550</xdr:colOff>
      <xdr:row>82</xdr:row>
      <xdr:rowOff>0</xdr:rowOff>
    </xdr:to>
    <xdr:sp macro="" textlink="">
      <xdr:nvSpPr>
        <xdr:cNvPr id="11415" name="AutoShape 1">
          <a:extLst>
            <a:ext uri="{FF2B5EF4-FFF2-40B4-BE49-F238E27FC236}">
              <a16:creationId xmlns:a16="http://schemas.microsoft.com/office/drawing/2014/main" id="{67CD2038-276C-41D4-AD54-26817D6E4690}"/>
            </a:ext>
          </a:extLst>
        </xdr:cNvPr>
        <xdr:cNvSpPr>
          <a:spLocks noChangeArrowheads="1"/>
        </xdr:cNvSpPr>
      </xdr:nvSpPr>
      <xdr:spPr bwMode="auto">
        <a:xfrm>
          <a:off x="1266825" y="109061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66675</xdr:colOff>
      <xdr:row>80</xdr:row>
      <xdr:rowOff>0</xdr:rowOff>
    </xdr:from>
    <xdr:to>
      <xdr:col>9</xdr:col>
      <xdr:colOff>552450</xdr:colOff>
      <xdr:row>81</xdr:row>
      <xdr:rowOff>152400</xdr:rowOff>
    </xdr:to>
    <xdr:sp macro="" textlink="">
      <xdr:nvSpPr>
        <xdr:cNvPr id="11416" name="AutoShape 1">
          <a:extLst>
            <a:ext uri="{FF2B5EF4-FFF2-40B4-BE49-F238E27FC236}">
              <a16:creationId xmlns:a16="http://schemas.microsoft.com/office/drawing/2014/main" id="{164BC755-E231-47E2-A473-FA23136EAA87}"/>
            </a:ext>
          </a:extLst>
        </xdr:cNvPr>
        <xdr:cNvSpPr>
          <a:spLocks noChangeArrowheads="1"/>
        </xdr:cNvSpPr>
      </xdr:nvSpPr>
      <xdr:spPr bwMode="auto">
        <a:xfrm>
          <a:off x="5029200" y="108870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114300</xdr:colOff>
      <xdr:row>22</xdr:row>
      <xdr:rowOff>9525</xdr:rowOff>
    </xdr:from>
    <xdr:to>
      <xdr:col>2</xdr:col>
      <xdr:colOff>628650</xdr:colOff>
      <xdr:row>29</xdr:row>
      <xdr:rowOff>133350</xdr:rowOff>
    </xdr:to>
    <xdr:sp macro="" textlink="">
      <xdr:nvSpPr>
        <xdr:cNvPr id="11417" name="AutoShape 6">
          <a:extLst>
            <a:ext uri="{FF2B5EF4-FFF2-40B4-BE49-F238E27FC236}">
              <a16:creationId xmlns:a16="http://schemas.microsoft.com/office/drawing/2014/main" id="{B8ABB007-555F-403A-9FD9-118DD9356C07}"/>
            </a:ext>
          </a:extLst>
        </xdr:cNvPr>
        <xdr:cNvSpPr>
          <a:spLocks noChangeArrowheads="1"/>
        </xdr:cNvSpPr>
      </xdr:nvSpPr>
      <xdr:spPr bwMode="auto">
        <a:xfrm>
          <a:off x="590550" y="3095625"/>
          <a:ext cx="514350" cy="1285875"/>
        </a:xfrm>
        <a:prstGeom prst="downArrow">
          <a:avLst>
            <a:gd name="adj1" fmla="val 50000"/>
            <a:gd name="adj2" fmla="val 62812"/>
          </a:avLst>
        </a:prstGeom>
        <a:solidFill>
          <a:srgbClr val="FFFF00"/>
        </a:solidFill>
        <a:ln w="9525">
          <a:solidFill>
            <a:srgbClr val="7F7F7F"/>
          </a:solidFill>
          <a:miter lim="800000"/>
          <a:headEnd/>
          <a:tailEnd/>
        </a:ln>
      </xdr:spPr>
    </xdr:sp>
    <xdr:clientData/>
  </xdr:twoCellAnchor>
  <xdr:twoCellAnchor>
    <xdr:from>
      <xdr:col>7</xdr:col>
      <xdr:colOff>95250</xdr:colOff>
      <xdr:row>40</xdr:row>
      <xdr:rowOff>47625</xdr:rowOff>
    </xdr:from>
    <xdr:to>
      <xdr:col>8</xdr:col>
      <xdr:colOff>485775</xdr:colOff>
      <xdr:row>42</xdr:row>
      <xdr:rowOff>104775</xdr:rowOff>
    </xdr:to>
    <xdr:sp macro="" textlink="">
      <xdr:nvSpPr>
        <xdr:cNvPr id="11418" name="AutoShape 11">
          <a:extLst>
            <a:ext uri="{FF2B5EF4-FFF2-40B4-BE49-F238E27FC236}">
              <a16:creationId xmlns:a16="http://schemas.microsoft.com/office/drawing/2014/main" id="{DC8E546E-3D18-4407-919A-1CF0585FE404}"/>
            </a:ext>
          </a:extLst>
        </xdr:cNvPr>
        <xdr:cNvSpPr>
          <a:spLocks noChangeArrowheads="1"/>
        </xdr:cNvSpPr>
      </xdr:nvSpPr>
      <xdr:spPr bwMode="auto">
        <a:xfrm>
          <a:off x="3790950" y="5619750"/>
          <a:ext cx="1076325" cy="400050"/>
        </a:xfrm>
        <a:prstGeom prst="rightArrow">
          <a:avLst>
            <a:gd name="adj1" fmla="val 50000"/>
            <a:gd name="adj2" fmla="val 66290"/>
          </a:avLst>
        </a:prstGeom>
        <a:solidFill>
          <a:srgbClr val="FF0000"/>
        </a:solidFill>
        <a:ln w="9525">
          <a:solidFill>
            <a:srgbClr val="7F7F7F"/>
          </a:solidFill>
          <a:miter lim="800000"/>
          <a:headEnd/>
          <a:tailEnd/>
        </a:ln>
      </xdr:spPr>
    </xdr:sp>
    <xdr:clientData/>
  </xdr:twoCellAnchor>
  <xdr:twoCellAnchor>
    <xdr:from>
      <xdr:col>7</xdr:col>
      <xdr:colOff>133350</xdr:colOff>
      <xdr:row>29</xdr:row>
      <xdr:rowOff>38100</xdr:rowOff>
    </xdr:from>
    <xdr:to>
      <xdr:col>7</xdr:col>
      <xdr:colOff>619125</xdr:colOff>
      <xdr:row>53</xdr:row>
      <xdr:rowOff>142875</xdr:rowOff>
    </xdr:to>
    <xdr:sp macro="" textlink="">
      <xdr:nvSpPr>
        <xdr:cNvPr id="11419" name="AutoShape 12">
          <a:extLst>
            <a:ext uri="{FF2B5EF4-FFF2-40B4-BE49-F238E27FC236}">
              <a16:creationId xmlns:a16="http://schemas.microsoft.com/office/drawing/2014/main" id="{AF30AC8C-0574-4792-AEE1-2D1720FD3358}"/>
            </a:ext>
          </a:extLst>
        </xdr:cNvPr>
        <xdr:cNvSpPr>
          <a:spLocks noChangeArrowheads="1"/>
        </xdr:cNvSpPr>
      </xdr:nvSpPr>
      <xdr:spPr bwMode="auto">
        <a:xfrm>
          <a:off x="3829050" y="4286250"/>
          <a:ext cx="485775" cy="3219450"/>
        </a:xfrm>
        <a:prstGeom prst="downArrow">
          <a:avLst>
            <a:gd name="adj1" fmla="val 50000"/>
            <a:gd name="adj2" fmla="val 121994"/>
          </a:avLst>
        </a:prstGeom>
        <a:solidFill>
          <a:srgbClr val="FFFF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9525</xdr:colOff>
      <xdr:row>8</xdr:row>
      <xdr:rowOff>0</xdr:rowOff>
    </xdr:from>
    <xdr:to>
      <xdr:col>11</xdr:col>
      <xdr:colOff>676275</xdr:colOff>
      <xdr:row>48</xdr:row>
      <xdr:rowOff>0</xdr:rowOff>
    </xdr:to>
    <xdr:sp macro="" textlink="">
      <xdr:nvSpPr>
        <xdr:cNvPr id="5256" name="Line 1">
          <a:extLst>
            <a:ext uri="{FF2B5EF4-FFF2-40B4-BE49-F238E27FC236}">
              <a16:creationId xmlns:a16="http://schemas.microsoft.com/office/drawing/2014/main" id="{4B5B954D-746C-40B7-8576-D7DC6ACE83CF}"/>
            </a:ext>
          </a:extLst>
        </xdr:cNvPr>
        <xdr:cNvSpPr>
          <a:spLocks noChangeShapeType="1"/>
        </xdr:cNvSpPr>
      </xdr:nvSpPr>
      <xdr:spPr bwMode="auto">
        <a:xfrm flipH="1">
          <a:off x="7924800" y="1219200"/>
          <a:ext cx="666750" cy="6858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vfs\&#25152;&#23646;&#29992;&#12501;&#12449;&#12452;&#12523;&#12469;&#12540;&#12496;\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B1:G137"/>
  <sheetViews>
    <sheetView tabSelected="1" zoomScaleNormal="100" zoomScaleSheetLayoutView="100" workbookViewId="0"/>
  </sheetViews>
  <sheetFormatPr defaultColWidth="9" defaultRowHeight="15" customHeight="1" x14ac:dyDescent="0.15"/>
  <cols>
    <col min="1" max="1" width="3.625" style="1" customWidth="1"/>
    <col min="2" max="2" width="77.375" style="1" customWidth="1"/>
    <col min="3" max="16384" width="9" style="1"/>
  </cols>
  <sheetData>
    <row r="1" spans="2:2" ht="15" customHeight="1" thickBot="1" x14ac:dyDescent="0.2"/>
    <row r="2" spans="2:2" ht="18" thickTop="1" x14ac:dyDescent="0.15">
      <c r="B2" s="2" t="s">
        <v>238</v>
      </c>
    </row>
    <row r="3" spans="2:2" ht="15" customHeight="1" x14ac:dyDescent="0.15">
      <c r="B3" s="3"/>
    </row>
    <row r="4" spans="2:2" ht="15" customHeight="1" x14ac:dyDescent="0.15">
      <c r="B4" s="246" t="s">
        <v>205</v>
      </c>
    </row>
    <row r="5" spans="2:2" ht="15" customHeight="1" x14ac:dyDescent="0.15">
      <c r="B5" s="246" t="s">
        <v>90</v>
      </c>
    </row>
    <row r="6" spans="2:2" ht="15" customHeight="1" x14ac:dyDescent="0.15">
      <c r="B6" s="246"/>
    </row>
    <row r="7" spans="2:2" ht="15" customHeight="1" x14ac:dyDescent="0.15">
      <c r="B7" s="246" t="s">
        <v>206</v>
      </c>
    </row>
    <row r="8" spans="2:2" ht="15" customHeight="1" x14ac:dyDescent="0.15">
      <c r="B8" s="246" t="s">
        <v>352</v>
      </c>
    </row>
    <row r="9" spans="2:2" ht="15" customHeight="1" x14ac:dyDescent="0.15">
      <c r="B9" s="246" t="s">
        <v>207</v>
      </c>
    </row>
    <row r="10" spans="2:2" ht="6.75" customHeight="1" x14ac:dyDescent="0.15">
      <c r="B10" s="246"/>
    </row>
    <row r="11" spans="2:2" ht="15" customHeight="1" x14ac:dyDescent="0.15">
      <c r="B11" s="246" t="s">
        <v>170</v>
      </c>
    </row>
    <row r="12" spans="2:2" ht="15" customHeight="1" x14ac:dyDescent="0.15">
      <c r="B12" s="247"/>
    </row>
    <row r="13" spans="2:2" ht="15" customHeight="1" x14ac:dyDescent="0.15">
      <c r="B13" s="247" t="s">
        <v>91</v>
      </c>
    </row>
    <row r="14" spans="2:2" ht="15" customHeight="1" x14ac:dyDescent="0.15">
      <c r="B14" s="247" t="s">
        <v>171</v>
      </c>
    </row>
    <row r="15" spans="2:2" ht="15" customHeight="1" x14ac:dyDescent="0.15">
      <c r="B15" s="247" t="s">
        <v>172</v>
      </c>
    </row>
    <row r="16" spans="2:2" ht="15" customHeight="1" x14ac:dyDescent="0.15">
      <c r="B16" s="247" t="s">
        <v>173</v>
      </c>
    </row>
    <row r="17" spans="2:2" ht="15" customHeight="1" x14ac:dyDescent="0.15">
      <c r="B17" s="247" t="s">
        <v>174</v>
      </c>
    </row>
    <row r="18" spans="2:2" ht="15" customHeight="1" x14ac:dyDescent="0.15">
      <c r="B18" s="3"/>
    </row>
    <row r="19" spans="2:2" ht="15" customHeight="1" x14ac:dyDescent="0.15">
      <c r="B19" s="248" t="s">
        <v>208</v>
      </c>
    </row>
    <row r="20" spans="2:2" ht="15" customHeight="1" x14ac:dyDescent="0.15">
      <c r="B20" s="248" t="s">
        <v>235</v>
      </c>
    </row>
    <row r="21" spans="2:2" ht="15" customHeight="1" x14ac:dyDescent="0.15">
      <c r="B21" s="248" t="s">
        <v>190</v>
      </c>
    </row>
    <row r="22" spans="2:2" ht="15" customHeight="1" x14ac:dyDescent="0.15">
      <c r="B22" s="248" t="s">
        <v>209</v>
      </c>
    </row>
    <row r="23" spans="2:2" ht="15" customHeight="1" x14ac:dyDescent="0.15">
      <c r="B23" s="248" t="s">
        <v>191</v>
      </c>
    </row>
    <row r="24" spans="2:2" ht="15" customHeight="1" x14ac:dyDescent="0.15">
      <c r="B24" s="248" t="s">
        <v>192</v>
      </c>
    </row>
    <row r="25" spans="2:2" ht="15" customHeight="1" x14ac:dyDescent="0.15">
      <c r="B25" s="3"/>
    </row>
    <row r="26" spans="2:2" ht="15" customHeight="1" x14ac:dyDescent="0.15">
      <c r="B26" s="247" t="s">
        <v>175</v>
      </c>
    </row>
    <row r="27" spans="2:2" ht="15" customHeight="1" x14ac:dyDescent="0.15">
      <c r="B27" s="246" t="s">
        <v>336</v>
      </c>
    </row>
    <row r="28" spans="2:2" ht="15" customHeight="1" x14ac:dyDescent="0.15">
      <c r="B28" s="246"/>
    </row>
    <row r="29" spans="2:2" ht="15" customHeight="1" x14ac:dyDescent="0.15">
      <c r="B29" s="246" t="s">
        <v>337</v>
      </c>
    </row>
    <row r="30" spans="2:2" ht="15" customHeight="1" x14ac:dyDescent="0.15">
      <c r="B30" s="246"/>
    </row>
    <row r="31" spans="2:2" ht="15" customHeight="1" x14ac:dyDescent="0.15">
      <c r="B31" s="246" t="s">
        <v>329</v>
      </c>
    </row>
    <row r="32" spans="2:2" ht="15" customHeight="1" x14ac:dyDescent="0.15">
      <c r="B32" s="246"/>
    </row>
    <row r="33" spans="2:2" ht="15" customHeight="1" x14ac:dyDescent="0.15">
      <c r="B33" s="246" t="s">
        <v>330</v>
      </c>
    </row>
    <row r="34" spans="2:2" ht="15" customHeight="1" x14ac:dyDescent="0.15">
      <c r="B34" s="246" t="s">
        <v>210</v>
      </c>
    </row>
    <row r="35" spans="2:2" ht="15" customHeight="1" x14ac:dyDescent="0.15">
      <c r="B35" s="255" t="s">
        <v>237</v>
      </c>
    </row>
    <row r="36" spans="2:2" ht="15" customHeight="1" x14ac:dyDescent="0.15">
      <c r="B36" s="255" t="s">
        <v>236</v>
      </c>
    </row>
    <row r="37" spans="2:2" ht="15" customHeight="1" x14ac:dyDescent="0.15">
      <c r="B37" s="246"/>
    </row>
    <row r="38" spans="2:2" ht="15" customHeight="1" x14ac:dyDescent="0.15">
      <c r="B38" s="246" t="s">
        <v>331</v>
      </c>
    </row>
    <row r="39" spans="2:2" ht="15" customHeight="1" x14ac:dyDescent="0.15">
      <c r="B39" s="246" t="s">
        <v>211</v>
      </c>
    </row>
    <row r="40" spans="2:2" ht="15" customHeight="1" x14ac:dyDescent="0.15">
      <c r="B40" s="246"/>
    </row>
    <row r="41" spans="2:2" ht="15" customHeight="1" x14ac:dyDescent="0.15">
      <c r="B41" s="246" t="s">
        <v>332</v>
      </c>
    </row>
    <row r="42" spans="2:2" ht="15" customHeight="1" x14ac:dyDescent="0.15">
      <c r="B42" s="246"/>
    </row>
    <row r="43" spans="2:2" ht="15" customHeight="1" x14ac:dyDescent="0.15">
      <c r="B43" s="246" t="s">
        <v>333</v>
      </c>
    </row>
    <row r="44" spans="2:2" ht="15" customHeight="1" x14ac:dyDescent="0.15">
      <c r="B44" s="246"/>
    </row>
    <row r="45" spans="2:2" ht="15" customHeight="1" x14ac:dyDescent="0.15">
      <c r="B45" s="246" t="s">
        <v>334</v>
      </c>
    </row>
    <row r="46" spans="2:2" ht="15" customHeight="1" x14ac:dyDescent="0.15">
      <c r="B46" s="3"/>
    </row>
    <row r="47" spans="2:2" ht="15" customHeight="1" x14ac:dyDescent="0.15">
      <c r="B47" s="246" t="s">
        <v>335</v>
      </c>
    </row>
    <row r="48" spans="2:2" ht="15" customHeight="1" x14ac:dyDescent="0.15">
      <c r="B48" s="246" t="s">
        <v>212</v>
      </c>
    </row>
    <row r="49" spans="2:2" ht="6.75" customHeight="1" x14ac:dyDescent="0.15">
      <c r="B49" s="246"/>
    </row>
    <row r="50" spans="2:2" ht="15" customHeight="1" x14ac:dyDescent="0.15">
      <c r="B50" s="248" t="s">
        <v>213</v>
      </c>
    </row>
    <row r="51" spans="2:2" ht="15" customHeight="1" x14ac:dyDescent="0.15">
      <c r="B51" s="248" t="s">
        <v>214</v>
      </c>
    </row>
    <row r="52" spans="2:2" ht="15" customHeight="1" x14ac:dyDescent="0.15">
      <c r="B52" s="248" t="s">
        <v>215</v>
      </c>
    </row>
    <row r="53" spans="2:2" ht="15" customHeight="1" x14ac:dyDescent="0.15">
      <c r="B53" s="3"/>
    </row>
    <row r="54" spans="2:2" ht="15" customHeight="1" x14ac:dyDescent="0.15">
      <c r="B54" s="246" t="s">
        <v>353</v>
      </c>
    </row>
    <row r="55" spans="2:2" ht="15" customHeight="1" x14ac:dyDescent="0.15">
      <c r="B55" s="246" t="s">
        <v>354</v>
      </c>
    </row>
    <row r="56" spans="2:2" ht="15" customHeight="1" x14ac:dyDescent="0.15">
      <c r="B56" s="253"/>
    </row>
    <row r="57" spans="2:2" ht="17.25" x14ac:dyDescent="0.15">
      <c r="B57" s="252" t="s">
        <v>204</v>
      </c>
    </row>
    <row r="58" spans="2:2" ht="9.9499999999999993" customHeight="1" x14ac:dyDescent="0.15">
      <c r="B58" s="3"/>
    </row>
    <row r="59" spans="2:2" ht="15" customHeight="1" x14ac:dyDescent="0.15">
      <c r="B59" s="247" t="s">
        <v>216</v>
      </c>
    </row>
    <row r="60" spans="2:2" ht="15" customHeight="1" x14ac:dyDescent="0.15">
      <c r="B60" s="247" t="s">
        <v>176</v>
      </c>
    </row>
    <row r="61" spans="2:2" ht="15" customHeight="1" x14ac:dyDescent="0.15">
      <c r="B61" s="247" t="s">
        <v>177</v>
      </c>
    </row>
    <row r="62" spans="2:2" ht="9.9499999999999993" customHeight="1" x14ac:dyDescent="0.15">
      <c r="B62" s="247"/>
    </row>
    <row r="63" spans="2:2" ht="15" customHeight="1" x14ac:dyDescent="0.15">
      <c r="B63" s="247" t="s">
        <v>178</v>
      </c>
    </row>
    <row r="64" spans="2:2" ht="15" customHeight="1" x14ac:dyDescent="0.15">
      <c r="B64" s="247"/>
    </row>
    <row r="65" spans="2:2" ht="15" customHeight="1" x14ac:dyDescent="0.15">
      <c r="B65" s="247" t="s">
        <v>94</v>
      </c>
    </row>
    <row r="66" spans="2:2" ht="6.95" customHeight="1" x14ac:dyDescent="0.15">
      <c r="B66" s="247"/>
    </row>
    <row r="67" spans="2:2" ht="15" customHeight="1" x14ac:dyDescent="0.15">
      <c r="B67" s="250" t="s">
        <v>179</v>
      </c>
    </row>
    <row r="68" spans="2:2" ht="15" customHeight="1" x14ac:dyDescent="0.15">
      <c r="B68" s="250" t="s">
        <v>180</v>
      </c>
    </row>
    <row r="69" spans="2:2" ht="15" customHeight="1" x14ac:dyDescent="0.15">
      <c r="B69" s="247"/>
    </row>
    <row r="70" spans="2:2" ht="15" customHeight="1" x14ac:dyDescent="0.15">
      <c r="B70" s="257" t="s">
        <v>271</v>
      </c>
    </row>
    <row r="71" spans="2:2" ht="15" customHeight="1" x14ac:dyDescent="0.15">
      <c r="B71" s="257" t="s">
        <v>217</v>
      </c>
    </row>
    <row r="72" spans="2:2" ht="6.75" customHeight="1" x14ac:dyDescent="0.15">
      <c r="B72" s="257"/>
    </row>
    <row r="73" spans="2:2" ht="15" customHeight="1" x14ac:dyDescent="0.15">
      <c r="B73" s="249" t="s">
        <v>181</v>
      </c>
    </row>
    <row r="74" spans="2:2" ht="15" customHeight="1" x14ac:dyDescent="0.15">
      <c r="B74" s="249" t="s">
        <v>182</v>
      </c>
    </row>
    <row r="75" spans="2:2" ht="15" customHeight="1" x14ac:dyDescent="0.15">
      <c r="B75" s="249" t="s">
        <v>183</v>
      </c>
    </row>
    <row r="76" spans="2:2" ht="15" customHeight="1" x14ac:dyDescent="0.15">
      <c r="B76" s="247"/>
    </row>
    <row r="77" spans="2:2" ht="15" customHeight="1" x14ac:dyDescent="0.15">
      <c r="B77" s="247" t="s">
        <v>95</v>
      </c>
    </row>
    <row r="78" spans="2:2" ht="9.9499999999999993" customHeight="1" x14ac:dyDescent="0.15">
      <c r="B78" s="247"/>
    </row>
    <row r="79" spans="2:2" ht="15" customHeight="1" x14ac:dyDescent="0.15">
      <c r="B79" s="250" t="s">
        <v>96</v>
      </c>
    </row>
    <row r="80" spans="2:2" ht="6.95" customHeight="1" x14ac:dyDescent="0.15">
      <c r="B80" s="247"/>
    </row>
    <row r="81" spans="2:7" ht="15" customHeight="1" x14ac:dyDescent="0.15">
      <c r="B81" s="249" t="s">
        <v>218</v>
      </c>
    </row>
    <row r="82" spans="2:7" ht="15" customHeight="1" x14ac:dyDescent="0.15">
      <c r="B82" s="249" t="s">
        <v>356</v>
      </c>
    </row>
    <row r="83" spans="2:7" ht="15" customHeight="1" x14ac:dyDescent="0.15">
      <c r="B83" s="249" t="s">
        <v>184</v>
      </c>
    </row>
    <row r="84" spans="2:7" ht="15" customHeight="1" x14ac:dyDescent="0.15">
      <c r="B84" s="249" t="s">
        <v>357</v>
      </c>
    </row>
    <row r="85" spans="2:7" ht="15" customHeight="1" x14ac:dyDescent="0.15">
      <c r="B85" s="249" t="s">
        <v>201</v>
      </c>
    </row>
    <row r="86" spans="2:7" ht="15" customHeight="1" x14ac:dyDescent="0.15">
      <c r="B86" s="247"/>
    </row>
    <row r="87" spans="2:7" ht="15" customHeight="1" x14ac:dyDescent="0.15">
      <c r="B87" s="257" t="s">
        <v>97</v>
      </c>
    </row>
    <row r="88" spans="2:7" ht="6.95" customHeight="1" x14ac:dyDescent="0.15">
      <c r="B88" s="247"/>
    </row>
    <row r="89" spans="2:7" ht="15" customHeight="1" x14ac:dyDescent="0.15">
      <c r="B89" s="246" t="s">
        <v>219</v>
      </c>
      <c r="G89" s="278"/>
    </row>
    <row r="90" spans="2:7" ht="15" customHeight="1" x14ac:dyDescent="0.15">
      <c r="B90" s="246" t="s">
        <v>98</v>
      </c>
    </row>
    <row r="91" spans="2:7" ht="15" customHeight="1" x14ac:dyDescent="0.15">
      <c r="B91" s="246" t="s">
        <v>220</v>
      </c>
    </row>
    <row r="92" spans="2:7" ht="15" customHeight="1" x14ac:dyDescent="0.15">
      <c r="B92" s="247"/>
    </row>
    <row r="93" spans="2:7" ht="15" customHeight="1" x14ac:dyDescent="0.15">
      <c r="B93" s="250" t="s">
        <v>99</v>
      </c>
    </row>
    <row r="94" spans="2:7" ht="6.95" customHeight="1" x14ac:dyDescent="0.15">
      <c r="B94" s="247"/>
    </row>
    <row r="95" spans="2:7" ht="15" customHeight="1" x14ac:dyDescent="0.15">
      <c r="B95" s="246" t="s">
        <v>221</v>
      </c>
    </row>
    <row r="96" spans="2:7" ht="15" customHeight="1" x14ac:dyDescent="0.15">
      <c r="B96" s="246" t="s">
        <v>272</v>
      </c>
    </row>
    <row r="97" spans="2:2" ht="15" customHeight="1" x14ac:dyDescent="0.15">
      <c r="B97" s="247"/>
    </row>
    <row r="98" spans="2:2" ht="15" customHeight="1" x14ac:dyDescent="0.15">
      <c r="B98" s="250" t="s">
        <v>100</v>
      </c>
    </row>
    <row r="99" spans="2:2" ht="6.95" customHeight="1" x14ac:dyDescent="0.15">
      <c r="B99" s="247"/>
    </row>
    <row r="100" spans="2:2" ht="15" customHeight="1" x14ac:dyDescent="0.15">
      <c r="B100" s="246" t="s">
        <v>222</v>
      </c>
    </row>
    <row r="101" spans="2:2" ht="15" customHeight="1" x14ac:dyDescent="0.15">
      <c r="B101" s="246" t="s">
        <v>223</v>
      </c>
    </row>
    <row r="102" spans="2:2" ht="15" customHeight="1" x14ac:dyDescent="0.15">
      <c r="B102" s="246" t="s">
        <v>224</v>
      </c>
    </row>
    <row r="103" spans="2:2" ht="15" customHeight="1" x14ac:dyDescent="0.15">
      <c r="B103" s="247"/>
    </row>
    <row r="104" spans="2:2" ht="15" customHeight="1" x14ac:dyDescent="0.15">
      <c r="B104" s="250" t="s">
        <v>203</v>
      </c>
    </row>
    <row r="105" spans="2:2" ht="6.95" customHeight="1" x14ac:dyDescent="0.15">
      <c r="B105" s="247"/>
    </row>
    <row r="106" spans="2:2" ht="15" customHeight="1" x14ac:dyDescent="0.15">
      <c r="B106" s="246" t="s">
        <v>225</v>
      </c>
    </row>
    <row r="107" spans="2:2" ht="15" customHeight="1" x14ac:dyDescent="0.15">
      <c r="B107" s="247"/>
    </row>
    <row r="108" spans="2:2" ht="15" customHeight="1" x14ac:dyDescent="0.15">
      <c r="B108" s="250" t="s">
        <v>202</v>
      </c>
    </row>
    <row r="109" spans="2:2" ht="6.95" customHeight="1" x14ac:dyDescent="0.15">
      <c r="B109" s="247"/>
    </row>
    <row r="110" spans="2:2" ht="15" customHeight="1" x14ac:dyDescent="0.15">
      <c r="B110" s="246" t="s">
        <v>226</v>
      </c>
    </row>
    <row r="111" spans="2:2" ht="15" customHeight="1" x14ac:dyDescent="0.15">
      <c r="B111" s="246" t="s">
        <v>227</v>
      </c>
    </row>
    <row r="112" spans="2:2" ht="15" customHeight="1" x14ac:dyDescent="0.15">
      <c r="B112" s="246" t="s">
        <v>228</v>
      </c>
    </row>
    <row r="113" spans="2:2" ht="15" customHeight="1" x14ac:dyDescent="0.15">
      <c r="B113" s="246" t="s">
        <v>229</v>
      </c>
    </row>
    <row r="114" spans="2:2" ht="15" customHeight="1" x14ac:dyDescent="0.15">
      <c r="B114" s="246" t="s">
        <v>185</v>
      </c>
    </row>
    <row r="115" spans="2:2" ht="15" customHeight="1" x14ac:dyDescent="0.15">
      <c r="B115" s="254"/>
    </row>
    <row r="116" spans="2:2" ht="15" customHeight="1" x14ac:dyDescent="0.15">
      <c r="B116" s="247" t="s">
        <v>186</v>
      </c>
    </row>
    <row r="117" spans="2:2" ht="9.9499999999999993" customHeight="1" x14ac:dyDescent="0.15">
      <c r="B117" s="247"/>
    </row>
    <row r="118" spans="2:2" ht="15" customHeight="1" x14ac:dyDescent="0.15">
      <c r="B118" s="247" t="s">
        <v>196</v>
      </c>
    </row>
    <row r="119" spans="2:2" ht="6.95" customHeight="1" x14ac:dyDescent="0.15">
      <c r="B119" s="247"/>
    </row>
    <row r="120" spans="2:2" ht="15" customHeight="1" x14ac:dyDescent="0.15">
      <c r="B120" s="251" t="s">
        <v>197</v>
      </c>
    </row>
    <row r="121" spans="2:2" ht="15" customHeight="1" x14ac:dyDescent="0.15">
      <c r="B121" s="251" t="s">
        <v>187</v>
      </c>
    </row>
    <row r="122" spans="2:2" ht="15" customHeight="1" x14ac:dyDescent="0.15">
      <c r="B122" s="246" t="s">
        <v>230</v>
      </c>
    </row>
    <row r="123" spans="2:2" ht="15" customHeight="1" x14ac:dyDescent="0.15">
      <c r="B123" s="246" t="s">
        <v>188</v>
      </c>
    </row>
    <row r="124" spans="2:2" ht="15" customHeight="1" x14ac:dyDescent="0.15">
      <c r="B124" s="247"/>
    </row>
    <row r="125" spans="2:2" ht="15" customHeight="1" x14ac:dyDescent="0.15">
      <c r="B125" s="247" t="s">
        <v>101</v>
      </c>
    </row>
    <row r="126" spans="2:2" ht="6.95" customHeight="1" x14ac:dyDescent="0.15">
      <c r="B126" s="247"/>
    </row>
    <row r="127" spans="2:2" ht="15" customHeight="1" x14ac:dyDescent="0.15">
      <c r="B127" s="246" t="s">
        <v>198</v>
      </c>
    </row>
    <row r="128" spans="2:2" ht="15" customHeight="1" x14ac:dyDescent="0.15">
      <c r="B128" s="248" t="s">
        <v>189</v>
      </c>
    </row>
    <row r="129" spans="2:2" ht="15" customHeight="1" x14ac:dyDescent="0.15">
      <c r="B129" s="248" t="s">
        <v>231</v>
      </c>
    </row>
    <row r="130" spans="2:2" ht="15" customHeight="1" x14ac:dyDescent="0.15">
      <c r="B130" s="246" t="s">
        <v>232</v>
      </c>
    </row>
    <row r="131" spans="2:2" ht="15" customHeight="1" x14ac:dyDescent="0.15">
      <c r="B131" s="247"/>
    </row>
    <row r="132" spans="2:2" ht="15" customHeight="1" x14ac:dyDescent="0.15">
      <c r="B132" s="247" t="s">
        <v>102</v>
      </c>
    </row>
    <row r="133" spans="2:2" ht="6.95" customHeight="1" x14ac:dyDescent="0.15">
      <c r="B133" s="247"/>
    </row>
    <row r="134" spans="2:2" ht="15" customHeight="1" x14ac:dyDescent="0.15">
      <c r="B134" s="246" t="s">
        <v>233</v>
      </c>
    </row>
    <row r="135" spans="2:2" ht="15" customHeight="1" x14ac:dyDescent="0.15">
      <c r="B135" s="246" t="s">
        <v>234</v>
      </c>
    </row>
    <row r="136" spans="2:2" ht="15" customHeight="1" thickBot="1" x14ac:dyDescent="0.2">
      <c r="B136" s="4"/>
    </row>
    <row r="137" spans="2:2"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95" orientation="portrait" horizontalDpi="300" verticalDpi="300" r:id="rId1"/>
  <rowBreaks count="2" manualBreakCount="2">
    <brk id="56" min="1" max="1" man="1"/>
    <brk id="115"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B1:AS47"/>
  <sheetViews>
    <sheetView zoomScaleNormal="100" workbookViewId="0"/>
  </sheetViews>
  <sheetFormatPr defaultColWidth="8" defaultRowHeight="12" x14ac:dyDescent="0.15"/>
  <cols>
    <col min="1" max="1" width="2.625" style="106" customWidth="1"/>
    <col min="2" max="2" width="3.625" style="117" customWidth="1"/>
    <col min="3" max="3" width="22.875" style="118" bestFit="1" customWidth="1"/>
    <col min="4" max="17" width="10.75" style="106" bestFit="1" customWidth="1"/>
    <col min="18" max="22" width="9.375" style="106" bestFit="1" customWidth="1"/>
    <col min="23" max="23" width="11.875" style="106" bestFit="1" customWidth="1"/>
    <col min="24" max="33" width="9.375" style="106" bestFit="1" customWidth="1"/>
    <col min="34" max="34" width="9.75" style="106" bestFit="1" customWidth="1"/>
    <col min="35" max="35" width="9.375" style="106" bestFit="1" customWidth="1"/>
    <col min="36" max="36" width="9.375" style="106" customWidth="1"/>
    <col min="37" max="38" width="9.375" style="106" bestFit="1" customWidth="1"/>
    <col min="39" max="42" width="9.375" style="106" customWidth="1"/>
    <col min="43" max="44" width="9.375" style="106" bestFit="1" customWidth="1"/>
    <col min="45" max="45" width="8.875" style="106" bestFit="1" customWidth="1"/>
    <col min="46" max="16384" width="8" style="106"/>
  </cols>
  <sheetData>
    <row r="1" spans="2:45" ht="15.95" customHeight="1" x14ac:dyDescent="0.15">
      <c r="B1" s="103"/>
      <c r="C1" s="104"/>
      <c r="D1" s="105"/>
      <c r="E1" s="105"/>
      <c r="F1" s="105"/>
      <c r="G1" s="105"/>
      <c r="H1" s="105"/>
    </row>
    <row r="2" spans="2:45" ht="15.95" customHeight="1" x14ac:dyDescent="0.15">
      <c r="B2" s="107" t="s">
        <v>121</v>
      </c>
      <c r="C2" s="104"/>
      <c r="D2" s="105"/>
      <c r="E2" s="105"/>
      <c r="F2" s="105"/>
      <c r="G2" s="105"/>
      <c r="H2" s="105"/>
    </row>
    <row r="3" spans="2:45" ht="15.95" customHeight="1" x14ac:dyDescent="0.15">
      <c r="B3" s="108"/>
      <c r="C3" s="104"/>
      <c r="D3" s="105"/>
      <c r="E3" s="105"/>
      <c r="F3" s="105"/>
      <c r="G3" s="105"/>
      <c r="H3" s="105"/>
    </row>
    <row r="4" spans="2:45" ht="15.95" customHeight="1" x14ac:dyDescent="0.15">
      <c r="B4" s="478" t="s">
        <v>123</v>
      </c>
      <c r="C4" s="479"/>
      <c r="D4" s="109" t="s">
        <v>4</v>
      </c>
      <c r="E4" s="109" t="s">
        <v>5</v>
      </c>
      <c r="F4" s="109" t="s">
        <v>6</v>
      </c>
      <c r="G4" s="109" t="s">
        <v>7</v>
      </c>
      <c r="H4" s="109" t="s">
        <v>2</v>
      </c>
      <c r="I4" s="109" t="s">
        <v>8</v>
      </c>
      <c r="J4" s="109" t="s">
        <v>3</v>
      </c>
      <c r="K4" s="109" t="s">
        <v>9</v>
      </c>
      <c r="L4" s="109" t="s">
        <v>10</v>
      </c>
      <c r="M4" s="109">
        <v>10</v>
      </c>
      <c r="N4" s="109">
        <v>11</v>
      </c>
      <c r="O4" s="109">
        <v>12</v>
      </c>
      <c r="P4" s="109">
        <v>13</v>
      </c>
      <c r="Q4" s="109">
        <v>14</v>
      </c>
      <c r="R4" s="109">
        <v>15</v>
      </c>
      <c r="S4" s="109">
        <v>16</v>
      </c>
      <c r="T4" s="109">
        <v>17</v>
      </c>
      <c r="U4" s="109">
        <v>18</v>
      </c>
      <c r="V4" s="109">
        <v>19</v>
      </c>
      <c r="W4" s="109">
        <v>20</v>
      </c>
      <c r="X4" s="109">
        <v>21</v>
      </c>
      <c r="Y4" s="109">
        <v>22</v>
      </c>
      <c r="Z4" s="109">
        <v>23</v>
      </c>
      <c r="AA4" s="109">
        <v>24</v>
      </c>
      <c r="AB4" s="109">
        <v>25</v>
      </c>
      <c r="AC4" s="109">
        <v>26</v>
      </c>
      <c r="AD4" s="109">
        <v>27</v>
      </c>
      <c r="AE4" s="109">
        <v>28</v>
      </c>
      <c r="AF4" s="109">
        <v>29</v>
      </c>
      <c r="AG4" s="109">
        <v>30</v>
      </c>
      <c r="AH4" s="109">
        <v>31</v>
      </c>
      <c r="AI4" s="109">
        <v>32</v>
      </c>
      <c r="AJ4" s="109">
        <v>33</v>
      </c>
      <c r="AK4" s="109">
        <v>34</v>
      </c>
      <c r="AL4" s="109">
        <v>35</v>
      </c>
      <c r="AM4" s="109">
        <v>36</v>
      </c>
      <c r="AN4" s="109">
        <v>37</v>
      </c>
      <c r="AO4" s="109">
        <v>38</v>
      </c>
      <c r="AP4" s="109">
        <v>39</v>
      </c>
      <c r="AQ4" s="109">
        <v>40</v>
      </c>
      <c r="AR4" s="476" t="s">
        <v>58</v>
      </c>
      <c r="AS4" s="476" t="s">
        <v>59</v>
      </c>
    </row>
    <row r="5" spans="2:45" ht="36" x14ac:dyDescent="0.15">
      <c r="B5" s="480"/>
      <c r="C5" s="481"/>
      <c r="D5" s="110" t="s">
        <v>239</v>
      </c>
      <c r="E5" s="110" t="s">
        <v>1</v>
      </c>
      <c r="F5" s="110" t="s">
        <v>240</v>
      </c>
      <c r="G5" s="110" t="s">
        <v>167</v>
      </c>
      <c r="H5" s="110" t="s">
        <v>241</v>
      </c>
      <c r="I5" s="110" t="s">
        <v>242</v>
      </c>
      <c r="J5" s="110" t="s">
        <v>243</v>
      </c>
      <c r="K5" s="110" t="s">
        <v>244</v>
      </c>
      <c r="L5" s="110" t="s">
        <v>245</v>
      </c>
      <c r="M5" s="110" t="s">
        <v>246</v>
      </c>
      <c r="N5" s="110" t="s">
        <v>135</v>
      </c>
      <c r="O5" s="110" t="s">
        <v>247</v>
      </c>
      <c r="P5" s="110" t="s">
        <v>248</v>
      </c>
      <c r="Q5" s="110" t="s">
        <v>249</v>
      </c>
      <c r="R5" s="110" t="s">
        <v>250</v>
      </c>
      <c r="S5" s="110" t="s">
        <v>251</v>
      </c>
      <c r="T5" s="110" t="s">
        <v>252</v>
      </c>
      <c r="U5" s="110" t="s">
        <v>253</v>
      </c>
      <c r="V5" s="110" t="s">
        <v>254</v>
      </c>
      <c r="W5" s="110" t="s">
        <v>255</v>
      </c>
      <c r="X5" s="110" t="s">
        <v>256</v>
      </c>
      <c r="Y5" s="110" t="s">
        <v>257</v>
      </c>
      <c r="Z5" s="110" t="s">
        <v>148</v>
      </c>
      <c r="AA5" s="110" t="s">
        <v>258</v>
      </c>
      <c r="AB5" s="110" t="s">
        <v>358</v>
      </c>
      <c r="AC5" s="110" t="s">
        <v>168</v>
      </c>
      <c r="AD5" s="110" t="s">
        <v>153</v>
      </c>
      <c r="AE5" s="110" t="s">
        <v>259</v>
      </c>
      <c r="AF5" s="110" t="s">
        <v>260</v>
      </c>
      <c r="AG5" s="110" t="s">
        <v>169</v>
      </c>
      <c r="AH5" s="110" t="s">
        <v>261</v>
      </c>
      <c r="AI5" s="110" t="s">
        <v>262</v>
      </c>
      <c r="AJ5" s="110" t="s">
        <v>263</v>
      </c>
      <c r="AK5" s="110" t="s">
        <v>264</v>
      </c>
      <c r="AL5" s="110" t="s">
        <v>265</v>
      </c>
      <c r="AM5" s="110" t="s">
        <v>266</v>
      </c>
      <c r="AN5" s="110" t="s">
        <v>267</v>
      </c>
      <c r="AO5" s="110" t="s">
        <v>268</v>
      </c>
      <c r="AP5" s="110" t="s">
        <v>269</v>
      </c>
      <c r="AQ5" s="110" t="s">
        <v>270</v>
      </c>
      <c r="AR5" s="477"/>
      <c r="AS5" s="477"/>
    </row>
    <row r="6" spans="2:45" ht="15.95" customHeight="1" x14ac:dyDescent="0.15">
      <c r="B6" s="215" t="s">
        <v>124</v>
      </c>
      <c r="C6" s="192" t="s">
        <v>239</v>
      </c>
      <c r="D6" s="216">
        <v>1.0754986910512585</v>
      </c>
      <c r="E6" s="216">
        <v>3.9072570777071072E-3</v>
      </c>
      <c r="F6" s="216">
        <v>4.6433246489130689E-5</v>
      </c>
      <c r="G6" s="216">
        <v>0.11498675531546035</v>
      </c>
      <c r="H6" s="216">
        <v>4.4859922154775762E-3</v>
      </c>
      <c r="I6" s="216">
        <v>2.6082927105073945E-2</v>
      </c>
      <c r="J6" s="216">
        <v>4.3921244574018692E-4</v>
      </c>
      <c r="K6" s="216">
        <v>2.2756336717684351E-5</v>
      </c>
      <c r="L6" s="216">
        <v>3.3958282673948861E-4</v>
      </c>
      <c r="M6" s="216">
        <v>7.2530731361075961E-5</v>
      </c>
      <c r="N6" s="216">
        <v>2.1049609738999701E-4</v>
      </c>
      <c r="O6" s="216">
        <v>2.200567410193534E-5</v>
      </c>
      <c r="P6" s="216">
        <v>2.6396871558927808E-5</v>
      </c>
      <c r="Q6" s="216">
        <v>2.1977311503667441E-5</v>
      </c>
      <c r="R6" s="216">
        <v>1.7497178665002235E-5</v>
      </c>
      <c r="S6" s="216">
        <v>1.9731018898461255E-5</v>
      </c>
      <c r="T6" s="216">
        <v>2.5321081955821002E-5</v>
      </c>
      <c r="U6" s="216">
        <v>2.913876765145309E-5</v>
      </c>
      <c r="V6" s="216">
        <v>3.2120564413289764E-5</v>
      </c>
      <c r="W6" s="216">
        <v>3.0074274627542573E-5</v>
      </c>
      <c r="X6" s="216">
        <v>1.6385500377407548E-5</v>
      </c>
      <c r="Y6" s="216">
        <v>4.2291390523042078E-5</v>
      </c>
      <c r="Z6" s="216">
        <v>1.5626945397149495E-3</v>
      </c>
      <c r="AA6" s="216">
        <v>6.5860213003664984E-4</v>
      </c>
      <c r="AB6" s="216">
        <v>4.0694591506615485E-5</v>
      </c>
      <c r="AC6" s="216">
        <v>7.9761989638385615E-5</v>
      </c>
      <c r="AD6" s="216">
        <v>3.8055876909128943E-5</v>
      </c>
      <c r="AE6" s="216">
        <v>1.4214565722665224E-4</v>
      </c>
      <c r="AF6" s="216">
        <v>4.4443867475866281E-5</v>
      </c>
      <c r="AG6" s="216">
        <v>2.5457987258903139E-5</v>
      </c>
      <c r="AH6" s="216">
        <v>1.0721841709539594E-4</v>
      </c>
      <c r="AI6" s="216">
        <v>1.7185029686001807E-4</v>
      </c>
      <c r="AJ6" s="216">
        <v>6.3768362414868057E-5</v>
      </c>
      <c r="AK6" s="216">
        <v>1.0511028999481355E-3</v>
      </c>
      <c r="AL6" s="216">
        <v>1.4480166008180629E-3</v>
      </c>
      <c r="AM6" s="216">
        <v>1.2960452336452776E-3</v>
      </c>
      <c r="AN6" s="216">
        <v>5.6672348570438974E-5</v>
      </c>
      <c r="AO6" s="216">
        <v>1.1428345813798717E-2</v>
      </c>
      <c r="AP6" s="216">
        <v>9.5814237639835122E-4</v>
      </c>
      <c r="AQ6" s="216">
        <v>1.9189742513110936E-4</v>
      </c>
      <c r="AR6" s="217">
        <v>1.2457404904981395</v>
      </c>
      <c r="AS6" s="195">
        <v>0.95964700800296043</v>
      </c>
    </row>
    <row r="7" spans="2:45" ht="15.95" customHeight="1" x14ac:dyDescent="0.15">
      <c r="B7" s="218" t="s">
        <v>125</v>
      </c>
      <c r="C7" s="197" t="s">
        <v>1</v>
      </c>
      <c r="D7" s="219">
        <v>1.6185410956769397E-3</v>
      </c>
      <c r="E7" s="219">
        <v>1.0234886589056578</v>
      </c>
      <c r="F7" s="219">
        <v>5.8127585382243661E-6</v>
      </c>
      <c r="G7" s="219">
        <v>4.6885718381425308E-2</v>
      </c>
      <c r="H7" s="219">
        <v>1.8300063421448138E-5</v>
      </c>
      <c r="I7" s="219">
        <v>5.3109787104893859E-5</v>
      </c>
      <c r="J7" s="219">
        <v>8.6743050033415473E-5</v>
      </c>
      <c r="K7" s="219">
        <v>2.956312097776053E-6</v>
      </c>
      <c r="L7" s="219">
        <v>2.9152953441962735E-6</v>
      </c>
      <c r="M7" s="219">
        <v>8.616853941057174E-6</v>
      </c>
      <c r="N7" s="219">
        <v>2.0323195566638681E-5</v>
      </c>
      <c r="O7" s="219">
        <v>2.6593091133698256E-6</v>
      </c>
      <c r="P7" s="219">
        <v>2.1828043067240017E-6</v>
      </c>
      <c r="Q7" s="219">
        <v>1.9092756453916123E-6</v>
      </c>
      <c r="R7" s="219">
        <v>2.0687213616558983E-6</v>
      </c>
      <c r="S7" s="219">
        <v>2.522807355173651E-6</v>
      </c>
      <c r="T7" s="219">
        <v>2.7611718080076048E-6</v>
      </c>
      <c r="U7" s="219">
        <v>2.7404756632477819E-6</v>
      </c>
      <c r="V7" s="219">
        <v>2.3421123706447858E-6</v>
      </c>
      <c r="W7" s="219">
        <v>3.2043239936199346E-6</v>
      </c>
      <c r="X7" s="219">
        <v>1.42217122955874E-6</v>
      </c>
      <c r="Y7" s="219">
        <v>3.1257148842781552E-6</v>
      </c>
      <c r="Z7" s="219">
        <v>3.8421834083349904E-4</v>
      </c>
      <c r="AA7" s="219">
        <v>5.5285416368431412E-6</v>
      </c>
      <c r="AB7" s="219">
        <v>2.8097121237491718E-6</v>
      </c>
      <c r="AC7" s="219">
        <v>4.955438272508855E-6</v>
      </c>
      <c r="AD7" s="219">
        <v>3.281954090684197E-6</v>
      </c>
      <c r="AE7" s="219">
        <v>7.4249491360509442E-6</v>
      </c>
      <c r="AF7" s="219">
        <v>5.5693212766061206E-6</v>
      </c>
      <c r="AG7" s="219">
        <v>2.8483514044858501E-6</v>
      </c>
      <c r="AH7" s="219">
        <v>1.4193842667075285E-5</v>
      </c>
      <c r="AI7" s="219">
        <v>4.2835701128790177E-5</v>
      </c>
      <c r="AJ7" s="219">
        <v>1.6023037261510306E-5</v>
      </c>
      <c r="AK7" s="219">
        <v>1.4870124205324187E-4</v>
      </c>
      <c r="AL7" s="219">
        <v>3.5319945352622157E-4</v>
      </c>
      <c r="AM7" s="219">
        <v>3.6070885930237285E-5</v>
      </c>
      <c r="AN7" s="219">
        <v>9.316551142470951E-6</v>
      </c>
      <c r="AO7" s="219">
        <v>3.7727155236082161E-3</v>
      </c>
      <c r="AP7" s="219">
        <v>1.2749316448559871E-5</v>
      </c>
      <c r="AQ7" s="219">
        <v>6.6393340837847583E-5</v>
      </c>
      <c r="AR7" s="220">
        <v>1.0771074700899184</v>
      </c>
      <c r="AS7" s="200">
        <v>0.82974180325157543</v>
      </c>
    </row>
    <row r="8" spans="2:45" ht="15.95" customHeight="1" x14ac:dyDescent="0.15">
      <c r="B8" s="221" t="s">
        <v>126</v>
      </c>
      <c r="C8" s="202" t="s">
        <v>240</v>
      </c>
      <c r="D8" s="222">
        <v>7.9744849788844857E-5</v>
      </c>
      <c r="E8" s="222">
        <v>4.6955256897853115E-5</v>
      </c>
      <c r="F8" s="222">
        <v>1.0001033877808807</v>
      </c>
      <c r="G8" s="222">
        <v>8.7834440424659443E-5</v>
      </c>
      <c r="H8" s="222">
        <v>1.099616612999489E-4</v>
      </c>
      <c r="I8" s="222">
        <v>1.0129994155666684E-4</v>
      </c>
      <c r="J8" s="222">
        <v>1.4486956835404045E-3</v>
      </c>
      <c r="K8" s="222">
        <v>1.6230957809005636E-3</v>
      </c>
      <c r="L8" s="222">
        <v>1.4699298738482289E-4</v>
      </c>
      <c r="M8" s="222">
        <v>1.0547536055077753E-3</v>
      </c>
      <c r="N8" s="222">
        <v>1.3132109432053615E-3</v>
      </c>
      <c r="O8" s="222">
        <v>3.0390756147795995E-4</v>
      </c>
      <c r="P8" s="222">
        <v>1.3482519817141752E-3</v>
      </c>
      <c r="Q8" s="222">
        <v>1.0151947141283035E-4</v>
      </c>
      <c r="R8" s="222">
        <v>5.941042364828935E-5</v>
      </c>
      <c r="S8" s="222">
        <v>6.2509517225592983E-5</v>
      </c>
      <c r="T8" s="222">
        <v>4.0420342421984209E-5</v>
      </c>
      <c r="U8" s="222">
        <v>1.8956408267941185E-4</v>
      </c>
      <c r="V8" s="222">
        <v>9.3233134104937353E-5</v>
      </c>
      <c r="W8" s="222">
        <v>6.8315869524577922E-5</v>
      </c>
      <c r="X8" s="222">
        <v>7.8509086795147312E-5</v>
      </c>
      <c r="Y8" s="222">
        <v>9.7640176412122588E-5</v>
      </c>
      <c r="Z8" s="222">
        <v>1.3578971536552727E-4</v>
      </c>
      <c r="AA8" s="222">
        <v>9.7062438107545766E-5</v>
      </c>
      <c r="AB8" s="222">
        <v>5.1078130348726379E-3</v>
      </c>
      <c r="AC8" s="222">
        <v>2.7647047314426938E-4</v>
      </c>
      <c r="AD8" s="222">
        <v>3.4207445737931475E-4</v>
      </c>
      <c r="AE8" s="222">
        <v>1.406649087403334E-4</v>
      </c>
      <c r="AF8" s="222">
        <v>3.6845812599610536E-5</v>
      </c>
      <c r="AG8" s="222">
        <v>1.5560081975049412E-5</v>
      </c>
      <c r="AH8" s="222">
        <v>5.3444947388215755E-5</v>
      </c>
      <c r="AI8" s="222">
        <v>6.0956932511235788E-5</v>
      </c>
      <c r="AJ8" s="222">
        <v>6.9392560935209729E-5</v>
      </c>
      <c r="AK8" s="222">
        <v>9.050468032244386E-5</v>
      </c>
      <c r="AL8" s="222">
        <v>8.0143526692596514E-5</v>
      </c>
      <c r="AM8" s="222">
        <v>3.4784755068294284E-5</v>
      </c>
      <c r="AN8" s="222">
        <v>3.9419349934008687E-5</v>
      </c>
      <c r="AO8" s="222">
        <v>1.7991605493924292E-4</v>
      </c>
      <c r="AP8" s="222">
        <v>4.2000470390294524E-5</v>
      </c>
      <c r="AQ8" s="222">
        <v>3.660812938357254E-5</v>
      </c>
      <c r="AR8" s="223">
        <v>1.0153986669085537</v>
      </c>
      <c r="AS8" s="205">
        <v>0.78220488140298072</v>
      </c>
    </row>
    <row r="9" spans="2:45" ht="15.95" customHeight="1" x14ac:dyDescent="0.15">
      <c r="B9" s="218" t="s">
        <v>127</v>
      </c>
      <c r="C9" s="197" t="s">
        <v>167</v>
      </c>
      <c r="D9" s="219">
        <v>3.6418912996471868E-2</v>
      </c>
      <c r="E9" s="219">
        <v>3.409710446345527E-2</v>
      </c>
      <c r="F9" s="219">
        <v>5.7048033531077762E-5</v>
      </c>
      <c r="G9" s="219">
        <v>1.0581593300731293</v>
      </c>
      <c r="H9" s="219">
        <v>3.5910000668418668E-4</v>
      </c>
      <c r="I9" s="219">
        <v>1.1576114407312172E-3</v>
      </c>
      <c r="J9" s="219">
        <v>1.6288290338551555E-3</v>
      </c>
      <c r="K9" s="219">
        <v>4.1171636235687123E-5</v>
      </c>
      <c r="L9" s="219">
        <v>3.9198481937574612E-5</v>
      </c>
      <c r="M9" s="219">
        <v>1.4821287093294268E-4</v>
      </c>
      <c r="N9" s="219">
        <v>3.2781574728038554E-4</v>
      </c>
      <c r="O9" s="219">
        <v>3.2215729440816176E-5</v>
      </c>
      <c r="P9" s="219">
        <v>1.7276400904761258E-5</v>
      </c>
      <c r="Q9" s="219">
        <v>2.1940052161226673E-5</v>
      </c>
      <c r="R9" s="219">
        <v>2.6565706628844919E-5</v>
      </c>
      <c r="S9" s="219">
        <v>2.6933517260030619E-5</v>
      </c>
      <c r="T9" s="219">
        <v>2.6629288680273363E-5</v>
      </c>
      <c r="U9" s="219">
        <v>2.7192371789137451E-5</v>
      </c>
      <c r="V9" s="219">
        <v>2.4954332840464847E-5</v>
      </c>
      <c r="W9" s="219">
        <v>2.7093938674541561E-5</v>
      </c>
      <c r="X9" s="219">
        <v>1.4870419947079237E-5</v>
      </c>
      <c r="Y9" s="219">
        <v>3.3015520329511298E-5</v>
      </c>
      <c r="Z9" s="219">
        <v>5.0646429218260828E-4</v>
      </c>
      <c r="AA9" s="219">
        <v>7.8152756177939079E-5</v>
      </c>
      <c r="AB9" s="219">
        <v>2.5410039641509597E-5</v>
      </c>
      <c r="AC9" s="219">
        <v>5.3536099586926213E-5</v>
      </c>
      <c r="AD9" s="219">
        <v>3.3916440592593095E-5</v>
      </c>
      <c r="AE9" s="219">
        <v>9.5686985846210512E-5</v>
      </c>
      <c r="AF9" s="219">
        <v>5.1100286127014926E-5</v>
      </c>
      <c r="AG9" s="219">
        <v>2.7617487881637024E-5</v>
      </c>
      <c r="AH9" s="219">
        <v>1.3638660413512214E-4</v>
      </c>
      <c r="AI9" s="219">
        <v>3.85260358953908E-4</v>
      </c>
      <c r="AJ9" s="219">
        <v>2.4189110137144945E-4</v>
      </c>
      <c r="AK9" s="219">
        <v>1.9421392178903053E-3</v>
      </c>
      <c r="AL9" s="219">
        <v>2.8782562058827436E-3</v>
      </c>
      <c r="AM9" s="219">
        <v>6.1049109607457408E-4</v>
      </c>
      <c r="AN9" s="219">
        <v>8.6142422052831123E-5</v>
      </c>
      <c r="AO9" s="219">
        <v>3.3845760684717972E-2</v>
      </c>
      <c r="AP9" s="219">
        <v>7.7755475441409919E-5</v>
      </c>
      <c r="AQ9" s="219">
        <v>1.2989457639108876E-3</v>
      </c>
      <c r="AR9" s="220">
        <v>1.1750879353813692</v>
      </c>
      <c r="AS9" s="200">
        <v>0.9052203327501871</v>
      </c>
    </row>
    <row r="10" spans="2:45" ht="15.95" customHeight="1" x14ac:dyDescent="0.15">
      <c r="B10" s="221" t="s">
        <v>128</v>
      </c>
      <c r="C10" s="202" t="s">
        <v>241</v>
      </c>
      <c r="D10" s="222">
        <v>1.5837340249921466E-4</v>
      </c>
      <c r="E10" s="222">
        <v>8.3975135113432183E-4</v>
      </c>
      <c r="F10" s="222">
        <v>1.4397709992595287E-4</v>
      </c>
      <c r="G10" s="222">
        <v>1.0816420330982129E-4</v>
      </c>
      <c r="H10" s="222">
        <v>1.0079809689578016</v>
      </c>
      <c r="I10" s="222">
        <v>1.2036470460261099E-4</v>
      </c>
      <c r="J10" s="222">
        <v>7.1795349487482885E-5</v>
      </c>
      <c r="K10" s="222">
        <v>3.6191039459110803E-5</v>
      </c>
      <c r="L10" s="222">
        <v>7.3540084177392884E-5</v>
      </c>
      <c r="M10" s="222">
        <v>8.3084590387706218E-5</v>
      </c>
      <c r="N10" s="222">
        <v>1.8960426188590148E-4</v>
      </c>
      <c r="O10" s="222">
        <v>4.2671336370880136E-5</v>
      </c>
      <c r="P10" s="222">
        <v>9.8386430435619998E-5</v>
      </c>
      <c r="Q10" s="222">
        <v>4.8379821501913342E-5</v>
      </c>
      <c r="R10" s="222">
        <v>4.2943494534559041E-5</v>
      </c>
      <c r="S10" s="222">
        <v>8.660103417651739E-5</v>
      </c>
      <c r="T10" s="222">
        <v>1.0369411861296999E-4</v>
      </c>
      <c r="U10" s="222">
        <v>1.6133632503943871E-4</v>
      </c>
      <c r="V10" s="222">
        <v>7.2614012222469191E-5</v>
      </c>
      <c r="W10" s="222">
        <v>8.4866438862171373E-5</v>
      </c>
      <c r="X10" s="222">
        <v>5.9504654496272708E-5</v>
      </c>
      <c r="Y10" s="222">
        <v>1.8278497238498651E-4</v>
      </c>
      <c r="Z10" s="222">
        <v>1.4231600827035591E-4</v>
      </c>
      <c r="AA10" s="222">
        <v>1.5257628445268417E-4</v>
      </c>
      <c r="AB10" s="222">
        <v>2.1771602655259855E-5</v>
      </c>
      <c r="AC10" s="222">
        <v>6.6318898459722837E-5</v>
      </c>
      <c r="AD10" s="222">
        <v>1.2389284293577805E-4</v>
      </c>
      <c r="AE10" s="222">
        <v>1.8111843188290541E-4</v>
      </c>
      <c r="AF10" s="222">
        <v>7.3452818808264939E-5</v>
      </c>
      <c r="AG10" s="222">
        <v>9.3192400216784987E-6</v>
      </c>
      <c r="AH10" s="222">
        <v>1.0395962181458819E-4</v>
      </c>
      <c r="AI10" s="222">
        <v>4.9458340777197063E-5</v>
      </c>
      <c r="AJ10" s="222">
        <v>1.7785108989839578E-4</v>
      </c>
      <c r="AK10" s="222">
        <v>3.8360976388819838E-5</v>
      </c>
      <c r="AL10" s="222">
        <v>1.5621535418404708E-4</v>
      </c>
      <c r="AM10" s="222">
        <v>9.4334689045339642E-4</v>
      </c>
      <c r="AN10" s="222">
        <v>9.5342563094181292E-5</v>
      </c>
      <c r="AO10" s="222">
        <v>1.8668078122853097E-4</v>
      </c>
      <c r="AP10" s="222">
        <v>7.9605806716295455E-4</v>
      </c>
      <c r="AQ10" s="222">
        <v>4.0595281653142419E-5</v>
      </c>
      <c r="AR10" s="223">
        <v>1.0141482327774507</v>
      </c>
      <c r="AS10" s="205">
        <v>0.78124161868352138</v>
      </c>
    </row>
    <row r="11" spans="2:45" ht="15.95" customHeight="1" x14ac:dyDescent="0.15">
      <c r="B11" s="218" t="s">
        <v>129</v>
      </c>
      <c r="C11" s="197" t="s">
        <v>242</v>
      </c>
      <c r="D11" s="219">
        <v>3.1387935642232692E-3</v>
      </c>
      <c r="E11" s="219">
        <v>4.7993102095554677E-4</v>
      </c>
      <c r="F11" s="219">
        <v>2.8374731205840607E-4</v>
      </c>
      <c r="G11" s="219">
        <v>1.651147536461137E-3</v>
      </c>
      <c r="H11" s="219">
        <v>6.1744368023875288E-4</v>
      </c>
      <c r="I11" s="219">
        <v>1.019899013907128</v>
      </c>
      <c r="J11" s="219">
        <v>2.536231692399484E-3</v>
      </c>
      <c r="K11" s="219">
        <v>1.6559202929338927E-4</v>
      </c>
      <c r="L11" s="219">
        <v>5.6477593864707207E-4</v>
      </c>
      <c r="M11" s="219">
        <v>1.3260556366649519E-3</v>
      </c>
      <c r="N11" s="219">
        <v>5.4548184521475617E-3</v>
      </c>
      <c r="O11" s="219">
        <v>1.9097469774012694E-4</v>
      </c>
      <c r="P11" s="219">
        <v>3.4977900124859393E-4</v>
      </c>
      <c r="Q11" s="219">
        <v>3.3567983971201137E-4</v>
      </c>
      <c r="R11" s="219">
        <v>1.3755252607599745E-4</v>
      </c>
      <c r="S11" s="219">
        <v>1.8354300962015915E-4</v>
      </c>
      <c r="T11" s="219">
        <v>2.5940602974387783E-4</v>
      </c>
      <c r="U11" s="219">
        <v>4.1777797343651318E-4</v>
      </c>
      <c r="V11" s="219">
        <v>6.0690936155932728E-4</v>
      </c>
      <c r="W11" s="219">
        <v>4.67755126151103E-4</v>
      </c>
      <c r="X11" s="219">
        <v>2.1477360726579302E-4</v>
      </c>
      <c r="Y11" s="219">
        <v>8.600040344878679E-4</v>
      </c>
      <c r="Z11" s="219">
        <v>5.7928780050272733E-3</v>
      </c>
      <c r="AA11" s="219">
        <v>2.6926409713217874E-3</v>
      </c>
      <c r="AB11" s="219">
        <v>5.9027766731763783E-4</v>
      </c>
      <c r="AC11" s="219">
        <v>5.8536445345284363E-4</v>
      </c>
      <c r="AD11" s="219">
        <v>6.1790626485830628E-4</v>
      </c>
      <c r="AE11" s="219">
        <v>8.0076975455057903E-4</v>
      </c>
      <c r="AF11" s="219">
        <v>6.555929158109982E-4</v>
      </c>
      <c r="AG11" s="219">
        <v>1.3640128047988039E-4</v>
      </c>
      <c r="AH11" s="219">
        <v>4.1096027884339817E-4</v>
      </c>
      <c r="AI11" s="219">
        <v>1.1173086964502655E-3</v>
      </c>
      <c r="AJ11" s="219">
        <v>3.2480335956127152E-4</v>
      </c>
      <c r="AK11" s="219">
        <v>8.093112761682487E-4</v>
      </c>
      <c r="AL11" s="219">
        <v>7.2211283694842139E-4</v>
      </c>
      <c r="AM11" s="219">
        <v>1.8668076383530387E-3</v>
      </c>
      <c r="AN11" s="219">
        <v>6.001488864391146E-4</v>
      </c>
      <c r="AO11" s="219">
        <v>6.9393218848648464E-4</v>
      </c>
      <c r="AP11" s="219">
        <v>3.4932001249090967E-2</v>
      </c>
      <c r="AQ11" s="219">
        <v>2.1824032827942708E-4</v>
      </c>
      <c r="AR11" s="220">
        <v>1.0937091640286989</v>
      </c>
      <c r="AS11" s="200">
        <v>0.84253079585288437</v>
      </c>
    </row>
    <row r="12" spans="2:45" ht="15.95" customHeight="1" x14ac:dyDescent="0.15">
      <c r="B12" s="221" t="s">
        <v>130</v>
      </c>
      <c r="C12" s="202" t="s">
        <v>243</v>
      </c>
      <c r="D12" s="222">
        <v>1.0380624259552489E-3</v>
      </c>
      <c r="E12" s="222">
        <v>2.615948040448379E-4</v>
      </c>
      <c r="F12" s="222">
        <v>6.9682194167120941E-5</v>
      </c>
      <c r="G12" s="222">
        <v>3.1590300960077729E-4</v>
      </c>
      <c r="H12" s="222">
        <v>1.8009288741140748E-3</v>
      </c>
      <c r="I12" s="222">
        <v>5.1012395815327679E-4</v>
      </c>
      <c r="J12" s="222">
        <v>1.0036720275491224</v>
      </c>
      <c r="K12" s="222">
        <v>6.6179769900688362E-4</v>
      </c>
      <c r="L12" s="222">
        <v>3.0787631683753826E-3</v>
      </c>
      <c r="M12" s="222">
        <v>4.5067055818173376E-4</v>
      </c>
      <c r="N12" s="222">
        <v>3.9426796739186411E-4</v>
      </c>
      <c r="O12" s="222">
        <v>7.1958364301102161E-5</v>
      </c>
      <c r="P12" s="222">
        <v>1.0346482668753376E-4</v>
      </c>
      <c r="Q12" s="222">
        <v>2.4152671121885981E-4</v>
      </c>
      <c r="R12" s="222">
        <v>6.0290384649384271E-5</v>
      </c>
      <c r="S12" s="222">
        <v>8.7988150403997889E-5</v>
      </c>
      <c r="T12" s="222">
        <v>1.3263791719502454E-3</v>
      </c>
      <c r="U12" s="222">
        <v>3.1826957196498388E-4</v>
      </c>
      <c r="V12" s="222">
        <v>1.5334853210639102E-4</v>
      </c>
      <c r="W12" s="222">
        <v>2.7315780312642761E-4</v>
      </c>
      <c r="X12" s="222">
        <v>3.1632440698307115E-4</v>
      </c>
      <c r="Y12" s="222">
        <v>4.8119534867908795E-4</v>
      </c>
      <c r="Z12" s="222">
        <v>6.328397248314961E-4</v>
      </c>
      <c r="AA12" s="222">
        <v>1.0962787456546668E-4</v>
      </c>
      <c r="AB12" s="222">
        <v>2.8981978231273244E-5</v>
      </c>
      <c r="AC12" s="222">
        <v>1.8805530403334897E-4</v>
      </c>
      <c r="AD12" s="222">
        <v>3.1137061935411215E-4</v>
      </c>
      <c r="AE12" s="222">
        <v>1.3478616269231654E-5</v>
      </c>
      <c r="AF12" s="222">
        <v>1.6979170320426255E-5</v>
      </c>
      <c r="AG12" s="222">
        <v>5.0706042404397494E-6</v>
      </c>
      <c r="AH12" s="222">
        <v>3.0756808874277876E-5</v>
      </c>
      <c r="AI12" s="222">
        <v>3.7631256861384592E-5</v>
      </c>
      <c r="AJ12" s="222">
        <v>3.7433512331067008E-5</v>
      </c>
      <c r="AK12" s="222">
        <v>1.287105309756338E-4</v>
      </c>
      <c r="AL12" s="222">
        <v>2.8699545872792366E-3</v>
      </c>
      <c r="AM12" s="222">
        <v>6.4802904892548852E-5</v>
      </c>
      <c r="AN12" s="222">
        <v>9.1406782699291229E-5</v>
      </c>
      <c r="AO12" s="222">
        <v>2.0323398210283358E-4</v>
      </c>
      <c r="AP12" s="222">
        <v>2.2407153152852777E-4</v>
      </c>
      <c r="AQ12" s="222">
        <v>8.3939718477283226E-5</v>
      </c>
      <c r="AR12" s="223">
        <v>1.0207660709880524</v>
      </c>
      <c r="AS12" s="205">
        <v>0.78633962158757098</v>
      </c>
    </row>
    <row r="13" spans="2:45" ht="15.95" customHeight="1" x14ac:dyDescent="0.15">
      <c r="B13" s="218" t="s">
        <v>131</v>
      </c>
      <c r="C13" s="197" t="s">
        <v>244</v>
      </c>
      <c r="D13" s="219">
        <v>6.1459421891529289E-4</v>
      </c>
      <c r="E13" s="219">
        <v>1.486405842236953E-3</v>
      </c>
      <c r="F13" s="219">
        <v>1.7465646405237284E-3</v>
      </c>
      <c r="G13" s="219">
        <v>3.6604546098273312E-4</v>
      </c>
      <c r="H13" s="219">
        <v>2.194647393887189E-4</v>
      </c>
      <c r="I13" s="219">
        <v>2.9183409508032034E-4</v>
      </c>
      <c r="J13" s="219">
        <v>6.1947969483105471E-4</v>
      </c>
      <c r="K13" s="219">
        <v>1.0072115657797736</v>
      </c>
      <c r="L13" s="219">
        <v>1.5196950372158274E-4</v>
      </c>
      <c r="M13" s="219">
        <v>8.3369765282497886E-4</v>
      </c>
      <c r="N13" s="219">
        <v>1.2816149634642599E-3</v>
      </c>
      <c r="O13" s="219">
        <v>5.5405973481154904E-4</v>
      </c>
      <c r="P13" s="219">
        <v>3.4616024767816095E-4</v>
      </c>
      <c r="Q13" s="219">
        <v>2.6203453842121388E-4</v>
      </c>
      <c r="R13" s="219">
        <v>1.3658619823936802E-4</v>
      </c>
      <c r="S13" s="219">
        <v>1.1843624645362433E-4</v>
      </c>
      <c r="T13" s="219">
        <v>1.9456217353110792E-4</v>
      </c>
      <c r="U13" s="219">
        <v>1.8072871570482446E-4</v>
      </c>
      <c r="V13" s="219">
        <v>1.456941439550496E-4</v>
      </c>
      <c r="W13" s="219">
        <v>1.0880237392421296E-4</v>
      </c>
      <c r="X13" s="219">
        <v>1.5474581114785968E-4</v>
      </c>
      <c r="Y13" s="219">
        <v>1.99597444721885E-4</v>
      </c>
      <c r="Z13" s="219">
        <v>7.0144083640058931E-4</v>
      </c>
      <c r="AA13" s="219">
        <v>6.1240035890158817E-4</v>
      </c>
      <c r="AB13" s="219">
        <v>1.4800474847902955E-3</v>
      </c>
      <c r="AC13" s="219">
        <v>5.1135125189301551E-4</v>
      </c>
      <c r="AD13" s="219">
        <v>7.4449179546724775E-4</v>
      </c>
      <c r="AE13" s="219">
        <v>2.9305666561460026E-4</v>
      </c>
      <c r="AF13" s="219">
        <v>1.7519529977325801E-4</v>
      </c>
      <c r="AG13" s="219">
        <v>4.0345621195286E-5</v>
      </c>
      <c r="AH13" s="219">
        <v>3.9969726231487979E-3</v>
      </c>
      <c r="AI13" s="219">
        <v>1.693021898121366E-4</v>
      </c>
      <c r="AJ13" s="219">
        <v>4.3625972722403033E-4</v>
      </c>
      <c r="AK13" s="219">
        <v>2.5118302484945717E-4</v>
      </c>
      <c r="AL13" s="219">
        <v>1.7664255997196612E-4</v>
      </c>
      <c r="AM13" s="219">
        <v>2.8505462637427241E-4</v>
      </c>
      <c r="AN13" s="219">
        <v>1.6223422559998019E-4</v>
      </c>
      <c r="AO13" s="219">
        <v>3.7616393923480055E-4</v>
      </c>
      <c r="AP13" s="219">
        <v>2.7440026488472765E-4</v>
      </c>
      <c r="AQ13" s="219">
        <v>5.1654493238765804E-4</v>
      </c>
      <c r="AR13" s="220">
        <v>1.0284277316478558</v>
      </c>
      <c r="AS13" s="200">
        <v>0.79224172542428117</v>
      </c>
    </row>
    <row r="14" spans="2:45" ht="15.95" customHeight="1" x14ac:dyDescent="0.15">
      <c r="B14" s="221" t="s">
        <v>132</v>
      </c>
      <c r="C14" s="202" t="s">
        <v>245</v>
      </c>
      <c r="D14" s="222">
        <v>6.7221758877566756E-4</v>
      </c>
      <c r="E14" s="222">
        <v>8.237938865530447E-4</v>
      </c>
      <c r="F14" s="222">
        <v>2.7354025910197399E-4</v>
      </c>
      <c r="G14" s="222">
        <v>9.7119902009951359E-4</v>
      </c>
      <c r="H14" s="222">
        <v>4.9087815717589918E-4</v>
      </c>
      <c r="I14" s="222">
        <v>9.3947859728331351E-4</v>
      </c>
      <c r="J14" s="222">
        <v>7.7494273462391924E-4</v>
      </c>
      <c r="K14" s="222">
        <v>8.0305217618567207E-5</v>
      </c>
      <c r="L14" s="222">
        <v>1.0097629225862708</v>
      </c>
      <c r="M14" s="222">
        <v>3.0959514751101818E-4</v>
      </c>
      <c r="N14" s="222">
        <v>3.2899454625603182E-4</v>
      </c>
      <c r="O14" s="222">
        <v>9.0540457975672289E-5</v>
      </c>
      <c r="P14" s="222">
        <v>2.0441537462306773E-4</v>
      </c>
      <c r="Q14" s="222">
        <v>1.4453850548764059E-4</v>
      </c>
      <c r="R14" s="222">
        <v>2.0461322138218494E-4</v>
      </c>
      <c r="S14" s="222">
        <v>1.0412729412856232E-3</v>
      </c>
      <c r="T14" s="222">
        <v>1.1522054935771172E-3</v>
      </c>
      <c r="U14" s="222">
        <v>1.1012866551577808E-3</v>
      </c>
      <c r="V14" s="222">
        <v>1.3053558819496323E-3</v>
      </c>
      <c r="W14" s="222">
        <v>1.3866467587880888E-3</v>
      </c>
      <c r="X14" s="222">
        <v>2.235184769353638E-3</v>
      </c>
      <c r="Y14" s="222">
        <v>8.5755409604346383E-4</v>
      </c>
      <c r="Z14" s="222">
        <v>2.1737405183651476E-3</v>
      </c>
      <c r="AA14" s="222">
        <v>6.8285697663073356E-4</v>
      </c>
      <c r="AB14" s="222">
        <v>7.6820181057592015E-5</v>
      </c>
      <c r="AC14" s="222">
        <v>1.7930599950520222E-3</v>
      </c>
      <c r="AD14" s="222">
        <v>1.0189836611138963E-3</v>
      </c>
      <c r="AE14" s="222">
        <v>3.4345991463476415E-4</v>
      </c>
      <c r="AF14" s="222">
        <v>2.1960018382936931E-4</v>
      </c>
      <c r="AG14" s="222">
        <v>6.1246637410805604E-5</v>
      </c>
      <c r="AH14" s="222">
        <v>3.028659198137172E-4</v>
      </c>
      <c r="AI14" s="222">
        <v>1.8688372123357259E-4</v>
      </c>
      <c r="AJ14" s="222">
        <v>1.7326872548482735E-4</v>
      </c>
      <c r="AK14" s="222">
        <v>2.0927820636128209E-4</v>
      </c>
      <c r="AL14" s="222">
        <v>1.7566664726496403E-4</v>
      </c>
      <c r="AM14" s="222">
        <v>4.5966010272793545E-4</v>
      </c>
      <c r="AN14" s="222">
        <v>5.0974851053726012E-4</v>
      </c>
      <c r="AO14" s="222">
        <v>2.526276179612276E-4</v>
      </c>
      <c r="AP14" s="222">
        <v>2.2206710919032298E-3</v>
      </c>
      <c r="AQ14" s="222">
        <v>1.6792899781876419E-4</v>
      </c>
      <c r="AR14" s="223">
        <v>1.0361798495060945</v>
      </c>
      <c r="AS14" s="205">
        <v>0.7982135122973002</v>
      </c>
    </row>
    <row r="15" spans="2:45" ht="15.95" customHeight="1" x14ac:dyDescent="0.15">
      <c r="B15" s="218" t="s">
        <v>133</v>
      </c>
      <c r="C15" s="197" t="s">
        <v>246</v>
      </c>
      <c r="D15" s="219">
        <v>1.5035794687773452E-3</v>
      </c>
      <c r="E15" s="219">
        <v>1.4897370357387993E-4</v>
      </c>
      <c r="F15" s="219">
        <v>2.6977856293728444E-4</v>
      </c>
      <c r="G15" s="219">
        <v>7.6105389140472004E-4</v>
      </c>
      <c r="H15" s="219">
        <v>4.4362854445664736E-4</v>
      </c>
      <c r="I15" s="219">
        <v>9.4937217540635131E-4</v>
      </c>
      <c r="J15" s="219">
        <v>2.0057517021289783E-3</v>
      </c>
      <c r="K15" s="219">
        <v>1.0966476831674047E-2</v>
      </c>
      <c r="L15" s="219">
        <v>1.496722934217543E-3</v>
      </c>
      <c r="M15" s="219">
        <v>1.058098281510341</v>
      </c>
      <c r="N15" s="219">
        <v>9.4291285156905633E-3</v>
      </c>
      <c r="O15" s="219">
        <v>2.3320133133001904E-3</v>
      </c>
      <c r="P15" s="219">
        <v>3.6279207597757959E-3</v>
      </c>
      <c r="Q15" s="219">
        <v>2.6554242566128967E-3</v>
      </c>
      <c r="R15" s="219">
        <v>1.5989317197544269E-3</v>
      </c>
      <c r="S15" s="219">
        <v>1.4526141371652669E-3</v>
      </c>
      <c r="T15" s="219">
        <v>1.2865288997808732E-3</v>
      </c>
      <c r="U15" s="219">
        <v>6.8041796133134977E-3</v>
      </c>
      <c r="V15" s="219">
        <v>4.0722805858611558E-3</v>
      </c>
      <c r="W15" s="219">
        <v>3.1101935382913779E-3</v>
      </c>
      <c r="X15" s="219">
        <v>1.8654366002573116E-3</v>
      </c>
      <c r="Y15" s="219">
        <v>1.3730823320205381E-3</v>
      </c>
      <c r="Z15" s="219">
        <v>1.9028949666589046E-3</v>
      </c>
      <c r="AA15" s="219">
        <v>2.1151372798973937E-2</v>
      </c>
      <c r="AB15" s="219">
        <v>5.3146595696736045E-4</v>
      </c>
      <c r="AC15" s="219">
        <v>3.3681251909913361E-3</v>
      </c>
      <c r="AD15" s="219">
        <v>3.3022744171370256E-4</v>
      </c>
      <c r="AE15" s="219">
        <v>2.5632282276211892E-4</v>
      </c>
      <c r="AF15" s="219">
        <v>1.9513361727358408E-4</v>
      </c>
      <c r="AG15" s="219">
        <v>3.9179081815936148E-4</v>
      </c>
      <c r="AH15" s="219">
        <v>4.2191905108347359E-4</v>
      </c>
      <c r="AI15" s="219">
        <v>2.7991974036209753E-4</v>
      </c>
      <c r="AJ15" s="219">
        <v>3.5060745157725678E-4</v>
      </c>
      <c r="AK15" s="219">
        <v>1.1731050901465938E-3</v>
      </c>
      <c r="AL15" s="219">
        <v>3.4557894400823175E-4</v>
      </c>
      <c r="AM15" s="219">
        <v>3.1001296768535727E-4</v>
      </c>
      <c r="AN15" s="219">
        <v>5.7566901030494918E-4</v>
      </c>
      <c r="AO15" s="219">
        <v>4.8481881045491036E-4</v>
      </c>
      <c r="AP15" s="219">
        <v>2.5963602104002803E-3</v>
      </c>
      <c r="AQ15" s="219">
        <v>1.351216516101755E-3</v>
      </c>
      <c r="AR15" s="220">
        <v>1.1522678950023673</v>
      </c>
      <c r="AS15" s="200">
        <v>0.88764108278660991</v>
      </c>
    </row>
    <row r="16" spans="2:45" ht="15.95" customHeight="1" x14ac:dyDescent="0.15">
      <c r="B16" s="221" t="s">
        <v>134</v>
      </c>
      <c r="C16" s="202" t="s">
        <v>135</v>
      </c>
      <c r="D16" s="222">
        <v>4.2774766712877277E-6</v>
      </c>
      <c r="E16" s="222">
        <v>1.2843352283850604E-6</v>
      </c>
      <c r="F16" s="222">
        <v>2.2011086481779841E-6</v>
      </c>
      <c r="G16" s="222">
        <v>2.1143304746988865E-6</v>
      </c>
      <c r="H16" s="222">
        <v>1.2825381331628986E-6</v>
      </c>
      <c r="I16" s="222">
        <v>8.3405059270995662E-6</v>
      </c>
      <c r="J16" s="222">
        <v>2.302695025694833E-6</v>
      </c>
      <c r="K16" s="222">
        <v>2.0895149680781046E-6</v>
      </c>
      <c r="L16" s="222">
        <v>5.1761414575621768E-6</v>
      </c>
      <c r="M16" s="222">
        <v>2.0882235385249235E-6</v>
      </c>
      <c r="N16" s="222">
        <v>1.0002725847007004</v>
      </c>
      <c r="O16" s="222">
        <v>1.8258502745475791E-6</v>
      </c>
      <c r="P16" s="222">
        <v>1.2420654277989498E-6</v>
      </c>
      <c r="Q16" s="222">
        <v>1.8337678613036843E-6</v>
      </c>
      <c r="R16" s="222">
        <v>2.3665123568283513E-6</v>
      </c>
      <c r="S16" s="222">
        <v>6.6464245117114154E-6</v>
      </c>
      <c r="T16" s="222">
        <v>1.69201475627683E-5</v>
      </c>
      <c r="U16" s="222">
        <v>7.188527482152767E-4</v>
      </c>
      <c r="V16" s="222">
        <v>9.057966831100513E-5</v>
      </c>
      <c r="W16" s="222">
        <v>9.942450070213282E-5</v>
      </c>
      <c r="X16" s="222">
        <v>1.0629299053062854E-5</v>
      </c>
      <c r="Y16" s="222">
        <v>3.5556509185081594E-6</v>
      </c>
      <c r="Z16" s="222">
        <v>1.2108407122214633E-5</v>
      </c>
      <c r="AA16" s="222">
        <v>1.3648562050873702E-4</v>
      </c>
      <c r="AB16" s="222">
        <v>3.7484956184458652E-6</v>
      </c>
      <c r="AC16" s="222">
        <v>9.1124380859649723E-6</v>
      </c>
      <c r="AD16" s="222">
        <v>1.6014713002105853E-5</v>
      </c>
      <c r="AE16" s="222">
        <v>5.8021647878835074E-6</v>
      </c>
      <c r="AF16" s="222">
        <v>2.0409911741321613E-6</v>
      </c>
      <c r="AG16" s="222">
        <v>2.430166632275927E-6</v>
      </c>
      <c r="AH16" s="222">
        <v>4.3285171759885894E-6</v>
      </c>
      <c r="AI16" s="222">
        <v>2.8522223842719754E-6</v>
      </c>
      <c r="AJ16" s="222">
        <v>5.5705026325812261E-6</v>
      </c>
      <c r="AK16" s="222">
        <v>7.24992809724827E-6</v>
      </c>
      <c r="AL16" s="222">
        <v>1.8150386637294637E-5</v>
      </c>
      <c r="AM16" s="222">
        <v>1.2234669597354604E-5</v>
      </c>
      <c r="AN16" s="222">
        <v>6.1551611531741355E-6</v>
      </c>
      <c r="AO16" s="222">
        <v>2.8876814989055662E-5</v>
      </c>
      <c r="AP16" s="222">
        <v>1.1287363481859187E-5</v>
      </c>
      <c r="AQ16" s="222">
        <v>3.5100009218591256E-5</v>
      </c>
      <c r="AR16" s="223">
        <v>1.0015771667782676</v>
      </c>
      <c r="AS16" s="205">
        <v>0.77155759061704998</v>
      </c>
    </row>
    <row r="17" spans="2:45" ht="15.95" customHeight="1" x14ac:dyDescent="0.15">
      <c r="B17" s="218" t="s">
        <v>136</v>
      </c>
      <c r="C17" s="197" t="s">
        <v>247</v>
      </c>
      <c r="D17" s="219">
        <v>3.1926318685344219E-5</v>
      </c>
      <c r="E17" s="219">
        <v>1.7965340177391315E-4</v>
      </c>
      <c r="F17" s="219">
        <v>2.1359004052547988E-4</v>
      </c>
      <c r="G17" s="219">
        <v>4.7119452790328188E-5</v>
      </c>
      <c r="H17" s="219">
        <v>3.6894905310027027E-5</v>
      </c>
      <c r="I17" s="219">
        <v>5.9801398874324125E-4</v>
      </c>
      <c r="J17" s="219">
        <v>4.2733696945751503E-5</v>
      </c>
      <c r="K17" s="219">
        <v>2.3315629626676222E-5</v>
      </c>
      <c r="L17" s="219">
        <v>1.2740773549541905E-4</v>
      </c>
      <c r="M17" s="219">
        <v>3.4863348233492774E-4</v>
      </c>
      <c r="N17" s="219">
        <v>3.0357419035056965E-4</v>
      </c>
      <c r="O17" s="219">
        <v>1.0245329760525264</v>
      </c>
      <c r="P17" s="219">
        <v>1.4867443034819472E-4</v>
      </c>
      <c r="Q17" s="219">
        <v>1.4107004424213197E-2</v>
      </c>
      <c r="R17" s="219">
        <v>4.1319706733219594E-3</v>
      </c>
      <c r="S17" s="219">
        <v>4.1687394026803234E-3</v>
      </c>
      <c r="T17" s="219">
        <v>1.8606297112905737E-3</v>
      </c>
      <c r="U17" s="219">
        <v>3.1075999430408858E-4</v>
      </c>
      <c r="V17" s="219">
        <v>4.5128775688424699E-3</v>
      </c>
      <c r="W17" s="219">
        <v>1.1537082108533582E-3</v>
      </c>
      <c r="X17" s="219">
        <v>3.24951660569903E-3</v>
      </c>
      <c r="Y17" s="219">
        <v>1.3788691959823712E-2</v>
      </c>
      <c r="Z17" s="219">
        <v>2.1916704523879639E-4</v>
      </c>
      <c r="AA17" s="219">
        <v>1.5518222971238585E-3</v>
      </c>
      <c r="AB17" s="219">
        <v>4.0580999008126767E-5</v>
      </c>
      <c r="AC17" s="219">
        <v>1.1304154484357572E-4</v>
      </c>
      <c r="AD17" s="219">
        <v>1.7435291919944718E-5</v>
      </c>
      <c r="AE17" s="219">
        <v>2.6931774581067953E-5</v>
      </c>
      <c r="AF17" s="219">
        <v>1.630536331511875E-5</v>
      </c>
      <c r="AG17" s="219">
        <v>2.7857303849501767E-5</v>
      </c>
      <c r="AH17" s="219">
        <v>5.3121849982659189E-5</v>
      </c>
      <c r="AI17" s="219">
        <v>2.3521005001445188E-5</v>
      </c>
      <c r="AJ17" s="219">
        <v>4.2796245361926389E-5</v>
      </c>
      <c r="AK17" s="219">
        <v>2.281487057068596E-5</v>
      </c>
      <c r="AL17" s="219">
        <v>1.5703770686412063E-5</v>
      </c>
      <c r="AM17" s="219">
        <v>2.5603174352239794E-5</v>
      </c>
      <c r="AN17" s="219">
        <v>4.5958920114029194E-5</v>
      </c>
      <c r="AO17" s="219">
        <v>2.933373850798548E-5</v>
      </c>
      <c r="AP17" s="219">
        <v>4.5636831833320122E-5</v>
      </c>
      <c r="AQ17" s="219">
        <v>1.9791303283699387E-4</v>
      </c>
      <c r="AR17" s="220">
        <v>1.0764339569356129</v>
      </c>
      <c r="AS17" s="200">
        <v>0.82922296735572898</v>
      </c>
    </row>
    <row r="18" spans="2:45" ht="15.95" customHeight="1" x14ac:dyDescent="0.15">
      <c r="B18" s="221" t="s">
        <v>137</v>
      </c>
      <c r="C18" s="202" t="s">
        <v>248</v>
      </c>
      <c r="D18" s="222">
        <v>2.8007765951981876E-7</v>
      </c>
      <c r="E18" s="222">
        <v>5.4442953589111616E-7</v>
      </c>
      <c r="F18" s="222">
        <v>4.1428031725689229E-7</v>
      </c>
      <c r="G18" s="222">
        <v>1.8729011458248287E-6</v>
      </c>
      <c r="H18" s="222">
        <v>2.1329446085030001E-7</v>
      </c>
      <c r="I18" s="222">
        <v>3.3633879917940379E-6</v>
      </c>
      <c r="J18" s="222">
        <v>3.5285661914850715E-6</v>
      </c>
      <c r="K18" s="222">
        <v>3.0817393422872146E-7</v>
      </c>
      <c r="L18" s="222">
        <v>3.2727540153732743E-6</v>
      </c>
      <c r="M18" s="222">
        <v>6.4804432538644462E-6</v>
      </c>
      <c r="N18" s="222">
        <v>3.8290926158993641E-5</v>
      </c>
      <c r="O18" s="222">
        <v>2.1569000397618772E-6</v>
      </c>
      <c r="P18" s="222">
        <v>1.0006115162799285</v>
      </c>
      <c r="Q18" s="222">
        <v>2.8732081628324999E-5</v>
      </c>
      <c r="R18" s="222">
        <v>1.9096630288011136E-5</v>
      </c>
      <c r="S18" s="222">
        <v>2.3067845738682447E-5</v>
      </c>
      <c r="T18" s="222">
        <v>9.4067212040210062E-5</v>
      </c>
      <c r="U18" s="222">
        <v>7.9368970091480808E-5</v>
      </c>
      <c r="V18" s="222">
        <v>9.3582106510506659E-5</v>
      </c>
      <c r="W18" s="222">
        <v>5.9224083207762485E-5</v>
      </c>
      <c r="X18" s="222">
        <v>2.773186337942397E-5</v>
      </c>
      <c r="Y18" s="222">
        <v>3.1073464657262203E-5</v>
      </c>
      <c r="Z18" s="222">
        <v>1.3258276695798397E-5</v>
      </c>
      <c r="AA18" s="222">
        <v>1.563394726299828E-5</v>
      </c>
      <c r="AB18" s="222">
        <v>1.0023151079262788E-6</v>
      </c>
      <c r="AC18" s="222">
        <v>1.514610887424832E-6</v>
      </c>
      <c r="AD18" s="222">
        <v>2.844976693401921E-7</v>
      </c>
      <c r="AE18" s="222">
        <v>2.9745846022182495E-7</v>
      </c>
      <c r="AF18" s="222">
        <v>2.9690440746955845E-7</v>
      </c>
      <c r="AG18" s="222">
        <v>2.9020009664155718E-7</v>
      </c>
      <c r="AH18" s="222">
        <v>4.8636179488277924E-7</v>
      </c>
      <c r="AI18" s="222">
        <v>5.1418081466410607E-7</v>
      </c>
      <c r="AJ18" s="222">
        <v>6.5711779972675195E-7</v>
      </c>
      <c r="AK18" s="222">
        <v>4.1427166302712751E-7</v>
      </c>
      <c r="AL18" s="222">
        <v>2.1778544700369947E-6</v>
      </c>
      <c r="AM18" s="222">
        <v>5.9377220921829799E-7</v>
      </c>
      <c r="AN18" s="222">
        <v>1.376774925641125E-6</v>
      </c>
      <c r="AO18" s="222">
        <v>7.440790607359493E-7</v>
      </c>
      <c r="AP18" s="222">
        <v>2.8872127625131398E-6</v>
      </c>
      <c r="AQ18" s="222">
        <v>2.9362560098294987E-6</v>
      </c>
      <c r="AR18" s="223">
        <v>1.0011735527642733</v>
      </c>
      <c r="AS18" s="205">
        <v>0.77124666953527421</v>
      </c>
    </row>
    <row r="19" spans="2:45" ht="15.95" customHeight="1" x14ac:dyDescent="0.15">
      <c r="B19" s="218" t="s">
        <v>138</v>
      </c>
      <c r="C19" s="197" t="s">
        <v>249</v>
      </c>
      <c r="D19" s="219">
        <v>1.1551539022267839E-3</v>
      </c>
      <c r="E19" s="219">
        <v>1.0208488400591212E-3</v>
      </c>
      <c r="F19" s="219">
        <v>3.2029080809945062E-3</v>
      </c>
      <c r="G19" s="219">
        <v>2.2489886172553037E-3</v>
      </c>
      <c r="H19" s="219">
        <v>7.3128578860698183E-4</v>
      </c>
      <c r="I19" s="219">
        <v>4.992514978764356E-3</v>
      </c>
      <c r="J19" s="219">
        <v>2.1762765204549348E-3</v>
      </c>
      <c r="K19" s="219">
        <v>3.7140015515540927E-4</v>
      </c>
      <c r="L19" s="219">
        <v>1.2744316234590287E-3</v>
      </c>
      <c r="M19" s="219">
        <v>2.1631021775743507E-3</v>
      </c>
      <c r="N19" s="219">
        <v>5.4878364618459437E-3</v>
      </c>
      <c r="O19" s="219">
        <v>1.841007147617198E-3</v>
      </c>
      <c r="P19" s="219">
        <v>1.864480726660967E-3</v>
      </c>
      <c r="Q19" s="219">
        <v>1.0173636143147819</v>
      </c>
      <c r="R19" s="219">
        <v>7.095623944580254E-3</v>
      </c>
      <c r="S19" s="219">
        <v>8.8591675139155189E-3</v>
      </c>
      <c r="T19" s="219">
        <v>6.621925361652836E-3</v>
      </c>
      <c r="U19" s="219">
        <v>5.0358926301704342E-3</v>
      </c>
      <c r="V19" s="219">
        <v>9.167612555455373E-3</v>
      </c>
      <c r="W19" s="219">
        <v>7.9748881233375566E-3</v>
      </c>
      <c r="X19" s="219">
        <v>2.8768039872815961E-3</v>
      </c>
      <c r="Y19" s="219">
        <v>2.0548757844997677E-2</v>
      </c>
      <c r="Z19" s="219">
        <v>4.13627330318035E-3</v>
      </c>
      <c r="AA19" s="219">
        <v>2.6811220477373825E-2</v>
      </c>
      <c r="AB19" s="219">
        <v>7.7582456092864494E-4</v>
      </c>
      <c r="AC19" s="219">
        <v>1.9377589301238052E-3</v>
      </c>
      <c r="AD19" s="219">
        <v>3.2911926407245282E-4</v>
      </c>
      <c r="AE19" s="219">
        <v>1.0526627769516549E-3</v>
      </c>
      <c r="AF19" s="219">
        <v>2.8780503546206208E-4</v>
      </c>
      <c r="AG19" s="219">
        <v>5.5803718950503704E-4</v>
      </c>
      <c r="AH19" s="219">
        <v>8.6083267330499473E-4</v>
      </c>
      <c r="AI19" s="219">
        <v>5.2405863083923945E-4</v>
      </c>
      <c r="AJ19" s="219">
        <v>1.4426003778981241E-3</v>
      </c>
      <c r="AK19" s="219">
        <v>4.1503232576181419E-4</v>
      </c>
      <c r="AL19" s="219">
        <v>3.6019192217747684E-4</v>
      </c>
      <c r="AM19" s="219">
        <v>9.8467030145166158E-4</v>
      </c>
      <c r="AN19" s="219">
        <v>6.6095669164598569E-4</v>
      </c>
      <c r="AO19" s="219">
        <v>1.1160213175816975E-3</v>
      </c>
      <c r="AP19" s="219">
        <v>7.1591812948537323E-4</v>
      </c>
      <c r="AQ19" s="219">
        <v>1.551136122516809E-3</v>
      </c>
      <c r="AR19" s="220">
        <v>1.1585946413271089</v>
      </c>
      <c r="AS19" s="200">
        <v>0.89251484520120739</v>
      </c>
    </row>
    <row r="20" spans="2:45" ht="15.95" customHeight="1" x14ac:dyDescent="0.15">
      <c r="B20" s="221" t="s">
        <v>139</v>
      </c>
      <c r="C20" s="202" t="s">
        <v>250</v>
      </c>
      <c r="D20" s="222">
        <v>1.0474293985512932E-4</v>
      </c>
      <c r="E20" s="222">
        <v>1.9223878116302786E-4</v>
      </c>
      <c r="F20" s="222">
        <v>1.4374303348375142E-3</v>
      </c>
      <c r="G20" s="222">
        <v>1.3391109567816666E-4</v>
      </c>
      <c r="H20" s="222">
        <v>1.2040873768937224E-4</v>
      </c>
      <c r="I20" s="222">
        <v>1.5538044163760465E-4</v>
      </c>
      <c r="J20" s="222">
        <v>2.104645901708714E-4</v>
      </c>
      <c r="K20" s="222">
        <v>1.1531156109554051E-4</v>
      </c>
      <c r="L20" s="222">
        <v>2.3676305756712194E-4</v>
      </c>
      <c r="M20" s="222">
        <v>2.3023766082978718E-4</v>
      </c>
      <c r="N20" s="222">
        <v>1.2769051988829319E-3</v>
      </c>
      <c r="O20" s="222">
        <v>2.7612495101305697E-4</v>
      </c>
      <c r="P20" s="222">
        <v>9.4476090181316429E-5</v>
      </c>
      <c r="Q20" s="222">
        <v>3.1987862883907164E-4</v>
      </c>
      <c r="R20" s="222">
        <v>1.0653544765801188</v>
      </c>
      <c r="S20" s="222">
        <v>1.0974400329231337E-2</v>
      </c>
      <c r="T20" s="222">
        <v>2.6682427508027623E-3</v>
      </c>
      <c r="U20" s="222">
        <v>6.8057008878342259E-4</v>
      </c>
      <c r="V20" s="222">
        <v>5.6562862408886857E-3</v>
      </c>
      <c r="W20" s="222">
        <v>1.2465515350363278E-3</v>
      </c>
      <c r="X20" s="222">
        <v>3.1816265579724971E-3</v>
      </c>
      <c r="Y20" s="222">
        <v>1.1468272378246901E-2</v>
      </c>
      <c r="Z20" s="222">
        <v>2.0085906679949907E-4</v>
      </c>
      <c r="AA20" s="222">
        <v>2.0831926909990564E-3</v>
      </c>
      <c r="AB20" s="222">
        <v>2.1361720686461757E-4</v>
      </c>
      <c r="AC20" s="222">
        <v>2.9910956244048542E-3</v>
      </c>
      <c r="AD20" s="222">
        <v>2.0514786315251702E-4</v>
      </c>
      <c r="AE20" s="222">
        <v>2.175000289210002E-4</v>
      </c>
      <c r="AF20" s="222">
        <v>2.8409196134007464E-4</v>
      </c>
      <c r="AG20" s="222">
        <v>8.1979213072349555E-5</v>
      </c>
      <c r="AH20" s="222">
        <v>4.4714349494877174E-4</v>
      </c>
      <c r="AI20" s="222">
        <v>3.6992435581998008E-4</v>
      </c>
      <c r="AJ20" s="222">
        <v>3.131534370287991E-4</v>
      </c>
      <c r="AK20" s="222">
        <v>2.3987957140832731E-4</v>
      </c>
      <c r="AL20" s="222">
        <v>1.426819206280378E-4</v>
      </c>
      <c r="AM20" s="222">
        <v>2.1123245084655358E-4</v>
      </c>
      <c r="AN20" s="222">
        <v>2.8930433044486344E-3</v>
      </c>
      <c r="AO20" s="222">
        <v>1.6321670926538849E-4</v>
      </c>
      <c r="AP20" s="222">
        <v>8.9342846245244424E-5</v>
      </c>
      <c r="AQ20" s="222">
        <v>1.591434198090895E-4</v>
      </c>
      <c r="AR20" s="223">
        <v>1.117440945696524</v>
      </c>
      <c r="AS20" s="205">
        <v>0.86081239900042361</v>
      </c>
    </row>
    <row r="21" spans="2:45" ht="15.95" customHeight="1" x14ac:dyDescent="0.15">
      <c r="B21" s="218" t="s">
        <v>140</v>
      </c>
      <c r="C21" s="197" t="s">
        <v>251</v>
      </c>
      <c r="D21" s="219">
        <v>1.238105938789699E-5</v>
      </c>
      <c r="E21" s="219">
        <v>1.0197358840972411E-5</v>
      </c>
      <c r="F21" s="219">
        <v>3.9781574010647232E-5</v>
      </c>
      <c r="G21" s="219">
        <v>1.6157384860777353E-5</v>
      </c>
      <c r="H21" s="219">
        <v>1.4663296086663464E-5</v>
      </c>
      <c r="I21" s="219">
        <v>1.8120468007876644E-5</v>
      </c>
      <c r="J21" s="219">
        <v>2.4851170525470548E-5</v>
      </c>
      <c r="K21" s="219">
        <v>1.5196969080929116E-5</v>
      </c>
      <c r="L21" s="219">
        <v>9.3704271052046865E-5</v>
      </c>
      <c r="M21" s="219">
        <v>3.2204175140338449E-5</v>
      </c>
      <c r="N21" s="219">
        <v>1.180062895533848E-4</v>
      </c>
      <c r="O21" s="219">
        <v>2.9913187088218622E-5</v>
      </c>
      <c r="P21" s="219">
        <v>2.1698396759127303E-5</v>
      </c>
      <c r="Q21" s="219">
        <v>2.1149033978740957E-5</v>
      </c>
      <c r="R21" s="219">
        <v>8.6497717291722121E-5</v>
      </c>
      <c r="S21" s="219">
        <v>1.0034174180968938</v>
      </c>
      <c r="T21" s="219">
        <v>1.1021414418360059E-4</v>
      </c>
      <c r="U21" s="219">
        <v>1.1290524524195896E-4</v>
      </c>
      <c r="V21" s="219">
        <v>1.0702575115485271E-4</v>
      </c>
      <c r="W21" s="219">
        <v>4.9729758207152957E-5</v>
      </c>
      <c r="X21" s="219">
        <v>4.1229908009873475E-5</v>
      </c>
      <c r="Y21" s="219">
        <v>1.5161042384201793E-4</v>
      </c>
      <c r="Z21" s="219">
        <v>2.3440048705800548E-5</v>
      </c>
      <c r="AA21" s="219">
        <v>3.5198693513753949E-5</v>
      </c>
      <c r="AB21" s="219">
        <v>2.3019496709181606E-5</v>
      </c>
      <c r="AC21" s="219">
        <v>5.0400555998570228E-5</v>
      </c>
      <c r="AD21" s="219">
        <v>2.3425176416650995E-5</v>
      </c>
      <c r="AE21" s="219">
        <v>2.7152605873515597E-5</v>
      </c>
      <c r="AF21" s="219">
        <v>3.7405589059155009E-5</v>
      </c>
      <c r="AG21" s="219">
        <v>7.1518831420697177E-6</v>
      </c>
      <c r="AH21" s="219">
        <v>5.3820049256158624E-5</v>
      </c>
      <c r="AI21" s="219">
        <v>4.7648148571351207E-5</v>
      </c>
      <c r="AJ21" s="219">
        <v>2.8266566466539671E-5</v>
      </c>
      <c r="AK21" s="219">
        <v>2.7603708454332755E-5</v>
      </c>
      <c r="AL21" s="219">
        <v>1.6468387124432817E-5</v>
      </c>
      <c r="AM21" s="219">
        <v>2.7285621616259992E-5</v>
      </c>
      <c r="AN21" s="219">
        <v>4.0096653950011981E-4</v>
      </c>
      <c r="AO21" s="219">
        <v>1.7381282753943565E-5</v>
      </c>
      <c r="AP21" s="219">
        <v>1.095441164898641E-5</v>
      </c>
      <c r="AQ21" s="219">
        <v>1.5843004455045779E-5</v>
      </c>
      <c r="AR21" s="220">
        <v>1.0054180874484637</v>
      </c>
      <c r="AS21" s="200">
        <v>0.77451641555470341</v>
      </c>
    </row>
    <row r="22" spans="2:45" ht="15.95" customHeight="1" x14ac:dyDescent="0.15">
      <c r="B22" s="221" t="s">
        <v>141</v>
      </c>
      <c r="C22" s="202" t="s">
        <v>252</v>
      </c>
      <c r="D22" s="222">
        <v>2.4295535737010083E-5</v>
      </c>
      <c r="E22" s="222">
        <v>2.2708955865093146E-5</v>
      </c>
      <c r="F22" s="222">
        <v>3.8361516916641592E-5</v>
      </c>
      <c r="G22" s="222">
        <v>2.9755689840497397E-5</v>
      </c>
      <c r="H22" s="222">
        <v>2.8891560293546197E-5</v>
      </c>
      <c r="I22" s="222">
        <v>2.6295245806737447E-5</v>
      </c>
      <c r="J22" s="222">
        <v>5.6940438602170615E-5</v>
      </c>
      <c r="K22" s="222">
        <v>2.0600143704971509E-5</v>
      </c>
      <c r="L22" s="222">
        <v>2.4288318498948314E-5</v>
      </c>
      <c r="M22" s="222">
        <v>3.3822439051278131E-5</v>
      </c>
      <c r="N22" s="222">
        <v>2.6554004519258096E-5</v>
      </c>
      <c r="O22" s="222">
        <v>1.668892347413509E-5</v>
      </c>
      <c r="P22" s="222">
        <v>1.8141666207424247E-5</v>
      </c>
      <c r="Q22" s="222">
        <v>2.1468110474909455E-5</v>
      </c>
      <c r="R22" s="222">
        <v>1.3457896700013827E-4</v>
      </c>
      <c r="S22" s="222">
        <v>7.1805742552337307E-4</v>
      </c>
      <c r="T22" s="222">
        <v>1.0079645300819569</v>
      </c>
      <c r="U22" s="222">
        <v>2.8802854685200126E-5</v>
      </c>
      <c r="V22" s="222">
        <v>8.4500081949468242E-5</v>
      </c>
      <c r="W22" s="222">
        <v>1.718380126753E-4</v>
      </c>
      <c r="X22" s="222">
        <v>6.0965252680859129E-5</v>
      </c>
      <c r="Y22" s="222">
        <v>2.3069735530825182E-4</v>
      </c>
      <c r="Z22" s="222">
        <v>4.8232090766544957E-5</v>
      </c>
      <c r="AA22" s="222">
        <v>6.5881198619253655E-5</v>
      </c>
      <c r="AB22" s="222">
        <v>3.1495539293618154E-5</v>
      </c>
      <c r="AC22" s="222">
        <v>7.2212902883078448E-5</v>
      </c>
      <c r="AD22" s="222">
        <v>4.2346495605331525E-5</v>
      </c>
      <c r="AE22" s="222">
        <v>1.2523978968285255E-4</v>
      </c>
      <c r="AF22" s="222">
        <v>6.0395568038570208E-5</v>
      </c>
      <c r="AG22" s="222">
        <v>1.0948152937983352E-5</v>
      </c>
      <c r="AH22" s="222">
        <v>7.9762154821782523E-5</v>
      </c>
      <c r="AI22" s="222">
        <v>8.6994885617249268E-5</v>
      </c>
      <c r="AJ22" s="222">
        <v>3.8090396342585356E-4</v>
      </c>
      <c r="AK22" s="222">
        <v>4.705391566365182E-5</v>
      </c>
      <c r="AL22" s="222">
        <v>1.1968637411213941E-3</v>
      </c>
      <c r="AM22" s="222">
        <v>5.1530003326575509E-5</v>
      </c>
      <c r="AN22" s="222">
        <v>5.1610068639440509E-4</v>
      </c>
      <c r="AO22" s="222">
        <v>1.480094001498143E-4</v>
      </c>
      <c r="AP22" s="222">
        <v>2.3859439997411715E-3</v>
      </c>
      <c r="AQ22" s="222">
        <v>5.8298326931002754E-5</v>
      </c>
      <c r="AR22" s="223">
        <v>1.0151909953957929</v>
      </c>
      <c r="AS22" s="205">
        <v>0.78204490318328856</v>
      </c>
    </row>
    <row r="23" spans="2:45" ht="15.95" customHeight="1" x14ac:dyDescent="0.15">
      <c r="B23" s="218" t="s">
        <v>142</v>
      </c>
      <c r="C23" s="197" t="s">
        <v>253</v>
      </c>
      <c r="D23" s="219">
        <v>2.4899612514979599E-4</v>
      </c>
      <c r="E23" s="219">
        <v>2.2392365910306759E-4</v>
      </c>
      <c r="F23" s="219">
        <v>5.057180184070793E-4</v>
      </c>
      <c r="G23" s="219">
        <v>3.3117371229396479E-4</v>
      </c>
      <c r="H23" s="219">
        <v>3.0970772964188087E-4</v>
      </c>
      <c r="I23" s="219">
        <v>2.8917571583907884E-4</v>
      </c>
      <c r="J23" s="219">
        <v>5.2396613859141596E-4</v>
      </c>
      <c r="K23" s="219">
        <v>2.6194872212409839E-4</v>
      </c>
      <c r="L23" s="219">
        <v>2.9354970106575611E-4</v>
      </c>
      <c r="M23" s="219">
        <v>4.3175256627803871E-4</v>
      </c>
      <c r="N23" s="219">
        <v>3.1770831861770691E-4</v>
      </c>
      <c r="O23" s="219">
        <v>1.9688519175822521E-4</v>
      </c>
      <c r="P23" s="219">
        <v>2.4780020679494988E-4</v>
      </c>
      <c r="Q23" s="219">
        <v>2.7007558468533524E-4</v>
      </c>
      <c r="R23" s="219">
        <v>1.8592164246625327E-3</v>
      </c>
      <c r="S23" s="219">
        <v>5.3534554959400035E-3</v>
      </c>
      <c r="T23" s="219">
        <v>2.3159572121140868E-2</v>
      </c>
      <c r="U23" s="219">
        <v>1.1208221523556132</v>
      </c>
      <c r="V23" s="219">
        <v>6.3195152009499489E-2</v>
      </c>
      <c r="W23" s="219">
        <v>0.13681674794680074</v>
      </c>
      <c r="X23" s="219">
        <v>8.8945171626729665E-3</v>
      </c>
      <c r="Y23" s="219">
        <v>2.3139892647266636E-3</v>
      </c>
      <c r="Z23" s="219">
        <v>8.4956269132085678E-4</v>
      </c>
      <c r="AA23" s="219">
        <v>8.252318458311401E-4</v>
      </c>
      <c r="AB23" s="219">
        <v>4.5588345815772381E-4</v>
      </c>
      <c r="AC23" s="219">
        <v>8.9780363255368323E-4</v>
      </c>
      <c r="AD23" s="219">
        <v>5.0141668322247347E-4</v>
      </c>
      <c r="AE23" s="219">
        <v>5.8339628611347766E-4</v>
      </c>
      <c r="AF23" s="219">
        <v>8.1506378638623075E-4</v>
      </c>
      <c r="AG23" s="219">
        <v>1.4925885123215398E-4</v>
      </c>
      <c r="AH23" s="219">
        <v>1.0493928928335665E-3</v>
      </c>
      <c r="AI23" s="219">
        <v>1.3569219092915072E-3</v>
      </c>
      <c r="AJ23" s="219">
        <v>1.3597680661057807E-3</v>
      </c>
      <c r="AK23" s="219">
        <v>8.5126228419533619E-4</v>
      </c>
      <c r="AL23" s="219">
        <v>3.8896705323170246E-4</v>
      </c>
      <c r="AM23" s="219">
        <v>6.2064861139036478E-4</v>
      </c>
      <c r="AN23" s="219">
        <v>7.7650788955050554E-3</v>
      </c>
      <c r="AO23" s="219">
        <v>3.7929763134065631E-4</v>
      </c>
      <c r="AP23" s="219">
        <v>1.4785930623432697E-2</v>
      </c>
      <c r="AQ23" s="219">
        <v>4.0865726866231206E-4</v>
      </c>
      <c r="AR23" s="220">
        <v>1.4009107266422132</v>
      </c>
      <c r="AS23" s="200">
        <v>1.0791812560928082</v>
      </c>
    </row>
    <row r="24" spans="2:45" ht="15.95" customHeight="1" x14ac:dyDescent="0.15">
      <c r="B24" s="221" t="s">
        <v>143</v>
      </c>
      <c r="C24" s="202" t="s">
        <v>254</v>
      </c>
      <c r="D24" s="222">
        <v>3.328975533544925E-5</v>
      </c>
      <c r="E24" s="222">
        <v>1.6515750364152497E-4</v>
      </c>
      <c r="F24" s="222">
        <v>6.7326178006657102E-5</v>
      </c>
      <c r="G24" s="222">
        <v>4.1159537894465883E-5</v>
      </c>
      <c r="H24" s="222">
        <v>3.193681335787074E-5</v>
      </c>
      <c r="I24" s="222">
        <v>4.2702446289792623E-5</v>
      </c>
      <c r="J24" s="222">
        <v>7.0269211583364355E-5</v>
      </c>
      <c r="K24" s="222">
        <v>3.2194607310130886E-5</v>
      </c>
      <c r="L24" s="222">
        <v>3.6571149626547974E-5</v>
      </c>
      <c r="M24" s="222">
        <v>4.9495788192749993E-5</v>
      </c>
      <c r="N24" s="222">
        <v>3.5809102697395891E-5</v>
      </c>
      <c r="O24" s="222">
        <v>2.4367378283462089E-5</v>
      </c>
      <c r="P24" s="222">
        <v>2.8008645730245116E-5</v>
      </c>
      <c r="Q24" s="222">
        <v>3.8027535071656172E-5</v>
      </c>
      <c r="R24" s="222">
        <v>6.0494017503758273E-4</v>
      </c>
      <c r="S24" s="222">
        <v>1.8999402254231031E-3</v>
      </c>
      <c r="T24" s="222">
        <v>1.0931892981561064E-3</v>
      </c>
      <c r="U24" s="222">
        <v>6.6760753232998106E-4</v>
      </c>
      <c r="V24" s="222">
        <v>1.0085656645885124</v>
      </c>
      <c r="W24" s="222">
        <v>1.7691365238642607E-3</v>
      </c>
      <c r="X24" s="222">
        <v>3.0179281539654108E-3</v>
      </c>
      <c r="Y24" s="222">
        <v>2.4756956799787005E-3</v>
      </c>
      <c r="Z24" s="222">
        <v>9.9106278740667886E-5</v>
      </c>
      <c r="AA24" s="222">
        <v>7.7985521779301635E-4</v>
      </c>
      <c r="AB24" s="222">
        <v>5.9043693984657959E-5</v>
      </c>
      <c r="AC24" s="222">
        <v>1.4335431991285732E-4</v>
      </c>
      <c r="AD24" s="222">
        <v>4.9843969558884496E-5</v>
      </c>
      <c r="AE24" s="222">
        <v>7.4242535653693437E-5</v>
      </c>
      <c r="AF24" s="222">
        <v>7.4476635635604084E-5</v>
      </c>
      <c r="AG24" s="222">
        <v>2.5910798808919088E-5</v>
      </c>
      <c r="AH24" s="222">
        <v>1.3244785040188072E-4</v>
      </c>
      <c r="AI24" s="222">
        <v>1.1481318981617592E-4</v>
      </c>
      <c r="AJ24" s="222">
        <v>2.0828082800413854E-4</v>
      </c>
      <c r="AK24" s="222">
        <v>1.4342512618091671E-4</v>
      </c>
      <c r="AL24" s="222">
        <v>4.2082188156127067E-5</v>
      </c>
      <c r="AM24" s="222">
        <v>5.57385506515764E-5</v>
      </c>
      <c r="AN24" s="222">
        <v>7.3407005774688136E-4</v>
      </c>
      <c r="AO24" s="222">
        <v>5.1016995302732783E-5</v>
      </c>
      <c r="AP24" s="222">
        <v>3.5814294378571602E-5</v>
      </c>
      <c r="AQ24" s="222">
        <v>7.9672997208611861E-5</v>
      </c>
      <c r="AR24" s="223">
        <v>1.0236936133582253</v>
      </c>
      <c r="AS24" s="205">
        <v>0.78859483228174598</v>
      </c>
    </row>
    <row r="25" spans="2:45" ht="15.95" customHeight="1" x14ac:dyDescent="0.15">
      <c r="B25" s="218" t="s">
        <v>144</v>
      </c>
      <c r="C25" s="197" t="s">
        <v>255</v>
      </c>
      <c r="D25" s="219">
        <v>9.5434995464403365E-8</v>
      </c>
      <c r="E25" s="219">
        <v>2.1032494028547095E-7</v>
      </c>
      <c r="F25" s="219">
        <v>1.7440584953715917E-7</v>
      </c>
      <c r="G25" s="219">
        <v>1.200912466413444E-7</v>
      </c>
      <c r="H25" s="219">
        <v>1.0058224201524379E-7</v>
      </c>
      <c r="I25" s="219">
        <v>1.0254067539334814E-7</v>
      </c>
      <c r="J25" s="219">
        <v>1.5164935809804323E-7</v>
      </c>
      <c r="K25" s="219">
        <v>1.573439034345211E-7</v>
      </c>
      <c r="L25" s="219">
        <v>9.4144080399058898E-8</v>
      </c>
      <c r="M25" s="219">
        <v>1.6051593067704806E-7</v>
      </c>
      <c r="N25" s="219">
        <v>1.0015852350173485E-7</v>
      </c>
      <c r="O25" s="219">
        <v>7.3259040763940015E-8</v>
      </c>
      <c r="P25" s="219">
        <v>7.1898138533421312E-8</v>
      </c>
      <c r="Q25" s="219">
        <v>1.1521873195193131E-7</v>
      </c>
      <c r="R25" s="219">
        <v>4.8004417615778044E-7</v>
      </c>
      <c r="S25" s="219">
        <v>2.4369072150874816E-7</v>
      </c>
      <c r="T25" s="219">
        <v>2.1313110401287211E-7</v>
      </c>
      <c r="U25" s="219">
        <v>1.9394229204786319E-7</v>
      </c>
      <c r="V25" s="219">
        <v>1.3543043112744227E-7</v>
      </c>
      <c r="W25" s="219">
        <v>1.0000278687227644</v>
      </c>
      <c r="X25" s="219">
        <v>5.0194269481800967E-7</v>
      </c>
      <c r="Y25" s="219">
        <v>1.0144070724696961E-5</v>
      </c>
      <c r="Z25" s="219">
        <v>1.5357252397598465E-7</v>
      </c>
      <c r="AA25" s="219">
        <v>2.3082902288537653E-6</v>
      </c>
      <c r="AB25" s="219">
        <v>1.6969125994420768E-7</v>
      </c>
      <c r="AC25" s="219">
        <v>3.3732006685983684E-7</v>
      </c>
      <c r="AD25" s="219">
        <v>1.592172696277905E-7</v>
      </c>
      <c r="AE25" s="219">
        <v>3.9016903741417725E-7</v>
      </c>
      <c r="AF25" s="219">
        <v>3.0985163332685358E-7</v>
      </c>
      <c r="AG25" s="219">
        <v>1.0844235557612889E-7</v>
      </c>
      <c r="AH25" s="219">
        <v>3.6760345824388575E-7</v>
      </c>
      <c r="AI25" s="219">
        <v>3.6197521638573152E-7</v>
      </c>
      <c r="AJ25" s="219">
        <v>2.1518395228595528E-6</v>
      </c>
      <c r="AK25" s="219">
        <v>2.2304351136819786E-7</v>
      </c>
      <c r="AL25" s="219">
        <v>1.1777506000536266E-7</v>
      </c>
      <c r="AM25" s="219">
        <v>2.1171584735962665E-7</v>
      </c>
      <c r="AN25" s="219">
        <v>1.7029312926835721E-6</v>
      </c>
      <c r="AO25" s="219">
        <v>2.2823268068543138E-7</v>
      </c>
      <c r="AP25" s="219">
        <v>1.039933047572206E-7</v>
      </c>
      <c r="AQ25" s="219">
        <v>3.2232966025405243E-7</v>
      </c>
      <c r="AR25" s="220">
        <v>1.0000512365364957</v>
      </c>
      <c r="AS25" s="200">
        <v>0.77038210149864461</v>
      </c>
    </row>
    <row r="26" spans="2:45" ht="15.95" customHeight="1" x14ac:dyDescent="0.15">
      <c r="B26" s="221" t="s">
        <v>145</v>
      </c>
      <c r="C26" s="202" t="s">
        <v>256</v>
      </c>
      <c r="D26" s="222">
        <v>1.8182109160572616E-5</v>
      </c>
      <c r="E26" s="222">
        <v>1.2035183421620211E-5</v>
      </c>
      <c r="F26" s="222">
        <v>4.6239531190640907E-5</v>
      </c>
      <c r="G26" s="222">
        <v>1.841473138933229E-5</v>
      </c>
      <c r="H26" s="222">
        <v>1.536185776544597E-5</v>
      </c>
      <c r="I26" s="222">
        <v>1.6189694403652147E-5</v>
      </c>
      <c r="J26" s="222">
        <v>2.3748933121079876E-5</v>
      </c>
      <c r="K26" s="222">
        <v>1.6652605389539506E-5</v>
      </c>
      <c r="L26" s="222">
        <v>1.4591532306168502E-5</v>
      </c>
      <c r="M26" s="222">
        <v>2.7257369954029908E-5</v>
      </c>
      <c r="N26" s="222">
        <v>1.6715659063683885E-5</v>
      </c>
      <c r="O26" s="222">
        <v>1.1556863318341351E-5</v>
      </c>
      <c r="P26" s="222">
        <v>1.2245419153333787E-5</v>
      </c>
      <c r="Q26" s="222">
        <v>1.277630227369847E-5</v>
      </c>
      <c r="R26" s="222">
        <v>1.168146738607936E-5</v>
      </c>
      <c r="S26" s="222">
        <v>1.7666805969799465E-5</v>
      </c>
      <c r="T26" s="222">
        <v>1.7370639808565057E-5</v>
      </c>
      <c r="U26" s="222">
        <v>1.7167475439486083E-5</v>
      </c>
      <c r="V26" s="222">
        <v>1.7300098031798015E-5</v>
      </c>
      <c r="W26" s="222">
        <v>1.2265052754289479E-5</v>
      </c>
      <c r="X26" s="222">
        <v>1.0046849170683376</v>
      </c>
      <c r="Y26" s="222">
        <v>1.1295095246261025E-5</v>
      </c>
      <c r="Z26" s="222">
        <v>3.2937859339308127E-5</v>
      </c>
      <c r="AA26" s="222">
        <v>3.2759170468219878E-5</v>
      </c>
      <c r="AB26" s="222">
        <v>2.2845813745264313E-5</v>
      </c>
      <c r="AC26" s="222">
        <v>4.0659245606123606E-5</v>
      </c>
      <c r="AD26" s="222">
        <v>2.6798769068915848E-5</v>
      </c>
      <c r="AE26" s="222">
        <v>2.8153564485626285E-5</v>
      </c>
      <c r="AF26" s="222">
        <v>3.5755411311695673E-5</v>
      </c>
      <c r="AG26" s="222">
        <v>6.6607654219578643E-6</v>
      </c>
      <c r="AH26" s="222">
        <v>1.3943013741096386E-4</v>
      </c>
      <c r="AI26" s="222">
        <v>4.3778956817081911E-5</v>
      </c>
      <c r="AJ26" s="222">
        <v>1.0449777921726835E-4</v>
      </c>
      <c r="AK26" s="222">
        <v>2.6721131008163015E-5</v>
      </c>
      <c r="AL26" s="222">
        <v>1.6030842274138673E-5</v>
      </c>
      <c r="AM26" s="222">
        <v>2.7474616614966794E-5</v>
      </c>
      <c r="AN26" s="222">
        <v>3.504385855456731E-4</v>
      </c>
      <c r="AO26" s="222">
        <v>1.9532790887236136E-5</v>
      </c>
      <c r="AP26" s="222">
        <v>1.3656196906375132E-5</v>
      </c>
      <c r="AQ26" s="222">
        <v>2.5964090769947203E-5</v>
      </c>
      <c r="AR26" s="223">
        <v>1.006045727221784</v>
      </c>
      <c r="AS26" s="205">
        <v>0.77499991322951178</v>
      </c>
    </row>
    <row r="27" spans="2:45" ht="15.95" customHeight="1" x14ac:dyDescent="0.15">
      <c r="B27" s="218" t="s">
        <v>146</v>
      </c>
      <c r="C27" s="197" t="s">
        <v>257</v>
      </c>
      <c r="D27" s="219">
        <v>1.3940498928979297E-4</v>
      </c>
      <c r="E27" s="219">
        <v>1.1143969316787848E-2</v>
      </c>
      <c r="F27" s="219">
        <v>4.5449914926594485E-4</v>
      </c>
      <c r="G27" s="219">
        <v>5.7972863438649348E-4</v>
      </c>
      <c r="H27" s="219">
        <v>4.3211755381515026E-5</v>
      </c>
      <c r="I27" s="219">
        <v>7.2936092689431862E-5</v>
      </c>
      <c r="J27" s="219">
        <v>3.8046924834204188E-5</v>
      </c>
      <c r="K27" s="219">
        <v>8.4456134948082622E-5</v>
      </c>
      <c r="L27" s="219">
        <v>2.9327045585108986E-5</v>
      </c>
      <c r="M27" s="219">
        <v>1.4173147743038261E-4</v>
      </c>
      <c r="N27" s="219">
        <v>6.2143906791377803E-5</v>
      </c>
      <c r="O27" s="219">
        <v>5.1791902016921753E-5</v>
      </c>
      <c r="P27" s="219">
        <v>4.5813434748040089E-5</v>
      </c>
      <c r="Q27" s="219">
        <v>4.0992914311621229E-5</v>
      </c>
      <c r="R27" s="219">
        <v>2.9618151708641828E-5</v>
      </c>
      <c r="S27" s="219">
        <v>2.7377006818958899E-5</v>
      </c>
      <c r="T27" s="219">
        <v>5.8446194493871369E-5</v>
      </c>
      <c r="U27" s="219">
        <v>3.0856553832485736E-5</v>
      </c>
      <c r="V27" s="219">
        <v>3.3010703276857815E-5</v>
      </c>
      <c r="W27" s="219">
        <v>2.5975379123017192E-5</v>
      </c>
      <c r="X27" s="219">
        <v>2.2891073197929853E-5</v>
      </c>
      <c r="Y27" s="219">
        <v>1.0307880542205359</v>
      </c>
      <c r="Z27" s="219">
        <v>2.2310373311365292E-4</v>
      </c>
      <c r="AA27" s="219">
        <v>6.4933678877829545E-5</v>
      </c>
      <c r="AB27" s="219">
        <v>4.8034559459596422E-5</v>
      </c>
      <c r="AC27" s="219">
        <v>4.1120731143695052E-5</v>
      </c>
      <c r="AD27" s="219">
        <v>1.0516801404874674E-4</v>
      </c>
      <c r="AE27" s="219">
        <v>7.5015065877973553E-5</v>
      </c>
      <c r="AF27" s="219">
        <v>5.1796814646974441E-5</v>
      </c>
      <c r="AG27" s="219">
        <v>7.5075456522778714E-6</v>
      </c>
      <c r="AH27" s="219">
        <v>1.4916346832894328E-3</v>
      </c>
      <c r="AI27" s="219">
        <v>4.0220011841869978E-5</v>
      </c>
      <c r="AJ27" s="219">
        <v>3.3109891908127403E-4</v>
      </c>
      <c r="AK27" s="219">
        <v>9.2205690558321926E-5</v>
      </c>
      <c r="AL27" s="219">
        <v>3.355060064167562E-5</v>
      </c>
      <c r="AM27" s="219">
        <v>6.0812872712832623E-5</v>
      </c>
      <c r="AN27" s="219">
        <v>2.8686866885986964E-5</v>
      </c>
      <c r="AO27" s="219">
        <v>1.1118816032915966E-4</v>
      </c>
      <c r="AP27" s="219">
        <v>9.2554186889779133E-5</v>
      </c>
      <c r="AQ27" s="219">
        <v>1.0112741181376608E-4</v>
      </c>
      <c r="AR27" s="220">
        <v>1.046944042508319</v>
      </c>
      <c r="AS27" s="200">
        <v>0.80650562906394752</v>
      </c>
    </row>
    <row r="28" spans="2:45" ht="15.95" customHeight="1" x14ac:dyDescent="0.15">
      <c r="B28" s="221" t="s">
        <v>147</v>
      </c>
      <c r="C28" s="202" t="s">
        <v>148</v>
      </c>
      <c r="D28" s="222">
        <v>5.1875889965147541E-4</v>
      </c>
      <c r="E28" s="222">
        <v>1.5232661694854755E-3</v>
      </c>
      <c r="F28" s="222">
        <v>1.069231716876274E-3</v>
      </c>
      <c r="G28" s="222">
        <v>1.6232420311099467E-3</v>
      </c>
      <c r="H28" s="222">
        <v>3.5578293670549105E-3</v>
      </c>
      <c r="I28" s="222">
        <v>2.0365089636507436E-3</v>
      </c>
      <c r="J28" s="222">
        <v>1.3482572156600652E-3</v>
      </c>
      <c r="K28" s="222">
        <v>3.600031397901093E-4</v>
      </c>
      <c r="L28" s="222">
        <v>1.1872046487819208E-3</v>
      </c>
      <c r="M28" s="222">
        <v>1.5365424104325097E-3</v>
      </c>
      <c r="N28" s="222">
        <v>3.1484445595217664E-3</v>
      </c>
      <c r="O28" s="222">
        <v>1.2094320055228212E-3</v>
      </c>
      <c r="P28" s="222">
        <v>2.2896225494129633E-3</v>
      </c>
      <c r="Q28" s="222">
        <v>3.5323175903211447E-4</v>
      </c>
      <c r="R28" s="222">
        <v>3.4035932551253564E-4</v>
      </c>
      <c r="S28" s="222">
        <v>5.4987692362520749E-4</v>
      </c>
      <c r="T28" s="222">
        <v>1.2180645031706972E-3</v>
      </c>
      <c r="U28" s="222">
        <v>6.3664891789957077E-4</v>
      </c>
      <c r="V28" s="222">
        <v>6.2950120687248732E-4</v>
      </c>
      <c r="W28" s="222">
        <v>2.1387656184788969E-3</v>
      </c>
      <c r="X28" s="222">
        <v>4.1004282774846228E-4</v>
      </c>
      <c r="Y28" s="222">
        <v>5.2711024245733905E-4</v>
      </c>
      <c r="Z28" s="222">
        <v>1.0052287436357059</v>
      </c>
      <c r="AA28" s="222">
        <v>8.5967874547612279E-4</v>
      </c>
      <c r="AB28" s="222">
        <v>1.7886639394781283E-3</v>
      </c>
      <c r="AC28" s="222">
        <v>1.0643013558904811E-3</v>
      </c>
      <c r="AD28" s="222">
        <v>1.4301032506774103E-3</v>
      </c>
      <c r="AE28" s="222">
        <v>1.3573615914717427E-3</v>
      </c>
      <c r="AF28" s="222">
        <v>3.0311266459916233E-3</v>
      </c>
      <c r="AG28" s="222">
        <v>2.2168097406137255E-4</v>
      </c>
      <c r="AH28" s="222">
        <v>7.4562705514063165E-4</v>
      </c>
      <c r="AI28" s="222">
        <v>3.2103001053669414E-3</v>
      </c>
      <c r="AJ28" s="222">
        <v>1.5165284061163641E-3</v>
      </c>
      <c r="AK28" s="222">
        <v>2.5145588309530421E-3</v>
      </c>
      <c r="AL28" s="222">
        <v>9.2626430892037734E-4</v>
      </c>
      <c r="AM28" s="222">
        <v>7.0902858622547138E-3</v>
      </c>
      <c r="AN28" s="222">
        <v>1.4577260117040706E-3</v>
      </c>
      <c r="AO28" s="222">
        <v>1.3764759388468638E-3</v>
      </c>
      <c r="AP28" s="222">
        <v>2.3181084816870676E-2</v>
      </c>
      <c r="AQ28" s="222">
        <v>5.5792089137472853E-4</v>
      </c>
      <c r="AR28" s="223">
        <v>1.0857703773680496</v>
      </c>
      <c r="AS28" s="205">
        <v>0.83641521004333952</v>
      </c>
    </row>
    <row r="29" spans="2:45" ht="15.95" customHeight="1" x14ac:dyDescent="0.15">
      <c r="B29" s="218" t="s">
        <v>149</v>
      </c>
      <c r="C29" s="197" t="s">
        <v>258</v>
      </c>
      <c r="D29" s="219">
        <v>5.8916040785209319E-3</v>
      </c>
      <c r="E29" s="219">
        <v>2.1527734257138199E-3</v>
      </c>
      <c r="F29" s="219">
        <v>7.8233852033511783E-3</v>
      </c>
      <c r="G29" s="219">
        <v>2.8397411578742131E-3</v>
      </c>
      <c r="H29" s="219">
        <v>3.8620805086208129E-3</v>
      </c>
      <c r="I29" s="219">
        <v>5.1120821898383417E-3</v>
      </c>
      <c r="J29" s="219">
        <v>6.0785984559190648E-3</v>
      </c>
      <c r="K29" s="219">
        <v>8.2173207592254882E-3</v>
      </c>
      <c r="L29" s="219">
        <v>6.5166806374605049E-3</v>
      </c>
      <c r="M29" s="219">
        <v>7.2119711417075356E-3</v>
      </c>
      <c r="N29" s="219">
        <v>7.7509439630388212E-3</v>
      </c>
      <c r="O29" s="219">
        <v>6.6384474848500599E-3</v>
      </c>
      <c r="P29" s="219">
        <v>5.4334772147116147E-3</v>
      </c>
      <c r="Q29" s="219">
        <v>5.2881629367438369E-3</v>
      </c>
      <c r="R29" s="219">
        <v>2.9983208939721529E-3</v>
      </c>
      <c r="S29" s="219">
        <v>2.9745386088238387E-3</v>
      </c>
      <c r="T29" s="219">
        <v>3.6042587264452919E-3</v>
      </c>
      <c r="U29" s="219">
        <v>4.6826212019844661E-3</v>
      </c>
      <c r="V29" s="219">
        <v>4.059412300651404E-3</v>
      </c>
      <c r="W29" s="219">
        <v>2.2618066333288047E-3</v>
      </c>
      <c r="X29" s="219">
        <v>1.9187226495992052E-3</v>
      </c>
      <c r="Y29" s="219">
        <v>2.949996511100081E-3</v>
      </c>
      <c r="Z29" s="219">
        <v>4.5085186997625183E-3</v>
      </c>
      <c r="AA29" s="219">
        <v>1.0025178929577072</v>
      </c>
      <c r="AB29" s="219">
        <v>2.1595218792681236E-2</v>
      </c>
      <c r="AC29" s="219">
        <v>5.8220259750799606E-2</v>
      </c>
      <c r="AD29" s="219">
        <v>6.3313723318261812E-3</v>
      </c>
      <c r="AE29" s="219">
        <v>6.3145920494533459E-3</v>
      </c>
      <c r="AF29" s="219">
        <v>5.2083966239614725E-3</v>
      </c>
      <c r="AG29" s="219">
        <v>1.6137125906138181E-2</v>
      </c>
      <c r="AH29" s="219">
        <v>1.2764008060225884E-2</v>
      </c>
      <c r="AI29" s="219">
        <v>8.1047293584496447E-3</v>
      </c>
      <c r="AJ29" s="219">
        <v>9.9277693422325283E-3</v>
      </c>
      <c r="AK29" s="219">
        <v>9.2184495754563528E-3</v>
      </c>
      <c r="AL29" s="219">
        <v>4.6026752125884959E-3</v>
      </c>
      <c r="AM29" s="219">
        <v>3.7533050609638331E-3</v>
      </c>
      <c r="AN29" s="219">
        <v>2.8300735210545634E-3</v>
      </c>
      <c r="AO29" s="219">
        <v>6.1366937747639747E-3</v>
      </c>
      <c r="AP29" s="219">
        <v>2.2120197354438017E-3</v>
      </c>
      <c r="AQ29" s="219">
        <v>1.7065497558703367E-2</v>
      </c>
      <c r="AR29" s="220">
        <v>1.3037155449956943</v>
      </c>
      <c r="AS29" s="200">
        <v>1.004307664063951</v>
      </c>
    </row>
    <row r="30" spans="2:45" ht="15.95" customHeight="1" x14ac:dyDescent="0.15">
      <c r="B30" s="221" t="s">
        <v>150</v>
      </c>
      <c r="C30" s="202" t="s">
        <v>358</v>
      </c>
      <c r="D30" s="222">
        <v>1.646315747562864E-2</v>
      </c>
      <c r="E30" s="222">
        <v>9.6055618965606229E-3</v>
      </c>
      <c r="F30" s="222">
        <v>2.1527059589040318E-2</v>
      </c>
      <c r="G30" s="222">
        <v>1.7764292279731999E-2</v>
      </c>
      <c r="H30" s="222">
        <v>2.3028945775108667E-2</v>
      </c>
      <c r="I30" s="222">
        <v>2.1538842007497602E-2</v>
      </c>
      <c r="J30" s="222">
        <v>6.5575907456083285E-2</v>
      </c>
      <c r="K30" s="222">
        <v>2.1240258352865297E-2</v>
      </c>
      <c r="L30" s="222">
        <v>3.080476290013676E-2</v>
      </c>
      <c r="M30" s="222">
        <v>4.4553103456749628E-2</v>
      </c>
      <c r="N30" s="222">
        <v>5.4182640513595656E-2</v>
      </c>
      <c r="O30" s="222">
        <v>6.3977980033283838E-2</v>
      </c>
      <c r="P30" s="222">
        <v>3.2955207773909152E-2</v>
      </c>
      <c r="Q30" s="222">
        <v>2.1083890604142223E-2</v>
      </c>
      <c r="R30" s="222">
        <v>1.2512914320954147E-2</v>
      </c>
      <c r="S30" s="222">
        <v>1.3203591857396243E-2</v>
      </c>
      <c r="T30" s="222">
        <v>8.0698683757499459E-3</v>
      </c>
      <c r="U30" s="222">
        <v>3.9551779409872451E-2</v>
      </c>
      <c r="V30" s="222">
        <v>1.9346922170300325E-2</v>
      </c>
      <c r="W30" s="222">
        <v>1.4163023330468391E-2</v>
      </c>
      <c r="X30" s="222">
        <v>1.6257258466493601E-2</v>
      </c>
      <c r="Y30" s="222">
        <v>2.08239547333465E-2</v>
      </c>
      <c r="Z30" s="222">
        <v>2.664689449669248E-2</v>
      </c>
      <c r="AA30" s="222">
        <v>6.8796071128606152E-3</v>
      </c>
      <c r="AB30" s="222">
        <v>1.114882807256725</v>
      </c>
      <c r="AC30" s="222">
        <v>5.8967886108674115E-2</v>
      </c>
      <c r="AD30" s="222">
        <v>7.4253111818209136E-2</v>
      </c>
      <c r="AE30" s="222">
        <v>3.0495728869354366E-2</v>
      </c>
      <c r="AF30" s="222">
        <v>7.877278926809287E-3</v>
      </c>
      <c r="AG30" s="222">
        <v>3.1441651462266735E-3</v>
      </c>
      <c r="AH30" s="222">
        <v>1.0127637180024083E-2</v>
      </c>
      <c r="AI30" s="222">
        <v>1.309908893793451E-2</v>
      </c>
      <c r="AJ30" s="222">
        <v>1.4803204968661771E-2</v>
      </c>
      <c r="AK30" s="222">
        <v>1.9233235017850521E-2</v>
      </c>
      <c r="AL30" s="222">
        <v>1.6583497629532467E-2</v>
      </c>
      <c r="AM30" s="222">
        <v>7.1609872914782016E-3</v>
      </c>
      <c r="AN30" s="222">
        <v>8.3728992739351537E-3</v>
      </c>
      <c r="AO30" s="222">
        <v>3.8920925591089388E-2</v>
      </c>
      <c r="AP30" s="222">
        <v>8.4821302808167041E-3</v>
      </c>
      <c r="AQ30" s="222">
        <v>6.7582780373881398E-3</v>
      </c>
      <c r="AR30" s="223">
        <v>2.0549202867231777</v>
      </c>
      <c r="AS30" s="205">
        <v>1.582992701834659</v>
      </c>
    </row>
    <row r="31" spans="2:45" ht="15.95" customHeight="1" x14ac:dyDescent="0.15">
      <c r="B31" s="218" t="s">
        <v>151</v>
      </c>
      <c r="C31" s="197" t="s">
        <v>168</v>
      </c>
      <c r="D31" s="219">
        <v>1.5382795576484047E-3</v>
      </c>
      <c r="E31" s="219">
        <v>8.8849741029654308E-4</v>
      </c>
      <c r="F31" s="219">
        <v>2.5947417545031191E-3</v>
      </c>
      <c r="G31" s="219">
        <v>2.7348703679665729E-3</v>
      </c>
      <c r="H31" s="219">
        <v>3.1222267974417395E-3</v>
      </c>
      <c r="I31" s="219">
        <v>2.2942435659995481E-3</v>
      </c>
      <c r="J31" s="219">
        <v>7.9074926821072217E-3</v>
      </c>
      <c r="K31" s="219">
        <v>1.1573541066890155E-3</v>
      </c>
      <c r="L31" s="219">
        <v>1.6205734701483551E-3</v>
      </c>
      <c r="M31" s="219">
        <v>2.7099862843158562E-3</v>
      </c>
      <c r="N31" s="219">
        <v>1.7283606093641268E-3</v>
      </c>
      <c r="O31" s="219">
        <v>4.0356079154984566E-3</v>
      </c>
      <c r="P31" s="219">
        <v>1.5627959575285262E-3</v>
      </c>
      <c r="Q31" s="219">
        <v>1.1597219675067098E-3</v>
      </c>
      <c r="R31" s="219">
        <v>5.8888793452322331E-4</v>
      </c>
      <c r="S31" s="219">
        <v>9.0021323808350893E-4</v>
      </c>
      <c r="T31" s="219">
        <v>3.7875500865509381E-3</v>
      </c>
      <c r="U31" s="219">
        <v>2.0229535693803754E-3</v>
      </c>
      <c r="V31" s="219">
        <v>1.0551767896048703E-3</v>
      </c>
      <c r="W31" s="219">
        <v>1.0609404661007949E-3</v>
      </c>
      <c r="X31" s="219">
        <v>7.0563217702591908E-4</v>
      </c>
      <c r="Y31" s="219">
        <v>1.4854950392566995E-3</v>
      </c>
      <c r="Z31" s="219">
        <v>1.8399151181872726E-3</v>
      </c>
      <c r="AA31" s="219">
        <v>1.6085228908862726E-3</v>
      </c>
      <c r="AB31" s="219">
        <v>1.0956517700056109E-3</v>
      </c>
      <c r="AC31" s="219">
        <v>1.1047307061337046</v>
      </c>
      <c r="AD31" s="219">
        <v>1.0301003522037696E-2</v>
      </c>
      <c r="AE31" s="219">
        <v>3.7352972156689326E-3</v>
      </c>
      <c r="AF31" s="219">
        <v>2.0265697381225572E-3</v>
      </c>
      <c r="AG31" s="219">
        <v>4.361980564793454E-4</v>
      </c>
      <c r="AH31" s="219">
        <v>6.4774014309322819E-3</v>
      </c>
      <c r="AI31" s="219">
        <v>4.7627409580745213E-3</v>
      </c>
      <c r="AJ31" s="219">
        <v>4.9061637795466597E-3</v>
      </c>
      <c r="AK31" s="219">
        <v>1.0015301639082201E-2</v>
      </c>
      <c r="AL31" s="219">
        <v>5.6909716099277615E-3</v>
      </c>
      <c r="AM31" s="219">
        <v>3.0487953883365669E-3</v>
      </c>
      <c r="AN31" s="219">
        <v>1.4418597293366811E-3</v>
      </c>
      <c r="AO31" s="219">
        <v>1.0555682559095598E-2</v>
      </c>
      <c r="AP31" s="219">
        <v>1.1986599750345808E-3</v>
      </c>
      <c r="AQ31" s="219">
        <v>2.0536289674628295E-3</v>
      </c>
      <c r="AR31" s="220">
        <v>1.2225866722294627</v>
      </c>
      <c r="AS31" s="200">
        <v>0.94181063470141113</v>
      </c>
    </row>
    <row r="32" spans="2:45" ht="15.95" customHeight="1" x14ac:dyDescent="0.15">
      <c r="B32" s="221" t="s">
        <v>152</v>
      </c>
      <c r="C32" s="202" t="s">
        <v>153</v>
      </c>
      <c r="D32" s="222">
        <v>1.102291147512015E-3</v>
      </c>
      <c r="E32" s="222">
        <v>7.4225248146299956E-4</v>
      </c>
      <c r="F32" s="222">
        <v>2.9152654220570302E-3</v>
      </c>
      <c r="G32" s="222">
        <v>1.9682359155630148E-3</v>
      </c>
      <c r="H32" s="222">
        <v>1.0611804675926223E-3</v>
      </c>
      <c r="I32" s="222">
        <v>1.272267619256887E-3</v>
      </c>
      <c r="J32" s="222">
        <v>3.9710102648474336E-3</v>
      </c>
      <c r="K32" s="222">
        <v>9.7505406099249116E-4</v>
      </c>
      <c r="L32" s="222">
        <v>8.3374103349034574E-4</v>
      </c>
      <c r="M32" s="222">
        <v>4.578779616835716E-3</v>
      </c>
      <c r="N32" s="222">
        <v>1.7316325678176788E-3</v>
      </c>
      <c r="O32" s="222">
        <v>1.4448910604511005E-3</v>
      </c>
      <c r="P32" s="222">
        <v>8.7847662181568455E-4</v>
      </c>
      <c r="Q32" s="222">
        <v>7.8239704250016148E-4</v>
      </c>
      <c r="R32" s="222">
        <v>7.9936049378589752E-4</v>
      </c>
      <c r="S32" s="222">
        <v>5.8768351049819545E-4</v>
      </c>
      <c r="T32" s="222">
        <v>5.5761887515056062E-3</v>
      </c>
      <c r="U32" s="222">
        <v>2.0779276215425108E-3</v>
      </c>
      <c r="V32" s="222">
        <v>9.6369401273914196E-4</v>
      </c>
      <c r="W32" s="222">
        <v>7.8324377753797106E-4</v>
      </c>
      <c r="X32" s="222">
        <v>7.0024674381405155E-4</v>
      </c>
      <c r="Y32" s="222">
        <v>2.1546048196803206E-3</v>
      </c>
      <c r="Z32" s="222">
        <v>1.6784453223138139E-3</v>
      </c>
      <c r="AA32" s="222">
        <v>3.2325330999102256E-3</v>
      </c>
      <c r="AB32" s="222">
        <v>1.6579702168767963E-2</v>
      </c>
      <c r="AC32" s="222">
        <v>4.5917581524124668E-3</v>
      </c>
      <c r="AD32" s="222">
        <v>1.0018285269441436</v>
      </c>
      <c r="AE32" s="222">
        <v>2.4430512977049379E-3</v>
      </c>
      <c r="AF32" s="222">
        <v>4.7814579215107351E-3</v>
      </c>
      <c r="AG32" s="222">
        <v>4.4676017566039962E-4</v>
      </c>
      <c r="AH32" s="222">
        <v>4.9054748463816461E-3</v>
      </c>
      <c r="AI32" s="222">
        <v>9.9519834408071297E-3</v>
      </c>
      <c r="AJ32" s="222">
        <v>2.5740548903160389E-2</v>
      </c>
      <c r="AK32" s="222">
        <v>7.6546470015622179E-3</v>
      </c>
      <c r="AL32" s="222">
        <v>5.1410745028920603E-3</v>
      </c>
      <c r="AM32" s="222">
        <v>1.1538006007966331E-3</v>
      </c>
      <c r="AN32" s="222">
        <v>2.0612916198189343E-3</v>
      </c>
      <c r="AO32" s="222">
        <v>1.9833083712737239E-2</v>
      </c>
      <c r="AP32" s="222">
        <v>8.4556367082852426E-4</v>
      </c>
      <c r="AQ32" s="222">
        <v>1.3313988450223605E-2</v>
      </c>
      <c r="AR32" s="223">
        <v>1.164084116884931</v>
      </c>
      <c r="AS32" s="205">
        <v>0.8967436222496783</v>
      </c>
    </row>
    <row r="33" spans="2:45" ht="15.95" customHeight="1" x14ac:dyDescent="0.15">
      <c r="B33" s="218" t="s">
        <v>154</v>
      </c>
      <c r="C33" s="197" t="s">
        <v>259</v>
      </c>
      <c r="D33" s="219">
        <v>6.1688181131699098E-2</v>
      </c>
      <c r="E33" s="219">
        <v>5.1673311557405829E-2</v>
      </c>
      <c r="F33" s="219">
        <v>2.0879368170619094E-2</v>
      </c>
      <c r="G33" s="219">
        <v>6.8747624435587351E-2</v>
      </c>
      <c r="H33" s="219">
        <v>7.3601887456506379E-2</v>
      </c>
      <c r="I33" s="219">
        <v>6.7660233143305437E-2</v>
      </c>
      <c r="J33" s="219">
        <v>3.0716649018600488E-2</v>
      </c>
      <c r="K33" s="219">
        <v>2.1515323516131796E-2</v>
      </c>
      <c r="L33" s="219">
        <v>5.0675097370734411E-2</v>
      </c>
      <c r="M33" s="219">
        <v>3.318133110889581E-2</v>
      </c>
      <c r="N33" s="219">
        <v>3.6155727850707156E-2</v>
      </c>
      <c r="O33" s="219">
        <v>2.9039136314177566E-2</v>
      </c>
      <c r="P33" s="219">
        <v>3.2655617010639085E-2</v>
      </c>
      <c r="Q33" s="219">
        <v>2.5831327211344762E-2</v>
      </c>
      <c r="R33" s="219">
        <v>4.0282133420155547E-2</v>
      </c>
      <c r="S33" s="219">
        <v>3.5593171254325207E-2</v>
      </c>
      <c r="T33" s="219">
        <v>4.2065668773525168E-2</v>
      </c>
      <c r="U33" s="219">
        <v>4.3680128034144755E-2</v>
      </c>
      <c r="V33" s="219">
        <v>4.625000324916341E-2</v>
      </c>
      <c r="W33" s="219">
        <v>4.6194583855138881E-2</v>
      </c>
      <c r="X33" s="219">
        <v>3.7085275165618659E-2</v>
      </c>
      <c r="Y33" s="219">
        <v>5.4645944311708536E-2</v>
      </c>
      <c r="Z33" s="219">
        <v>4.6271178225952718E-2</v>
      </c>
      <c r="AA33" s="219">
        <v>4.2580024624603786E-2</v>
      </c>
      <c r="AB33" s="219">
        <v>8.3780673557967335E-3</v>
      </c>
      <c r="AC33" s="219">
        <v>2.1412983040658706E-2</v>
      </c>
      <c r="AD33" s="219">
        <v>2.0141290497647766E-2</v>
      </c>
      <c r="AE33" s="219">
        <v>1.0122712850645414</v>
      </c>
      <c r="AF33" s="219">
        <v>9.3063728268474675E-3</v>
      </c>
      <c r="AG33" s="219">
        <v>2.7185158890193394E-3</v>
      </c>
      <c r="AH33" s="219">
        <v>3.3893716527793022E-2</v>
      </c>
      <c r="AI33" s="219">
        <v>1.24356257181334E-2</v>
      </c>
      <c r="AJ33" s="219">
        <v>1.1834494805010204E-2</v>
      </c>
      <c r="AK33" s="219">
        <v>1.6526727765371802E-2</v>
      </c>
      <c r="AL33" s="219">
        <v>3.9374756665091909E-2</v>
      </c>
      <c r="AM33" s="219">
        <v>3.5317517659901869E-2</v>
      </c>
      <c r="AN33" s="219">
        <v>2.1665893453896794E-2</v>
      </c>
      <c r="AO33" s="219">
        <v>6.0777930057802299E-2</v>
      </c>
      <c r="AP33" s="219">
        <v>0.20328445358866604</v>
      </c>
      <c r="AQ33" s="219">
        <v>8.2007538779052796E-3</v>
      </c>
      <c r="AR33" s="220">
        <v>2.5562093110047743</v>
      </c>
      <c r="AS33" s="200">
        <v>1.9691570080973493</v>
      </c>
    </row>
    <row r="34" spans="2:45" ht="15.95" customHeight="1" x14ac:dyDescent="0.15">
      <c r="B34" s="221" t="s">
        <v>155</v>
      </c>
      <c r="C34" s="202" t="s">
        <v>260</v>
      </c>
      <c r="D34" s="222">
        <v>9.3907627693474056E-3</v>
      </c>
      <c r="E34" s="222">
        <v>1.1644507345794067E-2</v>
      </c>
      <c r="F34" s="222">
        <v>5.7095249322705419E-2</v>
      </c>
      <c r="G34" s="222">
        <v>9.3520324981335584E-3</v>
      </c>
      <c r="H34" s="222">
        <v>1.7411616106224777E-2</v>
      </c>
      <c r="I34" s="222">
        <v>1.2549426801216802E-2</v>
      </c>
      <c r="J34" s="222">
        <v>1.1279749659538658E-2</v>
      </c>
      <c r="K34" s="222">
        <v>4.8807945177743424E-3</v>
      </c>
      <c r="L34" s="222">
        <v>6.2809206380480351E-3</v>
      </c>
      <c r="M34" s="222">
        <v>1.4279862126497371E-2</v>
      </c>
      <c r="N34" s="222">
        <v>1.8443887709539142E-2</v>
      </c>
      <c r="O34" s="222">
        <v>9.2480482418604588E-3</v>
      </c>
      <c r="P34" s="222">
        <v>8.490755296303722E-3</v>
      </c>
      <c r="Q34" s="222">
        <v>1.066818246272826E-2</v>
      </c>
      <c r="R34" s="222">
        <v>1.2702381177622873E-2</v>
      </c>
      <c r="S34" s="222">
        <v>7.6937309291849956E-3</v>
      </c>
      <c r="T34" s="222">
        <v>1.5506272348602279E-2</v>
      </c>
      <c r="U34" s="222">
        <v>8.4769032306407262E-3</v>
      </c>
      <c r="V34" s="222">
        <v>8.9110552386685443E-3</v>
      </c>
      <c r="W34" s="222">
        <v>7.5032224669792594E-3</v>
      </c>
      <c r="X34" s="222">
        <v>6.2424142137242336E-3</v>
      </c>
      <c r="Y34" s="222">
        <v>1.6330501097005054E-2</v>
      </c>
      <c r="Z34" s="222">
        <v>2.1309788370904789E-2</v>
      </c>
      <c r="AA34" s="222">
        <v>1.3179874073904385E-2</v>
      </c>
      <c r="AB34" s="222">
        <v>2.0707969227557251E-2</v>
      </c>
      <c r="AC34" s="222">
        <v>1.8439022947699987E-2</v>
      </c>
      <c r="AD34" s="222">
        <v>3.0047778866724009E-2</v>
      </c>
      <c r="AE34" s="222">
        <v>1.9681540610544505E-2</v>
      </c>
      <c r="AF34" s="222">
        <v>1.0666295788769022</v>
      </c>
      <c r="AG34" s="222">
        <v>6.0597078193439603E-2</v>
      </c>
      <c r="AH34" s="222">
        <v>2.8464782673318464E-2</v>
      </c>
      <c r="AI34" s="222">
        <v>1.1306389297165742E-2</v>
      </c>
      <c r="AJ34" s="222">
        <v>1.6363269514088164E-2</v>
      </c>
      <c r="AK34" s="222">
        <v>1.0718089759615629E-2</v>
      </c>
      <c r="AL34" s="222">
        <v>1.0021185308592606E-2</v>
      </c>
      <c r="AM34" s="222">
        <v>2.3151831282461365E-2</v>
      </c>
      <c r="AN34" s="222">
        <v>1.2015349064618552E-2</v>
      </c>
      <c r="AO34" s="222">
        <v>1.7367354392111331E-2</v>
      </c>
      <c r="AP34" s="222">
        <v>6.2939353624981631E-3</v>
      </c>
      <c r="AQ34" s="222">
        <v>3.2156815227023676E-2</v>
      </c>
      <c r="AR34" s="223">
        <v>1.7028339092473102</v>
      </c>
      <c r="AS34" s="205">
        <v>1.3117655551853529</v>
      </c>
    </row>
    <row r="35" spans="2:45" ht="15.95" customHeight="1" x14ac:dyDescent="0.15">
      <c r="B35" s="218" t="s">
        <v>156</v>
      </c>
      <c r="C35" s="197" t="s">
        <v>169</v>
      </c>
      <c r="D35" s="219">
        <v>5.8331276709980917E-3</v>
      </c>
      <c r="E35" s="219">
        <v>5.0391942339714033E-3</v>
      </c>
      <c r="F35" s="219">
        <v>1.6232507500810126E-2</v>
      </c>
      <c r="G35" s="219">
        <v>8.2448131674678314E-3</v>
      </c>
      <c r="H35" s="219">
        <v>9.4537143197463563E-3</v>
      </c>
      <c r="I35" s="219">
        <v>7.6340361003225908E-3</v>
      </c>
      <c r="J35" s="219">
        <v>6.9308479159110462E-3</v>
      </c>
      <c r="K35" s="219">
        <v>5.1719111904408432E-3</v>
      </c>
      <c r="L35" s="219">
        <v>7.4113486819992781E-3</v>
      </c>
      <c r="M35" s="219">
        <v>1.0250894410017551E-2</v>
      </c>
      <c r="N35" s="219">
        <v>7.5672273816443222E-3</v>
      </c>
      <c r="O35" s="219">
        <v>5.1209417595499363E-3</v>
      </c>
      <c r="P35" s="219">
        <v>5.0718816568376341E-3</v>
      </c>
      <c r="Q35" s="219">
        <v>7.481971747241677E-3</v>
      </c>
      <c r="R35" s="219">
        <v>7.2679025896042531E-3</v>
      </c>
      <c r="S35" s="219">
        <v>5.3178103188846635E-3</v>
      </c>
      <c r="T35" s="219">
        <v>6.2190620381536868E-3</v>
      </c>
      <c r="U35" s="219">
        <v>4.9452470735571593E-3</v>
      </c>
      <c r="V35" s="219">
        <v>5.3250476518582708E-3</v>
      </c>
      <c r="W35" s="219">
        <v>8.1197747468229123E-3</v>
      </c>
      <c r="X35" s="219">
        <v>3.2484438426224919E-3</v>
      </c>
      <c r="Y35" s="219">
        <v>5.318223524570116E-3</v>
      </c>
      <c r="Z35" s="219">
        <v>1.0264683891401099E-2</v>
      </c>
      <c r="AA35" s="219">
        <v>8.8913260586839672E-3</v>
      </c>
      <c r="AB35" s="219">
        <v>8.7209154386742455E-3</v>
      </c>
      <c r="AC35" s="219">
        <v>5.8874505967973232E-3</v>
      </c>
      <c r="AD35" s="219">
        <v>6.2923375246432605E-3</v>
      </c>
      <c r="AE35" s="219">
        <v>3.8395548004292915E-2</v>
      </c>
      <c r="AF35" s="219">
        <v>2.073092675723457E-2</v>
      </c>
      <c r="AG35" s="219">
        <v>1.0431998421400304</v>
      </c>
      <c r="AH35" s="219">
        <v>3.026047554581663E-2</v>
      </c>
      <c r="AI35" s="219">
        <v>2.2237178097288868E-2</v>
      </c>
      <c r="AJ35" s="219">
        <v>6.3127588996768937E-3</v>
      </c>
      <c r="AK35" s="219">
        <v>8.4169042151081702E-3</v>
      </c>
      <c r="AL35" s="219">
        <v>2.1219184383144532E-2</v>
      </c>
      <c r="AM35" s="219">
        <v>2.1774810505276281E-2</v>
      </c>
      <c r="AN35" s="219">
        <v>1.3805910827244311E-2</v>
      </c>
      <c r="AO35" s="219">
        <v>3.9716902851526181E-2</v>
      </c>
      <c r="AP35" s="219">
        <v>9.5246387910696406E-3</v>
      </c>
      <c r="AQ35" s="219">
        <v>2.1954718425777321E-2</v>
      </c>
      <c r="AR35" s="220">
        <v>1.4908124424767191</v>
      </c>
      <c r="AS35" s="200">
        <v>1.1484363804730209</v>
      </c>
    </row>
    <row r="36" spans="2:45" ht="15.95" customHeight="1" x14ac:dyDescent="0.15">
      <c r="B36" s="221" t="s">
        <v>157</v>
      </c>
      <c r="C36" s="202" t="s">
        <v>261</v>
      </c>
      <c r="D36" s="222">
        <v>8.9092983334229145E-2</v>
      </c>
      <c r="E36" s="222">
        <v>5.3073365227023758E-2</v>
      </c>
      <c r="F36" s="222">
        <v>0.29151122764683274</v>
      </c>
      <c r="G36" s="222">
        <v>5.2911126698677799E-2</v>
      </c>
      <c r="H36" s="222">
        <v>3.140148896139712E-2</v>
      </c>
      <c r="I36" s="222">
        <v>5.2856820333610881E-2</v>
      </c>
      <c r="J36" s="222">
        <v>2.7016318011424987E-2</v>
      </c>
      <c r="K36" s="222">
        <v>6.1342748181023705E-2</v>
      </c>
      <c r="L36" s="222">
        <v>2.136740988071616E-2</v>
      </c>
      <c r="M36" s="222">
        <v>0.10342085344440897</v>
      </c>
      <c r="N36" s="222">
        <v>4.515932133103176E-2</v>
      </c>
      <c r="O36" s="222">
        <v>3.759485541839238E-2</v>
      </c>
      <c r="P36" s="222">
        <v>3.3387837783651626E-2</v>
      </c>
      <c r="Q36" s="222">
        <v>2.9847010543254168E-2</v>
      </c>
      <c r="R36" s="222">
        <v>2.1429709039069794E-2</v>
      </c>
      <c r="S36" s="222">
        <v>1.9867381308644634E-2</v>
      </c>
      <c r="T36" s="222">
        <v>4.2672086256174364E-2</v>
      </c>
      <c r="U36" s="222">
        <v>2.2465954271815157E-2</v>
      </c>
      <c r="V36" s="222">
        <v>2.4008461807848592E-2</v>
      </c>
      <c r="W36" s="222">
        <v>1.8890917321239639E-2</v>
      </c>
      <c r="X36" s="222">
        <v>1.6682102983012665E-2</v>
      </c>
      <c r="Y36" s="222">
        <v>2.7513616399666554E-2</v>
      </c>
      <c r="Z36" s="222">
        <v>0.16021388195590391</v>
      </c>
      <c r="AA36" s="222">
        <v>4.7121690707050433E-2</v>
      </c>
      <c r="AB36" s="222">
        <v>3.4785641368296545E-2</v>
      </c>
      <c r="AC36" s="222">
        <v>2.9796584764119002E-2</v>
      </c>
      <c r="AD36" s="222">
        <v>7.6745684609365192E-2</v>
      </c>
      <c r="AE36" s="222">
        <v>5.4702907043676009E-2</v>
      </c>
      <c r="AF36" s="222">
        <v>3.7584908248699103E-2</v>
      </c>
      <c r="AG36" s="222">
        <v>5.4015847370210285E-3</v>
      </c>
      <c r="AH36" s="222">
        <v>1.0919212345246085</v>
      </c>
      <c r="AI36" s="222">
        <v>2.8696659522444733E-2</v>
      </c>
      <c r="AJ36" s="222">
        <v>3.6704074192889152E-2</v>
      </c>
      <c r="AK36" s="222">
        <v>3.2843467296707896E-2</v>
      </c>
      <c r="AL36" s="222">
        <v>2.1642773696935125E-2</v>
      </c>
      <c r="AM36" s="222">
        <v>4.3907469856597665E-2</v>
      </c>
      <c r="AN36" s="222">
        <v>2.0228563815596113E-2</v>
      </c>
      <c r="AO36" s="222">
        <v>5.0699827586101615E-2</v>
      </c>
      <c r="AP36" s="222">
        <v>6.7609768156144626E-2</v>
      </c>
      <c r="AQ36" s="222">
        <v>5.2526306606575451E-2</v>
      </c>
      <c r="AR36" s="223">
        <v>3.0166466248718784</v>
      </c>
      <c r="AS36" s="205">
        <v>2.3238515002453881</v>
      </c>
    </row>
    <row r="37" spans="2:45" ht="15.95" customHeight="1" x14ac:dyDescent="0.15">
      <c r="B37" s="218" t="s">
        <v>158</v>
      </c>
      <c r="C37" s="197" t="s">
        <v>262</v>
      </c>
      <c r="D37" s="219">
        <v>7.0025148335300883E-3</v>
      </c>
      <c r="E37" s="219">
        <v>7.2678511954495E-3</v>
      </c>
      <c r="F37" s="219">
        <v>9.2845733778271437E-3</v>
      </c>
      <c r="G37" s="219">
        <v>7.7586729789402686E-3</v>
      </c>
      <c r="H37" s="219">
        <v>7.6550188941187734E-3</v>
      </c>
      <c r="I37" s="219">
        <v>6.5196727127724095E-3</v>
      </c>
      <c r="J37" s="219">
        <v>8.9207087110189133E-3</v>
      </c>
      <c r="K37" s="219">
        <v>5.3920451953313317E-3</v>
      </c>
      <c r="L37" s="219">
        <v>5.7803522230084311E-3</v>
      </c>
      <c r="M37" s="219">
        <v>7.5992699835789644E-3</v>
      </c>
      <c r="N37" s="219">
        <v>1.1029201888690771E-2</v>
      </c>
      <c r="O37" s="219">
        <v>6.0200376211368726E-3</v>
      </c>
      <c r="P37" s="219">
        <v>4.1442152379693393E-3</v>
      </c>
      <c r="Q37" s="219">
        <v>7.5766042271948244E-3</v>
      </c>
      <c r="R37" s="219">
        <v>7.380260790237984E-3</v>
      </c>
      <c r="S37" s="219">
        <v>9.3246541255538017E-3</v>
      </c>
      <c r="T37" s="219">
        <v>1.2288877848791256E-2</v>
      </c>
      <c r="U37" s="219">
        <v>7.7775938900014581E-3</v>
      </c>
      <c r="V37" s="219">
        <v>1.0842306088754942E-2</v>
      </c>
      <c r="W37" s="219">
        <v>9.8751996674425174E-3</v>
      </c>
      <c r="X37" s="219">
        <v>4.551757871028253E-3</v>
      </c>
      <c r="Y37" s="219">
        <v>6.6228570586756748E-3</v>
      </c>
      <c r="Z37" s="219">
        <v>8.6114017058137246E-3</v>
      </c>
      <c r="AA37" s="219">
        <v>1.0981094562873862E-2</v>
      </c>
      <c r="AB37" s="219">
        <v>1.1707085492979108E-2</v>
      </c>
      <c r="AC37" s="219">
        <v>2.8177286929936474E-2</v>
      </c>
      <c r="AD37" s="219">
        <v>1.146577052232549E-2</v>
      </c>
      <c r="AE37" s="219">
        <v>3.1401070960925322E-2</v>
      </c>
      <c r="AF37" s="219">
        <v>4.2003404112995843E-2</v>
      </c>
      <c r="AG37" s="219">
        <v>4.2654404033368584E-3</v>
      </c>
      <c r="AH37" s="219">
        <v>1.3076194624036279E-2</v>
      </c>
      <c r="AI37" s="219">
        <v>1.1614398329077551</v>
      </c>
      <c r="AJ37" s="219">
        <v>2.2326079862635569E-2</v>
      </c>
      <c r="AK37" s="219">
        <v>1.8896038167893012E-2</v>
      </c>
      <c r="AL37" s="219">
        <v>1.2595729126862878E-2</v>
      </c>
      <c r="AM37" s="219">
        <v>4.7580182455085586E-2</v>
      </c>
      <c r="AN37" s="219">
        <v>3.5057695591903408E-2</v>
      </c>
      <c r="AO37" s="219">
        <v>1.9929418853628283E-2</v>
      </c>
      <c r="AP37" s="219">
        <v>7.3316420490072707E-3</v>
      </c>
      <c r="AQ37" s="219">
        <v>3.3313083358154395E-2</v>
      </c>
      <c r="AR37" s="220">
        <v>1.6907726981092019</v>
      </c>
      <c r="AS37" s="200">
        <v>1.3024742900544033</v>
      </c>
    </row>
    <row r="38" spans="2:45" ht="15.95" customHeight="1" x14ac:dyDescent="0.15">
      <c r="B38" s="221" t="s">
        <v>159</v>
      </c>
      <c r="C38" s="202" t="s">
        <v>263</v>
      </c>
      <c r="D38" s="222">
        <v>6.672965181327271E-4</v>
      </c>
      <c r="E38" s="222">
        <v>9.6832436263132515E-4</v>
      </c>
      <c r="F38" s="222">
        <v>6.6169750850165381E-4</v>
      </c>
      <c r="G38" s="222">
        <v>8.7038915617295332E-4</v>
      </c>
      <c r="H38" s="222">
        <v>3.0835411357645114E-4</v>
      </c>
      <c r="I38" s="222">
        <v>4.7932660252407357E-4</v>
      </c>
      <c r="J38" s="222">
        <v>2.6046731105087019E-4</v>
      </c>
      <c r="K38" s="222">
        <v>1.8774891224399082E-3</v>
      </c>
      <c r="L38" s="222">
        <v>2.3372415410813013E-4</v>
      </c>
      <c r="M38" s="222">
        <v>1.0014255686329183E-3</v>
      </c>
      <c r="N38" s="222">
        <v>2.388402883209082E-4</v>
      </c>
      <c r="O38" s="222">
        <v>1.3141215533860251E-3</v>
      </c>
      <c r="P38" s="222">
        <v>3.1193462224692509E-4</v>
      </c>
      <c r="Q38" s="222">
        <v>5.3754160695784661E-4</v>
      </c>
      <c r="R38" s="222">
        <v>9.8529705890584916E-4</v>
      </c>
      <c r="S38" s="222">
        <v>5.6713448826487955E-4</v>
      </c>
      <c r="T38" s="222">
        <v>2.5866436971228599E-4</v>
      </c>
      <c r="U38" s="222">
        <v>1.3427927533250333E-4</v>
      </c>
      <c r="V38" s="222">
        <v>3.7667300988535984E-4</v>
      </c>
      <c r="W38" s="222">
        <v>2.4981153927567681E-4</v>
      </c>
      <c r="X38" s="222">
        <v>2.0063671838171118E-4</v>
      </c>
      <c r="Y38" s="222">
        <v>4.3489784945498168E-4</v>
      </c>
      <c r="Z38" s="222">
        <v>3.0265495307717915E-4</v>
      </c>
      <c r="AA38" s="222">
        <v>1.5507027173957671E-3</v>
      </c>
      <c r="AB38" s="222">
        <v>4.746773055487893E-4</v>
      </c>
      <c r="AC38" s="222">
        <v>9.0682477157683517E-4</v>
      </c>
      <c r="AD38" s="222">
        <v>8.5149791245802016E-4</v>
      </c>
      <c r="AE38" s="222">
        <v>5.1981977022079928E-4</v>
      </c>
      <c r="AF38" s="222">
        <v>1.0978224988196308E-3</v>
      </c>
      <c r="AG38" s="222">
        <v>2.9226764018894078E-4</v>
      </c>
      <c r="AH38" s="222">
        <v>4.5382896234571172E-4</v>
      </c>
      <c r="AI38" s="222">
        <v>7.1537455215383303E-4</v>
      </c>
      <c r="AJ38" s="222">
        <v>1.0001500451718608</v>
      </c>
      <c r="AK38" s="222">
        <v>7.8999413042005542E-4</v>
      </c>
      <c r="AL38" s="222">
        <v>3.8496888307741752E-4</v>
      </c>
      <c r="AM38" s="222">
        <v>1.3781441856041512E-3</v>
      </c>
      <c r="AN38" s="222">
        <v>5.2341083115730485E-4</v>
      </c>
      <c r="AO38" s="222">
        <v>7.2583800783483057E-4</v>
      </c>
      <c r="AP38" s="222">
        <v>1.9816931881577211E-4</v>
      </c>
      <c r="AQ38" s="222">
        <v>0.10162857808309234</v>
      </c>
      <c r="AR38" s="223">
        <v>1.1258829464935443</v>
      </c>
      <c r="AS38" s="205">
        <v>0.86731563211214469</v>
      </c>
    </row>
    <row r="39" spans="2:45" ht="15.95" customHeight="1" x14ac:dyDescent="0.15">
      <c r="B39" s="218" t="s">
        <v>160</v>
      </c>
      <c r="C39" s="197" t="s">
        <v>264</v>
      </c>
      <c r="D39" s="219">
        <v>1.6258769060431178E-4</v>
      </c>
      <c r="E39" s="219">
        <v>1.2734477307406182E-4</v>
      </c>
      <c r="F39" s="219">
        <v>2.625896614663424E-4</v>
      </c>
      <c r="G39" s="219">
        <v>4.4182912783499175E-4</v>
      </c>
      <c r="H39" s="219">
        <v>1.7796790162559906E-4</v>
      </c>
      <c r="I39" s="219">
        <v>2.0848823183976952E-4</v>
      </c>
      <c r="J39" s="219">
        <v>2.1411263237504358E-4</v>
      </c>
      <c r="K39" s="219">
        <v>1.3277742547878664E-4</v>
      </c>
      <c r="L39" s="219">
        <v>2.6316251744012623E-4</v>
      </c>
      <c r="M39" s="219">
        <v>3.6675272632540837E-4</v>
      </c>
      <c r="N39" s="219">
        <v>1.7565017391121685E-3</v>
      </c>
      <c r="O39" s="219">
        <v>3.5182973967144173E-4</v>
      </c>
      <c r="P39" s="219">
        <v>1.8561746557650263E-4</v>
      </c>
      <c r="Q39" s="219">
        <v>6.8686494126860866E-4</v>
      </c>
      <c r="R39" s="219">
        <v>6.0944970887073791E-4</v>
      </c>
      <c r="S39" s="219">
        <v>5.8627332848559702E-4</v>
      </c>
      <c r="T39" s="219">
        <v>7.4939359754468365E-4</v>
      </c>
      <c r="U39" s="219">
        <v>1.383649170829774E-3</v>
      </c>
      <c r="V39" s="219">
        <v>1.1503329639287554E-3</v>
      </c>
      <c r="W39" s="219">
        <v>9.6126228724842215E-4</v>
      </c>
      <c r="X39" s="219">
        <v>1.9976602943494679E-4</v>
      </c>
      <c r="Y39" s="219">
        <v>6.6101494127108074E-4</v>
      </c>
      <c r="Z39" s="219">
        <v>2.2671622136259976E-4</v>
      </c>
      <c r="AA39" s="219">
        <v>3.4406819758739599E-4</v>
      </c>
      <c r="AB39" s="219">
        <v>7.4588880527292961E-4</v>
      </c>
      <c r="AC39" s="219">
        <v>4.1852085766063145E-4</v>
      </c>
      <c r="AD39" s="219">
        <v>4.1314681329164034E-4</v>
      </c>
      <c r="AE39" s="219">
        <v>4.6289141019151844E-4</v>
      </c>
      <c r="AF39" s="219">
        <v>5.3522152303101954E-4</v>
      </c>
      <c r="AG39" s="219">
        <v>5.8594079843319112E-5</v>
      </c>
      <c r="AH39" s="219">
        <v>6.1216354279652885E-4</v>
      </c>
      <c r="AI39" s="219">
        <v>5.7424976725924193E-3</v>
      </c>
      <c r="AJ39" s="219">
        <v>3.0728915865135928E-4</v>
      </c>
      <c r="AK39" s="219">
        <v>1.0001889869581861</v>
      </c>
      <c r="AL39" s="219">
        <v>2.3128518566346349E-4</v>
      </c>
      <c r="AM39" s="219">
        <v>3.3684425754899444E-4</v>
      </c>
      <c r="AN39" s="219">
        <v>7.4838322295450613E-4</v>
      </c>
      <c r="AO39" s="219">
        <v>7.1984432714146331E-4</v>
      </c>
      <c r="AP39" s="219">
        <v>1.5344164045111029E-4</v>
      </c>
      <c r="AQ39" s="219">
        <v>2.505933662844764E-3</v>
      </c>
      <c r="AR39" s="220">
        <v>1.026391286138379</v>
      </c>
      <c r="AS39" s="200">
        <v>0.79067296463097259</v>
      </c>
    </row>
    <row r="40" spans="2:45" ht="15.95" customHeight="1" x14ac:dyDescent="0.15">
      <c r="B40" s="221" t="s">
        <v>161</v>
      </c>
      <c r="C40" s="202" t="s">
        <v>265</v>
      </c>
      <c r="D40" s="222">
        <v>5.146466788683604E-5</v>
      </c>
      <c r="E40" s="222">
        <v>3.4125110701312032E-5</v>
      </c>
      <c r="F40" s="222">
        <v>1.5620803516210458E-4</v>
      </c>
      <c r="G40" s="222">
        <v>3.4867553217506896E-5</v>
      </c>
      <c r="H40" s="222">
        <v>2.4595969637480274E-5</v>
      </c>
      <c r="I40" s="222">
        <v>3.4381646890537226E-5</v>
      </c>
      <c r="J40" s="222">
        <v>2.3826133495318212E-5</v>
      </c>
      <c r="K40" s="222">
        <v>3.6997184612439537E-5</v>
      </c>
      <c r="L40" s="222">
        <v>1.7266204708911159E-5</v>
      </c>
      <c r="M40" s="222">
        <v>5.9560404697164153E-5</v>
      </c>
      <c r="N40" s="222">
        <v>3.2389545755486218E-5</v>
      </c>
      <c r="O40" s="222">
        <v>2.6427477684090687E-5</v>
      </c>
      <c r="P40" s="222">
        <v>2.1375079488657682E-5</v>
      </c>
      <c r="Q40" s="222">
        <v>2.1765486711883892E-5</v>
      </c>
      <c r="R40" s="222">
        <v>1.8597474334570806E-5</v>
      </c>
      <c r="S40" s="222">
        <v>1.7823800676535939E-5</v>
      </c>
      <c r="T40" s="222">
        <v>3.1467008280657649E-5</v>
      </c>
      <c r="U40" s="222">
        <v>1.8471418861241159E-5</v>
      </c>
      <c r="V40" s="222">
        <v>2.0928624026399453E-5</v>
      </c>
      <c r="W40" s="222">
        <v>1.7314705906737043E-5</v>
      </c>
      <c r="X40" s="222">
        <v>1.3114090371466483E-5</v>
      </c>
      <c r="Y40" s="222">
        <v>2.1330670466006828E-5</v>
      </c>
      <c r="Z40" s="222">
        <v>9.2203408591866773E-5</v>
      </c>
      <c r="AA40" s="222">
        <v>3.6805247484551323E-5</v>
      </c>
      <c r="AB40" s="222">
        <v>2.7918097235460866E-5</v>
      </c>
      <c r="AC40" s="222">
        <v>1.8801908752880914E-4</v>
      </c>
      <c r="AD40" s="222">
        <v>5.1094626504331977E-5</v>
      </c>
      <c r="AE40" s="222">
        <v>6.8573268671528041E-5</v>
      </c>
      <c r="AF40" s="222">
        <v>1.714155714865128E-4</v>
      </c>
      <c r="AG40" s="222">
        <v>2.0050159100811802E-5</v>
      </c>
      <c r="AH40" s="222">
        <v>5.4497086013704848E-4</v>
      </c>
      <c r="AI40" s="222">
        <v>5.787555477912745E-4</v>
      </c>
      <c r="AJ40" s="222">
        <v>5.1474812374052823E-5</v>
      </c>
      <c r="AK40" s="222">
        <v>4.3355398368281465E-5</v>
      </c>
      <c r="AL40" s="222">
        <v>1.0139877013730831</v>
      </c>
      <c r="AM40" s="222">
        <v>5.8364461628310446E-5</v>
      </c>
      <c r="AN40" s="222">
        <v>5.9698536366785157E-5</v>
      </c>
      <c r="AO40" s="222">
        <v>3.2513140139163856E-4</v>
      </c>
      <c r="AP40" s="222">
        <v>4.257245946603374E-5</v>
      </c>
      <c r="AQ40" s="222">
        <v>1.7963514113753125E-4</v>
      </c>
      <c r="AR40" s="223">
        <v>1.0172620377519213</v>
      </c>
      <c r="AS40" s="205">
        <v>0.78364031540249901</v>
      </c>
    </row>
    <row r="41" spans="2:45" ht="15.95" customHeight="1" x14ac:dyDescent="0.15">
      <c r="B41" s="218" t="s">
        <v>162</v>
      </c>
      <c r="C41" s="197" t="s">
        <v>266</v>
      </c>
      <c r="D41" s="219">
        <v>2.5631401439359454E-3</v>
      </c>
      <c r="E41" s="219">
        <v>1.3121857599764294E-2</v>
      </c>
      <c r="F41" s="219">
        <v>2.6025344760380268E-3</v>
      </c>
      <c r="G41" s="219">
        <v>2.4826889103082596E-3</v>
      </c>
      <c r="H41" s="219">
        <v>1.8561122436248395E-3</v>
      </c>
      <c r="I41" s="219">
        <v>9.0029373053002431E-4</v>
      </c>
      <c r="J41" s="219">
        <v>1.3309430961571025E-3</v>
      </c>
      <c r="K41" s="219">
        <v>6.8972081747692318E-4</v>
      </c>
      <c r="L41" s="219">
        <v>6.7249101775225387E-4</v>
      </c>
      <c r="M41" s="219">
        <v>1.6438116828523975E-3</v>
      </c>
      <c r="N41" s="219">
        <v>7.6067619116935244E-4</v>
      </c>
      <c r="O41" s="219">
        <v>7.3379955589190817E-4</v>
      </c>
      <c r="P41" s="219">
        <v>1.3138338978776036E-3</v>
      </c>
      <c r="Q41" s="219">
        <v>4.6323164243531663E-4</v>
      </c>
      <c r="R41" s="219">
        <v>9.7807177708887595E-4</v>
      </c>
      <c r="S41" s="219">
        <v>5.7898301027714853E-4</v>
      </c>
      <c r="T41" s="219">
        <v>1.0898635876542165E-3</v>
      </c>
      <c r="U41" s="219">
        <v>5.9175947771496771E-4</v>
      </c>
      <c r="V41" s="219">
        <v>5.7944515070126456E-4</v>
      </c>
      <c r="W41" s="219">
        <v>3.7470409838923535E-4</v>
      </c>
      <c r="X41" s="219">
        <v>2.9510253976832687E-4</v>
      </c>
      <c r="Y41" s="219">
        <v>9.154481483361175E-4</v>
      </c>
      <c r="Z41" s="219">
        <v>1.5918036543371918E-3</v>
      </c>
      <c r="AA41" s="219">
        <v>1.3102777491701245E-3</v>
      </c>
      <c r="AB41" s="219">
        <v>1.6530194147585356E-3</v>
      </c>
      <c r="AC41" s="219">
        <v>1.0997256407448452E-2</v>
      </c>
      <c r="AD41" s="219">
        <v>2.4337719266119043E-3</v>
      </c>
      <c r="AE41" s="219">
        <v>1.0501446211048971E-3</v>
      </c>
      <c r="AF41" s="219">
        <v>3.6765429134937161E-3</v>
      </c>
      <c r="AG41" s="219">
        <v>4.0969957194790854E-4</v>
      </c>
      <c r="AH41" s="219">
        <v>1.865513373527322E-3</v>
      </c>
      <c r="AI41" s="219">
        <v>2.1217040390008263E-3</v>
      </c>
      <c r="AJ41" s="219">
        <v>4.2053659256737066E-4</v>
      </c>
      <c r="AK41" s="219">
        <v>1.7392465196870677E-3</v>
      </c>
      <c r="AL41" s="219">
        <v>1.3959431868156738E-3</v>
      </c>
      <c r="AM41" s="219">
        <v>1.0004381279221441</v>
      </c>
      <c r="AN41" s="219">
        <v>2.4119853938957816E-3</v>
      </c>
      <c r="AO41" s="219">
        <v>3.0646640585730079E-3</v>
      </c>
      <c r="AP41" s="219">
        <v>3.7545538715279942E-4</v>
      </c>
      <c r="AQ41" s="219">
        <v>6.2487509240711115E-4</v>
      </c>
      <c r="AR41" s="220">
        <v>1.0741190806203884</v>
      </c>
      <c r="AS41" s="200">
        <v>0.82743971944274364</v>
      </c>
    </row>
    <row r="42" spans="2:45" ht="15.95" customHeight="1" x14ac:dyDescent="0.15">
      <c r="B42" s="221" t="s">
        <v>163</v>
      </c>
      <c r="C42" s="202" t="s">
        <v>267</v>
      </c>
      <c r="D42" s="222">
        <v>3.3617930373965189E-2</v>
      </c>
      <c r="E42" s="222">
        <v>2.3769000303877012E-2</v>
      </c>
      <c r="F42" s="222">
        <v>6.7617948183859952E-2</v>
      </c>
      <c r="G42" s="222">
        <v>4.4426491787262136E-2</v>
      </c>
      <c r="H42" s="222">
        <v>4.0724206057745516E-2</v>
      </c>
      <c r="I42" s="222">
        <v>3.7359424810848092E-2</v>
      </c>
      <c r="J42" s="222">
        <v>6.902574639356053E-2</v>
      </c>
      <c r="K42" s="222">
        <v>3.6133639197509122E-2</v>
      </c>
      <c r="L42" s="222">
        <v>4.1059213211755111E-2</v>
      </c>
      <c r="M42" s="222">
        <v>5.8819884230078369E-2</v>
      </c>
      <c r="N42" s="222">
        <v>4.1264271549799073E-2</v>
      </c>
      <c r="O42" s="222">
        <v>2.6463872380208059E-2</v>
      </c>
      <c r="P42" s="222">
        <v>3.0111590622720043E-2</v>
      </c>
      <c r="Q42" s="222">
        <v>3.2757489945544858E-2</v>
      </c>
      <c r="R42" s="222">
        <v>3.1463183424535607E-2</v>
      </c>
      <c r="S42" s="222">
        <v>3.9741733332393364E-2</v>
      </c>
      <c r="T42" s="222">
        <v>4.4069554062474162E-2</v>
      </c>
      <c r="U42" s="222">
        <v>4.9089453716585976E-2</v>
      </c>
      <c r="V42" s="222">
        <v>4.9026208000178706E-2</v>
      </c>
      <c r="W42" s="222">
        <v>3.4239553091225401E-2</v>
      </c>
      <c r="X42" s="222">
        <v>3.3627072487950563E-2</v>
      </c>
      <c r="Y42" s="222">
        <v>2.8653169017210531E-2</v>
      </c>
      <c r="Z42" s="222">
        <v>6.1460568171578953E-2</v>
      </c>
      <c r="AA42" s="222">
        <v>9.2164393238734196E-2</v>
      </c>
      <c r="AB42" s="222">
        <v>6.3888523264503325E-2</v>
      </c>
      <c r="AC42" s="222">
        <v>0.12265870854725987</v>
      </c>
      <c r="AD42" s="222">
        <v>6.4829284285953109E-2</v>
      </c>
      <c r="AE42" s="222">
        <v>7.5441049961733217E-2</v>
      </c>
      <c r="AF42" s="222">
        <v>0.10461044864594396</v>
      </c>
      <c r="AG42" s="222">
        <v>1.9912055736998596E-2</v>
      </c>
      <c r="AH42" s="222">
        <v>0.14480658701049318</v>
      </c>
      <c r="AI42" s="222">
        <v>0.13307081980247834</v>
      </c>
      <c r="AJ42" s="222">
        <v>7.7192035133093209E-2</v>
      </c>
      <c r="AK42" s="222">
        <v>7.6847947634127958E-2</v>
      </c>
      <c r="AL42" s="222">
        <v>4.55674150938963E-2</v>
      </c>
      <c r="AM42" s="222">
        <v>7.6049569357738628E-2</v>
      </c>
      <c r="AN42" s="222">
        <v>1.1251030481514641</v>
      </c>
      <c r="AO42" s="222">
        <v>4.7607699630730228E-2</v>
      </c>
      <c r="AP42" s="222">
        <v>2.5132752058036285E-2</v>
      </c>
      <c r="AQ42" s="222">
        <v>4.3730255410946273E-2</v>
      </c>
      <c r="AR42" s="223">
        <v>3.293133797316997</v>
      </c>
      <c r="AS42" s="205">
        <v>2.5368413563285421</v>
      </c>
    </row>
    <row r="43" spans="2:45" ht="15.95" customHeight="1" x14ac:dyDescent="0.15">
      <c r="B43" s="218" t="s">
        <v>164</v>
      </c>
      <c r="C43" s="197" t="s">
        <v>268</v>
      </c>
      <c r="D43" s="219">
        <v>1.8976707028470362E-3</v>
      </c>
      <c r="E43" s="219">
        <v>1.2699252264442122E-3</v>
      </c>
      <c r="F43" s="219">
        <v>5.809919651131038E-4</v>
      </c>
      <c r="G43" s="219">
        <v>8.0166973095965877E-4</v>
      </c>
      <c r="H43" s="219">
        <v>3.963148322185458E-4</v>
      </c>
      <c r="I43" s="219">
        <v>3.505159579537958E-4</v>
      </c>
      <c r="J43" s="219">
        <v>1.355502018809393E-3</v>
      </c>
      <c r="K43" s="219">
        <v>2.8980692132715198E-4</v>
      </c>
      <c r="L43" s="219">
        <v>2.6331358433513648E-4</v>
      </c>
      <c r="M43" s="219">
        <v>4.0716147803777415E-4</v>
      </c>
      <c r="N43" s="219">
        <v>1.9349366850034649E-3</v>
      </c>
      <c r="O43" s="219">
        <v>2.5589103654109806E-4</v>
      </c>
      <c r="P43" s="219">
        <v>1.8077762988281769E-4</v>
      </c>
      <c r="Q43" s="219">
        <v>2.7418670180598756E-4</v>
      </c>
      <c r="R43" s="219">
        <v>2.7787902854002578E-4</v>
      </c>
      <c r="S43" s="219">
        <v>4.4376412200200488E-4</v>
      </c>
      <c r="T43" s="219">
        <v>3.8579357773073966E-4</v>
      </c>
      <c r="U43" s="219">
        <v>5.0097312676230361E-4</v>
      </c>
      <c r="V43" s="219">
        <v>3.6976833583171365E-4</v>
      </c>
      <c r="W43" s="219">
        <v>4.8606997299504261E-4</v>
      </c>
      <c r="X43" s="219">
        <v>2.282880129647418E-4</v>
      </c>
      <c r="Y43" s="219">
        <v>5.742068253701989E-4</v>
      </c>
      <c r="Z43" s="219">
        <v>4.6674265244142204E-4</v>
      </c>
      <c r="AA43" s="219">
        <v>6.5862535711927331E-4</v>
      </c>
      <c r="AB43" s="219">
        <v>3.6560869311721067E-4</v>
      </c>
      <c r="AC43" s="219">
        <v>8.8472765730594814E-4</v>
      </c>
      <c r="AD43" s="219">
        <v>3.6767218076681491E-4</v>
      </c>
      <c r="AE43" s="219">
        <v>1.0564670683445598E-3</v>
      </c>
      <c r="AF43" s="219">
        <v>8.7397259576299361E-4</v>
      </c>
      <c r="AG43" s="219">
        <v>6.713812204173303E-4</v>
      </c>
      <c r="AH43" s="219">
        <v>8.6105499724536082E-4</v>
      </c>
      <c r="AI43" s="219">
        <v>1.0732230702523859E-2</v>
      </c>
      <c r="AJ43" s="219">
        <v>7.5476240399727169E-4</v>
      </c>
      <c r="AK43" s="219">
        <v>9.9553753477978988E-3</v>
      </c>
      <c r="AL43" s="219">
        <v>2.1522299375971783E-2</v>
      </c>
      <c r="AM43" s="219">
        <v>2.7666467330918938E-3</v>
      </c>
      <c r="AN43" s="219">
        <v>2.146799780203035E-3</v>
      </c>
      <c r="AO43" s="219">
        <v>1.0104009835860277</v>
      </c>
      <c r="AP43" s="219">
        <v>2.7964261329682845E-4</v>
      </c>
      <c r="AQ43" s="219">
        <v>3.5315796661053861E-3</v>
      </c>
      <c r="AR43" s="220">
        <v>1.0818219801050124</v>
      </c>
      <c r="AS43" s="200">
        <v>0.83337359130429889</v>
      </c>
    </row>
    <row r="44" spans="2:45" ht="15.95" customHeight="1" x14ac:dyDescent="0.15">
      <c r="B44" s="221" t="s">
        <v>165</v>
      </c>
      <c r="C44" s="202" t="s">
        <v>269</v>
      </c>
      <c r="D44" s="222">
        <v>8.1546638884666324E-4</v>
      </c>
      <c r="E44" s="222">
        <v>1.4616245334170151E-3</v>
      </c>
      <c r="F44" s="222">
        <v>1.7148500904717943E-3</v>
      </c>
      <c r="G44" s="222">
        <v>1.2155350639720145E-3</v>
      </c>
      <c r="H44" s="222">
        <v>1.6033093615155133E-3</v>
      </c>
      <c r="I44" s="222">
        <v>1.3018472727288303E-3</v>
      </c>
      <c r="J44" s="222">
        <v>2.8602938752419829E-3</v>
      </c>
      <c r="K44" s="222">
        <v>5.5462467489051997E-4</v>
      </c>
      <c r="L44" s="222">
        <v>4.0930066219718795E-4</v>
      </c>
      <c r="M44" s="222">
        <v>1.4166148653144055E-3</v>
      </c>
      <c r="N44" s="222">
        <v>1.6245374510832924E-3</v>
      </c>
      <c r="O44" s="222">
        <v>5.8636144507959349E-4</v>
      </c>
      <c r="P44" s="222">
        <v>5.6544175947327601E-4</v>
      </c>
      <c r="Q44" s="222">
        <v>8.6175375412473004E-4</v>
      </c>
      <c r="R44" s="222">
        <v>7.3598858452990216E-4</v>
      </c>
      <c r="S44" s="222">
        <v>1.3722358430470472E-3</v>
      </c>
      <c r="T44" s="222">
        <v>7.0068344637403681E-4</v>
      </c>
      <c r="U44" s="222">
        <v>9.299789029707749E-4</v>
      </c>
      <c r="V44" s="222">
        <v>1.0279397678352655E-3</v>
      </c>
      <c r="W44" s="222">
        <v>7.5687476617565346E-4</v>
      </c>
      <c r="X44" s="222">
        <v>6.6567015142207609E-4</v>
      </c>
      <c r="Y44" s="222">
        <v>9.0210286703098358E-4</v>
      </c>
      <c r="Z44" s="222">
        <v>1.3985784519077156E-3</v>
      </c>
      <c r="AA44" s="222">
        <v>1.3016855688246644E-3</v>
      </c>
      <c r="AB44" s="222">
        <v>3.9974827081931913E-4</v>
      </c>
      <c r="AC44" s="222">
        <v>1.3794591937246589E-3</v>
      </c>
      <c r="AD44" s="222">
        <v>3.3150920530383549E-3</v>
      </c>
      <c r="AE44" s="222">
        <v>2.4532659882268103E-3</v>
      </c>
      <c r="AF44" s="222">
        <v>4.0805844035957167E-3</v>
      </c>
      <c r="AG44" s="222">
        <v>4.6760346257594763E-4</v>
      </c>
      <c r="AH44" s="222">
        <v>2.6622371424812087E-3</v>
      </c>
      <c r="AI44" s="222">
        <v>3.1810594964659707E-3</v>
      </c>
      <c r="AJ44" s="222">
        <v>3.1243796785060804E-3</v>
      </c>
      <c r="AK44" s="222">
        <v>3.7341141361588752E-3</v>
      </c>
      <c r="AL44" s="222">
        <v>2.8328139913465695E-3</v>
      </c>
      <c r="AM44" s="222">
        <v>5.244548800209789E-3</v>
      </c>
      <c r="AN44" s="222">
        <v>1.8828641460732082E-3</v>
      </c>
      <c r="AO44" s="222">
        <v>2.2728803909957186E-3</v>
      </c>
      <c r="AP44" s="222">
        <v>1.0006981220057838</v>
      </c>
      <c r="AQ44" s="222">
        <v>8.4798186971179459E-4</v>
      </c>
      <c r="AR44" s="223">
        <v>1.0653600545781887</v>
      </c>
      <c r="AS44" s="205">
        <v>0.82069226826930075</v>
      </c>
    </row>
    <row r="45" spans="2:45" ht="15.95" customHeight="1" x14ac:dyDescent="0.15">
      <c r="B45" s="224" t="s">
        <v>166</v>
      </c>
      <c r="C45" s="225" t="s">
        <v>270</v>
      </c>
      <c r="D45" s="226">
        <v>6.5748224214233078E-3</v>
      </c>
      <c r="E45" s="226">
        <v>9.5408271400159537E-3</v>
      </c>
      <c r="F45" s="226">
        <v>6.51965580049869E-3</v>
      </c>
      <c r="G45" s="226">
        <v>8.5758789141941773E-3</v>
      </c>
      <c r="H45" s="226">
        <v>3.0381898969796665E-3</v>
      </c>
      <c r="I45" s="226">
        <v>4.7227689757450486E-3</v>
      </c>
      <c r="J45" s="226">
        <v>2.5663648321396968E-3</v>
      </c>
      <c r="K45" s="226">
        <v>1.8498759161427233E-2</v>
      </c>
      <c r="L45" s="226">
        <v>2.3028665175092037E-3</v>
      </c>
      <c r="M45" s="226">
        <v>9.8669708339834059E-3</v>
      </c>
      <c r="N45" s="226">
        <v>2.353275403243107E-3</v>
      </c>
      <c r="O45" s="226">
        <v>1.2947940861216246E-2</v>
      </c>
      <c r="P45" s="226">
        <v>3.0734683797036689E-3</v>
      </c>
      <c r="Q45" s="226">
        <v>5.296357037444327E-3</v>
      </c>
      <c r="R45" s="226">
        <v>9.7080578402899687E-3</v>
      </c>
      <c r="S45" s="226">
        <v>5.5879334719751879E-3</v>
      </c>
      <c r="T45" s="226">
        <v>2.5486005866876072E-3</v>
      </c>
      <c r="U45" s="226">
        <v>1.3230436038526021E-3</v>
      </c>
      <c r="V45" s="226">
        <v>3.711330845647651E-3</v>
      </c>
      <c r="W45" s="226">
        <v>2.4613743140096799E-3</v>
      </c>
      <c r="X45" s="226">
        <v>1.9768585010277034E-3</v>
      </c>
      <c r="Y45" s="226">
        <v>4.2850158122009771E-3</v>
      </c>
      <c r="Z45" s="226">
        <v>2.9820364970806869E-3</v>
      </c>
      <c r="AA45" s="226">
        <v>1.5278957282477246E-2</v>
      </c>
      <c r="AB45" s="226">
        <v>4.6769598022122797E-3</v>
      </c>
      <c r="AC45" s="226">
        <v>8.934876293299563E-3</v>
      </c>
      <c r="AD45" s="226">
        <v>8.3897449102388177E-3</v>
      </c>
      <c r="AE45" s="226">
        <v>5.1217451125183727E-3</v>
      </c>
      <c r="AF45" s="226">
        <v>1.0816762539358243E-2</v>
      </c>
      <c r="AG45" s="226">
        <v>2.8796910841793343E-3</v>
      </c>
      <c r="AH45" s="226">
        <v>4.4715426441478369E-3</v>
      </c>
      <c r="AI45" s="226">
        <v>7.0485316758106447E-3</v>
      </c>
      <c r="AJ45" s="226">
        <v>1.4783837969611436E-3</v>
      </c>
      <c r="AK45" s="226">
        <v>7.7837527700773557E-3</v>
      </c>
      <c r="AL45" s="226">
        <v>3.7930694604707189E-3</v>
      </c>
      <c r="AM45" s="226">
        <v>1.3578751042819123E-2</v>
      </c>
      <c r="AN45" s="226">
        <v>5.1571275659261966E-3</v>
      </c>
      <c r="AO45" s="226">
        <v>7.1516273179241373E-3</v>
      </c>
      <c r="AP45" s="226">
        <v>1.9525473986198236E-3</v>
      </c>
      <c r="AQ45" s="226">
        <v>1.0013387387481918</v>
      </c>
      <c r="AR45" s="227">
        <v>1.2403152070935284</v>
      </c>
      <c r="AS45" s="210">
        <v>0.95546768090673573</v>
      </c>
    </row>
    <row r="46" spans="2:45" ht="15.95" customHeight="1" x14ac:dyDescent="0.15">
      <c r="B46" s="212"/>
      <c r="C46" s="213" t="s">
        <v>60</v>
      </c>
      <c r="D46" s="113">
        <v>1.3673865761929036</v>
      </c>
      <c r="E46" s="113">
        <v>1.272456808395666</v>
      </c>
      <c r="F46" s="113">
        <v>1.5200577015328578</v>
      </c>
      <c r="G46" s="113">
        <v>1.4605376692865284</v>
      </c>
      <c r="H46" s="113">
        <v>1.2401456647897644</v>
      </c>
      <c r="I46" s="113">
        <v>1.2811594518854281</v>
      </c>
      <c r="J46" s="113">
        <v>1.2638397851551084</v>
      </c>
      <c r="K46" s="113">
        <v>1.2102221677494442</v>
      </c>
      <c r="L46" s="113">
        <v>1.1954959906353553</v>
      </c>
      <c r="M46" s="113">
        <v>1.3687572412505247</v>
      </c>
      <c r="N46" s="113">
        <v>1.2637693208364214</v>
      </c>
      <c r="O46" s="113">
        <v>1.2376379956894861</v>
      </c>
      <c r="P46" s="113">
        <v>1.1718523305187609</v>
      </c>
      <c r="Q46" s="113">
        <v>1.1870322893185115</v>
      </c>
      <c r="R46" s="113">
        <v>1.2326957617454022</v>
      </c>
      <c r="S46" s="113">
        <v>1.1834568661153546</v>
      </c>
      <c r="T46" s="113">
        <v>1.2389251465113833</v>
      </c>
      <c r="U46" s="113">
        <v>1.3280267108571477</v>
      </c>
      <c r="V46" s="113">
        <v>1.2756867866787447</v>
      </c>
      <c r="W46" s="113">
        <v>1.3055059109540539</v>
      </c>
      <c r="X46" s="113">
        <v>1.1560348213748077</v>
      </c>
      <c r="Y46" s="113">
        <v>1.2607716183083011</v>
      </c>
      <c r="Z46" s="113">
        <v>1.3748882347542135</v>
      </c>
      <c r="AA46" s="113">
        <v>1.3091431044521555</v>
      </c>
      <c r="AB46" s="113">
        <v>1.3220554245437315</v>
      </c>
      <c r="AC46" s="113">
        <v>1.4908820435475323</v>
      </c>
      <c r="AD46" s="113">
        <v>1.3243696459058845</v>
      </c>
      <c r="AE46" s="113">
        <v>1.2914632528357355</v>
      </c>
      <c r="AF46" s="113">
        <v>1.3281824485762723</v>
      </c>
      <c r="AG46" s="113">
        <v>1.1628735331993991</v>
      </c>
      <c r="AH46" s="113">
        <v>1.3988058973849948</v>
      </c>
      <c r="AI46" s="113">
        <v>1.4435485185392196</v>
      </c>
      <c r="AJ46" s="113">
        <v>1.2400248439926338</v>
      </c>
      <c r="AK46" s="113">
        <v>1.2448364751766017</v>
      </c>
      <c r="AL46" s="113">
        <v>1.2389523821535984</v>
      </c>
      <c r="AM46" s="113">
        <v>1.3017750961857595</v>
      </c>
      <c r="AN46" s="113">
        <v>1.2726012166026821</v>
      </c>
      <c r="AO46" s="113">
        <v>1.3910720065877036</v>
      </c>
      <c r="AP46" s="113">
        <v>1.4191208394517623</v>
      </c>
      <c r="AQ46" s="113">
        <v>1.3488969937788995</v>
      </c>
      <c r="AR46" s="111"/>
      <c r="AS46" s="114"/>
    </row>
    <row r="47" spans="2:45" ht="15.95" customHeight="1" x14ac:dyDescent="0.15">
      <c r="B47" s="214"/>
      <c r="C47" s="213" t="s">
        <v>61</v>
      </c>
      <c r="D47" s="113">
        <v>1.0533561738064836</v>
      </c>
      <c r="E47" s="113">
        <v>0.98022772664442115</v>
      </c>
      <c r="F47" s="113">
        <v>1.1709652503023003</v>
      </c>
      <c r="G47" s="113">
        <v>1.1251144320162305</v>
      </c>
      <c r="H47" s="113">
        <v>0.9553370752422512</v>
      </c>
      <c r="I47" s="113">
        <v>0.98693174393403105</v>
      </c>
      <c r="J47" s="113">
        <v>0.97358966628291976</v>
      </c>
      <c r="K47" s="113">
        <v>0.93228572977924395</v>
      </c>
      <c r="L47" s="113">
        <v>0.92094152774467242</v>
      </c>
      <c r="M47" s="113">
        <v>1.0544120555343017</v>
      </c>
      <c r="N47" s="113">
        <v>0.97353538461421363</v>
      </c>
      <c r="O47" s="113">
        <v>0.95340531082783342</v>
      </c>
      <c r="P47" s="113">
        <v>0.90272780838482747</v>
      </c>
      <c r="Q47" s="113">
        <v>0.91442157779739885</v>
      </c>
      <c r="R47" s="113">
        <v>0.94959809732432576</v>
      </c>
      <c r="S47" s="113">
        <v>0.91166727687724347</v>
      </c>
      <c r="T47" s="113">
        <v>0.95439685797951057</v>
      </c>
      <c r="U47" s="113">
        <v>1.0230355915560394</v>
      </c>
      <c r="V47" s="113">
        <v>0.98271591661569802</v>
      </c>
      <c r="W47" s="113">
        <v>1.0056868592882173</v>
      </c>
      <c r="X47" s="113">
        <v>0.89054290676219139</v>
      </c>
      <c r="Y47" s="113">
        <v>0.97122612655931717</v>
      </c>
      <c r="Z47" s="113">
        <v>1.059135021205545</v>
      </c>
      <c r="AA47" s="113">
        <v>1.0084887444999482</v>
      </c>
      <c r="AB47" s="113">
        <v>1.0184356551420697</v>
      </c>
      <c r="AC47" s="113">
        <v>1.1484899971450881</v>
      </c>
      <c r="AD47" s="113">
        <v>1.0202183985167821</v>
      </c>
      <c r="AE47" s="113">
        <v>0.99486920107574006</v>
      </c>
      <c r="AF47" s="113">
        <v>1.0231555629604618</v>
      </c>
      <c r="AG47" s="113">
        <v>0.89581105802733918</v>
      </c>
      <c r="AH47" s="113">
        <v>1.0775598163832916</v>
      </c>
      <c r="AI47" s="113">
        <v>1.1120269649173271</v>
      </c>
      <c r="AJ47" s="113">
        <v>0.95524400183141212</v>
      </c>
      <c r="AK47" s="113">
        <v>0.95895060646097041</v>
      </c>
      <c r="AL47" s="113">
        <v>0.95441783875581354</v>
      </c>
      <c r="AM47" s="113">
        <v>1.002812853620813</v>
      </c>
      <c r="AN47" s="113">
        <v>0.98033897044266893</v>
      </c>
      <c r="AO47" s="113">
        <v>1.0716020705923728</v>
      </c>
      <c r="AP47" s="113">
        <v>1.0932092823200783</v>
      </c>
      <c r="AQ47" s="113">
        <v>1.0391128602286066</v>
      </c>
      <c r="AR47" s="115"/>
      <c r="AS47" s="116"/>
    </row>
  </sheetData>
  <sheetProtection sheet="1" objects="1" scenarios="1"/>
  <mergeCells count="3">
    <mergeCell ref="AR4:AR5"/>
    <mergeCell ref="AS4:AS5"/>
    <mergeCell ref="B4:C5"/>
  </mergeCells>
  <phoneticPr fontId="2"/>
  <pageMargins left="0.39370078740157483" right="0.39370078740157483" top="0.78740157480314965" bottom="0.39370078740157483" header="0.51181102362204722" footer="0.51181102362204722"/>
  <pageSetup paperSize="9" scale="72" orientation="landscape" horizontalDpi="300" verticalDpi="300" r:id="rId1"/>
  <headerFooter alignWithMargins="0"/>
  <ignoredErrors>
    <ignoredError sqref="D4:AL4 B6:B4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B1:AS47"/>
  <sheetViews>
    <sheetView zoomScaleNormal="100" workbookViewId="0"/>
  </sheetViews>
  <sheetFormatPr defaultColWidth="8" defaultRowHeight="12" x14ac:dyDescent="0.15"/>
  <cols>
    <col min="1" max="1" width="2.625" style="106" customWidth="1"/>
    <col min="2" max="2" width="3.625" style="117" customWidth="1"/>
    <col min="3" max="3" width="22.875" style="118" bestFit="1" customWidth="1"/>
    <col min="4" max="17" width="10.75" style="106" bestFit="1" customWidth="1"/>
    <col min="18" max="22" width="9.375" style="106" bestFit="1" customWidth="1"/>
    <col min="23" max="23" width="10.5" style="106" bestFit="1" customWidth="1"/>
    <col min="24" max="33" width="9.375" style="106" bestFit="1" customWidth="1"/>
    <col min="34" max="34" width="9.75" style="106" bestFit="1" customWidth="1"/>
    <col min="35" max="38" width="9.375" style="106" bestFit="1" customWidth="1"/>
    <col min="39" max="42" width="9.375" style="106" customWidth="1"/>
    <col min="43" max="44" width="9.375" style="106" bestFit="1" customWidth="1"/>
    <col min="45" max="45" width="8.875" style="106" bestFit="1" customWidth="1"/>
    <col min="46" max="16384" width="8" style="106"/>
  </cols>
  <sheetData>
    <row r="1" spans="2:45" ht="15.95" customHeight="1" x14ac:dyDescent="0.15">
      <c r="B1" s="119"/>
      <c r="C1" s="104"/>
      <c r="D1" s="105"/>
      <c r="E1" s="105"/>
      <c r="F1" s="105"/>
      <c r="G1" s="105"/>
      <c r="H1" s="105"/>
    </row>
    <row r="2" spans="2:45" ht="15.95" customHeight="1" x14ac:dyDescent="0.15">
      <c r="B2" s="107" t="s">
        <v>122</v>
      </c>
      <c r="C2" s="104"/>
      <c r="D2" s="105"/>
      <c r="E2" s="105"/>
      <c r="F2" s="105"/>
      <c r="G2" s="105"/>
      <c r="H2" s="105"/>
    </row>
    <row r="3" spans="2:45" ht="15.95" customHeight="1" x14ac:dyDescent="0.15">
      <c r="B3" s="108"/>
      <c r="C3" s="104"/>
      <c r="D3" s="105"/>
      <c r="E3" s="105"/>
      <c r="F3" s="105"/>
      <c r="G3" s="105"/>
      <c r="H3" s="105"/>
    </row>
    <row r="4" spans="2:45" ht="15.95" customHeight="1" x14ac:dyDescent="0.15">
      <c r="B4" s="483" t="s">
        <v>123</v>
      </c>
      <c r="C4" s="484"/>
      <c r="D4" s="109" t="s">
        <v>4</v>
      </c>
      <c r="E4" s="109" t="s">
        <v>5</v>
      </c>
      <c r="F4" s="109" t="s">
        <v>6</v>
      </c>
      <c r="G4" s="109" t="s">
        <v>7</v>
      </c>
      <c r="H4" s="109" t="s">
        <v>2</v>
      </c>
      <c r="I4" s="109" t="s">
        <v>8</v>
      </c>
      <c r="J4" s="109" t="s">
        <v>3</v>
      </c>
      <c r="K4" s="109" t="s">
        <v>9</v>
      </c>
      <c r="L4" s="109" t="s">
        <v>10</v>
      </c>
      <c r="M4" s="109">
        <v>10</v>
      </c>
      <c r="N4" s="109">
        <v>11</v>
      </c>
      <c r="O4" s="109">
        <v>12</v>
      </c>
      <c r="P4" s="109">
        <v>13</v>
      </c>
      <c r="Q4" s="109">
        <v>14</v>
      </c>
      <c r="R4" s="109">
        <v>15</v>
      </c>
      <c r="S4" s="109">
        <v>16</v>
      </c>
      <c r="T4" s="109">
        <v>17</v>
      </c>
      <c r="U4" s="109">
        <v>18</v>
      </c>
      <c r="V4" s="109">
        <v>19</v>
      </c>
      <c r="W4" s="109">
        <v>20</v>
      </c>
      <c r="X4" s="109">
        <v>21</v>
      </c>
      <c r="Y4" s="109">
        <v>22</v>
      </c>
      <c r="Z4" s="109">
        <v>23</v>
      </c>
      <c r="AA4" s="109">
        <v>24</v>
      </c>
      <c r="AB4" s="109">
        <v>25</v>
      </c>
      <c r="AC4" s="109">
        <v>26</v>
      </c>
      <c r="AD4" s="109">
        <v>27</v>
      </c>
      <c r="AE4" s="109">
        <v>28</v>
      </c>
      <c r="AF4" s="109">
        <v>29</v>
      </c>
      <c r="AG4" s="109">
        <v>30</v>
      </c>
      <c r="AH4" s="109">
        <v>31</v>
      </c>
      <c r="AI4" s="109">
        <v>32</v>
      </c>
      <c r="AJ4" s="109">
        <v>33</v>
      </c>
      <c r="AK4" s="109">
        <v>34</v>
      </c>
      <c r="AL4" s="109">
        <v>35</v>
      </c>
      <c r="AM4" s="109">
        <v>36</v>
      </c>
      <c r="AN4" s="109">
        <v>37</v>
      </c>
      <c r="AO4" s="109">
        <v>38</v>
      </c>
      <c r="AP4" s="109">
        <v>39</v>
      </c>
      <c r="AQ4" s="109">
        <v>40</v>
      </c>
      <c r="AR4" s="476" t="s">
        <v>58</v>
      </c>
      <c r="AS4" s="476" t="s">
        <v>59</v>
      </c>
    </row>
    <row r="5" spans="2:45" ht="36" x14ac:dyDescent="0.15">
      <c r="B5" s="485"/>
      <c r="C5" s="486"/>
      <c r="D5" s="120" t="s">
        <v>239</v>
      </c>
      <c r="E5" s="120" t="s">
        <v>1</v>
      </c>
      <c r="F5" s="120" t="s">
        <v>240</v>
      </c>
      <c r="G5" s="120" t="s">
        <v>167</v>
      </c>
      <c r="H5" s="120" t="s">
        <v>241</v>
      </c>
      <c r="I5" s="120" t="s">
        <v>242</v>
      </c>
      <c r="J5" s="120" t="s">
        <v>243</v>
      </c>
      <c r="K5" s="120" t="s">
        <v>244</v>
      </c>
      <c r="L5" s="120" t="s">
        <v>245</v>
      </c>
      <c r="M5" s="120" t="s">
        <v>246</v>
      </c>
      <c r="N5" s="120" t="s">
        <v>135</v>
      </c>
      <c r="O5" s="120" t="s">
        <v>247</v>
      </c>
      <c r="P5" s="120" t="s">
        <v>248</v>
      </c>
      <c r="Q5" s="120" t="s">
        <v>249</v>
      </c>
      <c r="R5" s="120" t="s">
        <v>250</v>
      </c>
      <c r="S5" s="120" t="s">
        <v>251</v>
      </c>
      <c r="T5" s="120" t="s">
        <v>252</v>
      </c>
      <c r="U5" s="120" t="s">
        <v>253</v>
      </c>
      <c r="V5" s="120" t="s">
        <v>254</v>
      </c>
      <c r="W5" s="120" t="s">
        <v>255</v>
      </c>
      <c r="X5" s="120" t="s">
        <v>256</v>
      </c>
      <c r="Y5" s="120" t="s">
        <v>257</v>
      </c>
      <c r="Z5" s="120" t="s">
        <v>148</v>
      </c>
      <c r="AA5" s="120" t="s">
        <v>258</v>
      </c>
      <c r="AB5" s="120" t="s">
        <v>358</v>
      </c>
      <c r="AC5" s="120" t="s">
        <v>168</v>
      </c>
      <c r="AD5" s="120" t="s">
        <v>153</v>
      </c>
      <c r="AE5" s="120" t="s">
        <v>259</v>
      </c>
      <c r="AF5" s="120" t="s">
        <v>260</v>
      </c>
      <c r="AG5" s="120" t="s">
        <v>169</v>
      </c>
      <c r="AH5" s="120" t="s">
        <v>261</v>
      </c>
      <c r="AI5" s="120" t="s">
        <v>262</v>
      </c>
      <c r="AJ5" s="120" t="s">
        <v>263</v>
      </c>
      <c r="AK5" s="120" t="s">
        <v>264</v>
      </c>
      <c r="AL5" s="120" t="s">
        <v>265</v>
      </c>
      <c r="AM5" s="120" t="s">
        <v>266</v>
      </c>
      <c r="AN5" s="120" t="s">
        <v>267</v>
      </c>
      <c r="AO5" s="120" t="s">
        <v>268</v>
      </c>
      <c r="AP5" s="120" t="s">
        <v>269</v>
      </c>
      <c r="AQ5" s="120" t="s">
        <v>270</v>
      </c>
      <c r="AR5" s="482"/>
      <c r="AS5" s="482"/>
    </row>
    <row r="6" spans="2:45" ht="15.95" customHeight="1" x14ac:dyDescent="0.15">
      <c r="B6" s="233" t="s">
        <v>124</v>
      </c>
      <c r="C6" s="234" t="s">
        <v>239</v>
      </c>
      <c r="D6" s="217">
        <v>1</v>
      </c>
      <c r="E6" s="217">
        <v>3.817587077012513E-3</v>
      </c>
      <c r="F6" s="217">
        <v>4.6428446355092295E-5</v>
      </c>
      <c r="G6" s="217">
        <v>0.108666768838596</v>
      </c>
      <c r="H6" s="217">
        <v>4.4504731275986807E-3</v>
      </c>
      <c r="I6" s="217">
        <v>2.5574029143486412E-2</v>
      </c>
      <c r="J6" s="217">
        <v>4.3760554611918848E-4</v>
      </c>
      <c r="K6" s="217">
        <v>2.2593402906435664E-5</v>
      </c>
      <c r="L6" s="217">
        <v>3.3629956016777374E-4</v>
      </c>
      <c r="M6" s="217">
        <v>6.8548198809608501E-5</v>
      </c>
      <c r="N6" s="217">
        <v>2.1043873501039843E-4</v>
      </c>
      <c r="O6" s="217">
        <v>2.1478736767187414E-5</v>
      </c>
      <c r="P6" s="217">
        <v>2.6380739307364804E-5</v>
      </c>
      <c r="Q6" s="217">
        <v>2.1602218906236068E-5</v>
      </c>
      <c r="R6" s="217">
        <v>1.6423809210592243E-5</v>
      </c>
      <c r="S6" s="217">
        <v>1.9663819406168563E-5</v>
      </c>
      <c r="T6" s="217">
        <v>2.5121004956158689E-5</v>
      </c>
      <c r="U6" s="217">
        <v>2.5997672860241589E-5</v>
      </c>
      <c r="V6" s="217">
        <v>3.1847767122227708E-5</v>
      </c>
      <c r="W6" s="217">
        <v>3.0073436519277645E-5</v>
      </c>
      <c r="X6" s="217">
        <v>1.6309093626308538E-5</v>
      </c>
      <c r="Y6" s="217">
        <v>4.1028211716153521E-5</v>
      </c>
      <c r="Z6" s="217">
        <v>1.5545661120502825E-3</v>
      </c>
      <c r="AA6" s="217">
        <v>6.5694800528057413E-4</v>
      </c>
      <c r="AB6" s="217">
        <v>3.6501227969196507E-5</v>
      </c>
      <c r="AC6" s="217">
        <v>7.2200391638912306E-5</v>
      </c>
      <c r="AD6" s="217">
        <v>3.7986417720814941E-5</v>
      </c>
      <c r="AE6" s="217">
        <v>1.4042249278817503E-4</v>
      </c>
      <c r="AF6" s="217">
        <v>4.1667574531978612E-5</v>
      </c>
      <c r="AG6" s="217">
        <v>2.4403749148081135E-5</v>
      </c>
      <c r="AH6" s="217">
        <v>9.8192446218042264E-5</v>
      </c>
      <c r="AI6" s="217">
        <v>1.4796315055750882E-4</v>
      </c>
      <c r="AJ6" s="217">
        <v>6.3758795715407297E-5</v>
      </c>
      <c r="AK6" s="217">
        <v>1.0509042927425052E-3</v>
      </c>
      <c r="AL6" s="217">
        <v>1.4280415816259339E-3</v>
      </c>
      <c r="AM6" s="217">
        <v>1.2954776487148619E-3</v>
      </c>
      <c r="AN6" s="217">
        <v>5.0370807068340287E-5</v>
      </c>
      <c r="AO6" s="217">
        <v>1.1310703373662821E-2</v>
      </c>
      <c r="AP6" s="217">
        <v>9.5747394276893966E-4</v>
      </c>
      <c r="AQ6" s="217">
        <v>1.9164086807527987E-4</v>
      </c>
      <c r="AR6" s="217">
        <v>1.1630659214647376</v>
      </c>
      <c r="AS6" s="195">
        <v>0.92463277957845291</v>
      </c>
    </row>
    <row r="7" spans="2:45" ht="15.95" customHeight="1" x14ac:dyDescent="0.15">
      <c r="B7" s="235" t="s">
        <v>125</v>
      </c>
      <c r="C7" s="236" t="s">
        <v>1</v>
      </c>
      <c r="D7" s="237">
        <v>1.5049214928331324E-3</v>
      </c>
      <c r="E7" s="237">
        <v>1</v>
      </c>
      <c r="F7" s="237">
        <v>5.81215763214465E-6</v>
      </c>
      <c r="G7" s="237">
        <v>4.4308751101013337E-2</v>
      </c>
      <c r="H7" s="237">
        <v>1.8155167592468957E-5</v>
      </c>
      <c r="I7" s="237">
        <v>5.2073574325202787E-5</v>
      </c>
      <c r="J7" s="237">
        <v>8.6425692509568353E-5</v>
      </c>
      <c r="K7" s="237">
        <v>2.9351451057725937E-6</v>
      </c>
      <c r="L7" s="237">
        <v>2.8871087252138636E-6</v>
      </c>
      <c r="M7" s="237">
        <v>8.1437179245366342E-6</v>
      </c>
      <c r="N7" s="237">
        <v>2.0317657284108958E-5</v>
      </c>
      <c r="O7" s="237">
        <v>2.595630570736736E-6</v>
      </c>
      <c r="P7" s="237">
        <v>2.1814703021200748E-6</v>
      </c>
      <c r="Q7" s="237">
        <v>1.8766895321664849E-6</v>
      </c>
      <c r="R7" s="237">
        <v>1.9418150551135573E-6</v>
      </c>
      <c r="S7" s="237">
        <v>2.5142152305452995E-6</v>
      </c>
      <c r="T7" s="237">
        <v>2.7393541395579624E-6</v>
      </c>
      <c r="U7" s="237">
        <v>2.445058439903396E-6</v>
      </c>
      <c r="V7" s="237">
        <v>2.3222210044205213E-6</v>
      </c>
      <c r="W7" s="237">
        <v>3.2042346956915282E-6</v>
      </c>
      <c r="X7" s="237">
        <v>1.4155395441872702E-6</v>
      </c>
      <c r="Y7" s="237">
        <v>3.0323545868425561E-6</v>
      </c>
      <c r="Z7" s="237">
        <v>3.8221981142705911E-4</v>
      </c>
      <c r="AA7" s="237">
        <v>5.5146563225244816E-6</v>
      </c>
      <c r="AB7" s="237">
        <v>2.520186072886652E-6</v>
      </c>
      <c r="AC7" s="237">
        <v>4.4856526979789608E-6</v>
      </c>
      <c r="AD7" s="237">
        <v>3.2759639024205792E-6</v>
      </c>
      <c r="AE7" s="237">
        <v>7.3349399964235246E-6</v>
      </c>
      <c r="AF7" s="237">
        <v>5.2214202445710212E-6</v>
      </c>
      <c r="AG7" s="237">
        <v>2.7303986153244753E-6</v>
      </c>
      <c r="AH7" s="237">
        <v>1.2998962029761131E-5</v>
      </c>
      <c r="AI7" s="237">
        <v>3.6881549878952974E-5</v>
      </c>
      <c r="AJ7" s="237">
        <v>1.6020633442812061E-5</v>
      </c>
      <c r="AK7" s="237">
        <v>1.4867314476784823E-4</v>
      </c>
      <c r="AL7" s="237">
        <v>3.4832715727019117E-4</v>
      </c>
      <c r="AM7" s="237">
        <v>3.6055089188928215E-5</v>
      </c>
      <c r="AN7" s="237">
        <v>8.2806203020940835E-6</v>
      </c>
      <c r="AO7" s="237">
        <v>3.7338795041731063E-3</v>
      </c>
      <c r="AP7" s="237">
        <v>1.2740422079543168E-5</v>
      </c>
      <c r="AQ7" s="237">
        <v>6.630457633232905E-5</v>
      </c>
      <c r="AR7" s="237">
        <v>1.0508701560867915</v>
      </c>
      <c r="AS7" s="238">
        <v>0.83543759254408878</v>
      </c>
    </row>
    <row r="8" spans="2:45" ht="15.95" customHeight="1" x14ac:dyDescent="0.15">
      <c r="B8" s="239" t="s">
        <v>126</v>
      </c>
      <c r="C8" s="240" t="s">
        <v>240</v>
      </c>
      <c r="D8" s="223">
        <v>7.4146858989570071E-5</v>
      </c>
      <c r="E8" s="223">
        <v>4.5877652369943176E-5</v>
      </c>
      <c r="F8" s="223">
        <v>1</v>
      </c>
      <c r="G8" s="223">
        <v>8.3006819415927849E-5</v>
      </c>
      <c r="H8" s="223">
        <v>1.0909100934082453E-4</v>
      </c>
      <c r="I8" s="223">
        <v>9.9323501812789494E-5</v>
      </c>
      <c r="J8" s="223">
        <v>1.4433954955165884E-3</v>
      </c>
      <c r="K8" s="223">
        <v>1.6114745263513513E-3</v>
      </c>
      <c r="L8" s="223">
        <v>1.4557178135273064E-4</v>
      </c>
      <c r="M8" s="223">
        <v>9.9683897416618858E-4</v>
      </c>
      <c r="N8" s="223">
        <v>1.312853079541611E-3</v>
      </c>
      <c r="O8" s="223">
        <v>2.9663033653528693E-4</v>
      </c>
      <c r="P8" s="223">
        <v>1.3474280075515257E-3</v>
      </c>
      <c r="Q8" s="223">
        <v>9.978681170075664E-5</v>
      </c>
      <c r="R8" s="223">
        <v>5.5765874133276287E-5</v>
      </c>
      <c r="S8" s="223">
        <v>6.2296623616669996E-5</v>
      </c>
      <c r="T8" s="223">
        <v>4.0100957142507449E-5</v>
      </c>
      <c r="U8" s="223">
        <v>1.6912949327510006E-4</v>
      </c>
      <c r="V8" s="223">
        <v>9.2441312825155324E-5</v>
      </c>
      <c r="W8" s="223">
        <v>6.8313965701606851E-5</v>
      </c>
      <c r="X8" s="223">
        <v>7.8142993351822373E-5</v>
      </c>
      <c r="Y8" s="223">
        <v>9.4723814476057745E-5</v>
      </c>
      <c r="Z8" s="223">
        <v>1.3508339890322253E-4</v>
      </c>
      <c r="AA8" s="223">
        <v>9.6818659087654306E-5</v>
      </c>
      <c r="AB8" s="223">
        <v>4.5814797767317781E-3</v>
      </c>
      <c r="AC8" s="223">
        <v>2.5026051290983887E-4</v>
      </c>
      <c r="AD8" s="223">
        <v>3.414501066592077E-4</v>
      </c>
      <c r="AE8" s="223">
        <v>1.3895969471401605E-4</v>
      </c>
      <c r="AF8" s="223">
        <v>3.4544150405435963E-5</v>
      </c>
      <c r="AG8" s="223">
        <v>1.4915725009245887E-5</v>
      </c>
      <c r="AH8" s="223">
        <v>4.8945789951126064E-5</v>
      </c>
      <c r="AI8" s="223">
        <v>5.2483934840279554E-5</v>
      </c>
      <c r="AJ8" s="223">
        <v>6.9382150478517106E-5</v>
      </c>
      <c r="AK8" s="223">
        <v>9.0487579350068858E-5</v>
      </c>
      <c r="AL8" s="223">
        <v>7.9037967210125734E-5</v>
      </c>
      <c r="AM8" s="223">
        <v>3.4769521570054851E-5</v>
      </c>
      <c r="AN8" s="223">
        <v>3.5036212904030778E-5</v>
      </c>
      <c r="AO8" s="223">
        <v>1.7806401405182765E-4</v>
      </c>
      <c r="AP8" s="223">
        <v>4.197116939333256E-5</v>
      </c>
      <c r="AQ8" s="223">
        <v>3.6559186184425089E-5</v>
      </c>
      <c r="AR8" s="223">
        <v>1.0145865894395218</v>
      </c>
      <c r="AS8" s="205">
        <v>0.80659230143639804</v>
      </c>
    </row>
    <row r="9" spans="2:45" ht="15.95" customHeight="1" x14ac:dyDescent="0.15">
      <c r="B9" s="235" t="s">
        <v>127</v>
      </c>
      <c r="C9" s="236" t="s">
        <v>167</v>
      </c>
      <c r="D9" s="237">
        <v>3.3862349902884385E-2</v>
      </c>
      <c r="E9" s="237">
        <v>3.3314589435619962E-2</v>
      </c>
      <c r="F9" s="237">
        <v>5.7042136071212668E-5</v>
      </c>
      <c r="G9" s="237">
        <v>1</v>
      </c>
      <c r="H9" s="237">
        <v>3.5625673275902902E-4</v>
      </c>
      <c r="I9" s="237">
        <v>1.1350255514970321E-3</v>
      </c>
      <c r="J9" s="237">
        <v>1.6228698111997908E-3</v>
      </c>
      <c r="K9" s="237">
        <v>4.0876850142018014E-5</v>
      </c>
      <c r="L9" s="237">
        <v>3.8819490259334237E-5</v>
      </c>
      <c r="M9" s="237">
        <v>1.4007476764954388E-4</v>
      </c>
      <c r="N9" s="237">
        <v>3.2772641407389358E-4</v>
      </c>
      <c r="O9" s="237">
        <v>3.1444307009952717E-5</v>
      </c>
      <c r="P9" s="237">
        <v>1.7265842560948553E-5</v>
      </c>
      <c r="Q9" s="237">
        <v>2.1565595478863089E-5</v>
      </c>
      <c r="R9" s="237">
        <v>2.4936025719930481E-5</v>
      </c>
      <c r="S9" s="237">
        <v>2.6841787649165382E-5</v>
      </c>
      <c r="T9" s="237">
        <v>2.6418874757535522E-5</v>
      </c>
      <c r="U9" s="237">
        <v>2.426109417269073E-5</v>
      </c>
      <c r="V9" s="237">
        <v>2.4742397760135963E-5</v>
      </c>
      <c r="W9" s="237">
        <v>2.7093183622118392E-5</v>
      </c>
      <c r="X9" s="237">
        <v>1.4801078123548427E-5</v>
      </c>
      <c r="Y9" s="237">
        <v>3.2029397502551641E-5</v>
      </c>
      <c r="Z9" s="237">
        <v>5.0382989482655554E-4</v>
      </c>
      <c r="AA9" s="237">
        <v>7.7956470130789059E-5</v>
      </c>
      <c r="AB9" s="237">
        <v>2.2791668753089316E-5</v>
      </c>
      <c r="AC9" s="237">
        <v>4.8460769026951251E-5</v>
      </c>
      <c r="AD9" s="237">
        <v>3.3854536660128552E-5</v>
      </c>
      <c r="AE9" s="237">
        <v>9.4527017863704004E-5</v>
      </c>
      <c r="AF9" s="237">
        <v>4.7908184002191748E-5</v>
      </c>
      <c r="AG9" s="237">
        <v>2.6473822911037102E-5</v>
      </c>
      <c r="AH9" s="237">
        <v>1.2490516698716002E-4</v>
      </c>
      <c r="AI9" s="237">
        <v>3.3170926985462407E-4</v>
      </c>
      <c r="AJ9" s="237">
        <v>2.4185481222458385E-4</v>
      </c>
      <c r="AK9" s="237">
        <v>1.9417722482596165E-3</v>
      </c>
      <c r="AL9" s="237">
        <v>2.8385513966147483E-3</v>
      </c>
      <c r="AM9" s="237">
        <v>6.1022374001531814E-4</v>
      </c>
      <c r="AN9" s="237">
        <v>7.6564028685516833E-5</v>
      </c>
      <c r="AO9" s="237">
        <v>3.3497355242663687E-2</v>
      </c>
      <c r="AP9" s="237">
        <v>7.7701230502519626E-5</v>
      </c>
      <c r="AQ9" s="237">
        <v>1.2972091397709677E-3</v>
      </c>
      <c r="AR9" s="237">
        <v>1.1130606793162667</v>
      </c>
      <c r="AS9" s="238">
        <v>0.88487881104758481</v>
      </c>
    </row>
    <row r="10" spans="2:45" ht="15.95" customHeight="1" x14ac:dyDescent="0.15">
      <c r="B10" s="239" t="s">
        <v>128</v>
      </c>
      <c r="C10" s="240" t="s">
        <v>241</v>
      </c>
      <c r="D10" s="223">
        <v>1.4725578358855163E-4</v>
      </c>
      <c r="E10" s="223">
        <v>8.2047939058963988E-4</v>
      </c>
      <c r="F10" s="223">
        <v>1.439622159919108E-4</v>
      </c>
      <c r="G10" s="223">
        <v>1.0221920294587968E-4</v>
      </c>
      <c r="H10" s="223">
        <v>1</v>
      </c>
      <c r="I10" s="223">
        <v>1.1801629667383069E-4</v>
      </c>
      <c r="J10" s="223">
        <v>7.1532679517631595E-5</v>
      </c>
      <c r="K10" s="223">
        <v>3.5931914097007064E-5</v>
      </c>
      <c r="L10" s="223">
        <v>7.2829059705457609E-5</v>
      </c>
      <c r="M10" s="222">
        <v>7.8522564339779827E-5</v>
      </c>
      <c r="N10" s="223">
        <v>1.8955259274913998E-4</v>
      </c>
      <c r="O10" s="223">
        <v>4.164954898307972E-5</v>
      </c>
      <c r="P10" s="223">
        <v>9.8326302301017748E-5</v>
      </c>
      <c r="Q10" s="223">
        <v>4.7554110272066569E-5</v>
      </c>
      <c r="R10" s="223">
        <v>4.0309113519109074E-5</v>
      </c>
      <c r="S10" s="223">
        <v>8.6306090182057077E-5</v>
      </c>
      <c r="T10" s="223">
        <v>1.0287476941727176E-4</v>
      </c>
      <c r="U10" s="223">
        <v>1.4394462555933682E-4</v>
      </c>
      <c r="V10" s="223">
        <v>7.1997307435698991E-5</v>
      </c>
      <c r="W10" s="222">
        <v>8.4864073808825743E-5</v>
      </c>
      <c r="X10" s="223">
        <v>5.9227180069455807E-5</v>
      </c>
      <c r="Y10" s="223">
        <v>1.7732546631344631E-4</v>
      </c>
      <c r="Z10" s="223">
        <v>1.4157574499474432E-4</v>
      </c>
      <c r="AA10" s="223">
        <v>1.5219307857193611E-4</v>
      </c>
      <c r="AB10" s="223">
        <v>1.9528153554391025E-5</v>
      </c>
      <c r="AC10" s="223">
        <v>6.0031732703278653E-5</v>
      </c>
      <c r="AD10" s="223">
        <v>1.236667150152789E-4</v>
      </c>
      <c r="AE10" s="223">
        <v>1.7892281896681231E-4</v>
      </c>
      <c r="AF10" s="223">
        <v>6.8864412034781941E-5</v>
      </c>
      <c r="AG10" s="222">
        <v>8.9333219247435077E-6</v>
      </c>
      <c r="AH10" s="223">
        <v>9.5207986187620267E-5</v>
      </c>
      <c r="AI10" s="223">
        <v>4.2583644348906353E-5</v>
      </c>
      <c r="AJ10" s="223">
        <v>1.7782440820450569E-4</v>
      </c>
      <c r="AK10" s="223">
        <v>3.8353728034423516E-5</v>
      </c>
      <c r="AL10" s="223">
        <v>1.5406040326969384E-4</v>
      </c>
      <c r="AM10" s="223">
        <v>9.4293376484228648E-4</v>
      </c>
      <c r="AN10" s="223">
        <v>8.4741182819501204E-5</v>
      </c>
      <c r="AO10" s="223">
        <v>1.8475910481201207E-4</v>
      </c>
      <c r="AP10" s="223">
        <v>7.955027092159902E-4</v>
      </c>
      <c r="AQ10" s="223">
        <v>4.054100783506287E-5</v>
      </c>
      <c r="AR10" s="223">
        <v>1.0060449042053961</v>
      </c>
      <c r="AS10" s="205">
        <v>0.79980169566371107</v>
      </c>
    </row>
    <row r="11" spans="2:45" ht="15.95" customHeight="1" x14ac:dyDescent="0.15">
      <c r="B11" s="235" t="s">
        <v>129</v>
      </c>
      <c r="C11" s="236" t="s">
        <v>242</v>
      </c>
      <c r="D11" s="237">
        <v>2.9184540997955278E-3</v>
      </c>
      <c r="E11" s="237">
        <v>4.6891679431866124E-4</v>
      </c>
      <c r="F11" s="237">
        <v>2.8371797908615238E-4</v>
      </c>
      <c r="G11" s="237">
        <v>1.5603959531756207E-3</v>
      </c>
      <c r="H11" s="237">
        <v>6.1255489860801294E-4</v>
      </c>
      <c r="I11" s="237">
        <v>1</v>
      </c>
      <c r="J11" s="237">
        <v>2.5269526526436486E-3</v>
      </c>
      <c r="K11" s="237">
        <v>1.6440640171282137E-4</v>
      </c>
      <c r="L11" s="237">
        <v>5.5931538583386584E-4</v>
      </c>
      <c r="M11" s="237">
        <v>1.2532442967132748E-3</v>
      </c>
      <c r="N11" s="237">
        <v>5.453331957288165E-3</v>
      </c>
      <c r="O11" s="237">
        <v>1.8640170907523423E-4</v>
      </c>
      <c r="P11" s="237">
        <v>3.495652364156287E-4</v>
      </c>
      <c r="Q11" s="237">
        <v>3.2995070296287289E-4</v>
      </c>
      <c r="R11" s="237">
        <v>1.2911432682721069E-4</v>
      </c>
      <c r="S11" s="237">
        <v>1.8291790266933112E-4</v>
      </c>
      <c r="T11" s="237">
        <v>2.5735630768950341E-4</v>
      </c>
      <c r="U11" s="237">
        <v>3.7274243068668495E-4</v>
      </c>
      <c r="V11" s="237">
        <v>6.0175493065882033E-4</v>
      </c>
      <c r="W11" s="237">
        <v>4.6774209077644994E-4</v>
      </c>
      <c r="X11" s="237">
        <v>2.1377210269315144E-4</v>
      </c>
      <c r="Y11" s="237">
        <v>8.3431703633603715E-4</v>
      </c>
      <c r="Z11" s="237">
        <v>5.762746083120965E-3</v>
      </c>
      <c r="AA11" s="237">
        <v>2.6858782174727534E-3</v>
      </c>
      <c r="AB11" s="237">
        <v>5.2945265948631151E-4</v>
      </c>
      <c r="AC11" s="237">
        <v>5.2987071890260053E-4</v>
      </c>
      <c r="AD11" s="237">
        <v>6.167784688095204E-4</v>
      </c>
      <c r="AE11" s="237">
        <v>7.9106240230801636E-4</v>
      </c>
      <c r="AF11" s="237">
        <v>6.1463972947506168E-4</v>
      </c>
      <c r="AG11" s="237">
        <v>1.3075278098208438E-4</v>
      </c>
      <c r="AH11" s="237">
        <v>3.7636439868514747E-4</v>
      </c>
      <c r="AI11" s="237">
        <v>9.6200307996411336E-4</v>
      </c>
      <c r="AJ11" s="237">
        <v>3.2475463169674598E-4</v>
      </c>
      <c r="AK11" s="237">
        <v>8.0915835579189674E-4</v>
      </c>
      <c r="AL11" s="237">
        <v>7.1215147478670426E-4</v>
      </c>
      <c r="AM11" s="237">
        <v>1.8659900959895413E-3</v>
      </c>
      <c r="AN11" s="237">
        <v>5.3341681673083606E-4</v>
      </c>
      <c r="AO11" s="237">
        <v>6.8678890832394148E-4</v>
      </c>
      <c r="AP11" s="237">
        <v>3.490763146339658E-2</v>
      </c>
      <c r="AQ11" s="237">
        <v>2.1794855210760834E-4</v>
      </c>
      <c r="AR11" s="237">
        <v>1.072784314033997</v>
      </c>
      <c r="AS11" s="238">
        <v>0.85285926091291842</v>
      </c>
    </row>
    <row r="12" spans="2:45" ht="15.95" customHeight="1" x14ac:dyDescent="0.15">
      <c r="B12" s="239" t="s">
        <v>130</v>
      </c>
      <c r="C12" s="240" t="s">
        <v>243</v>
      </c>
      <c r="D12" s="223">
        <v>9.6519171486911151E-4</v>
      </c>
      <c r="E12" s="223">
        <v>2.5559130701510876E-4</v>
      </c>
      <c r="F12" s="223">
        <v>6.9674990624457394E-5</v>
      </c>
      <c r="G12" s="223">
        <v>2.9854011642929543E-4</v>
      </c>
      <c r="H12" s="223">
        <v>1.7866695201360187E-3</v>
      </c>
      <c r="I12" s="223">
        <v>5.0017104752268023E-4</v>
      </c>
      <c r="J12" s="223">
        <v>1</v>
      </c>
      <c r="K12" s="223">
        <v>6.5705927283959075E-4</v>
      </c>
      <c r="L12" s="223">
        <v>3.0489960559156332E-3</v>
      </c>
      <c r="M12" s="223">
        <v>4.2592504501419442E-4</v>
      </c>
      <c r="N12" s="223">
        <v>3.9416052526305739E-4</v>
      </c>
      <c r="O12" s="223">
        <v>7.0235283766418235E-5</v>
      </c>
      <c r="P12" s="223">
        <v>1.0340159492886418E-4</v>
      </c>
      <c r="Q12" s="223">
        <v>2.3740451085577075E-4</v>
      </c>
      <c r="R12" s="223">
        <v>5.6591853673832288E-5</v>
      </c>
      <c r="S12" s="223">
        <v>8.7688482198045143E-5</v>
      </c>
      <c r="T12" s="223">
        <v>1.3158986575077187E-3</v>
      </c>
      <c r="U12" s="223">
        <v>2.8396081509995323E-4</v>
      </c>
      <c r="V12" s="223">
        <v>1.5204615573439747E-4</v>
      </c>
      <c r="W12" s="223">
        <v>2.7315019077948775E-4</v>
      </c>
      <c r="X12" s="223">
        <v>3.1484936382453432E-4</v>
      </c>
      <c r="Y12" s="223">
        <v>4.6682278350903043E-4</v>
      </c>
      <c r="Z12" s="223">
        <v>6.2954797983854379E-4</v>
      </c>
      <c r="AA12" s="223">
        <v>1.0935253658369517E-4</v>
      </c>
      <c r="AB12" s="223">
        <v>2.5995537865173608E-5</v>
      </c>
      <c r="AC12" s="223">
        <v>1.702272807202924E-4</v>
      </c>
      <c r="AD12" s="223">
        <v>3.1080230895788065E-4</v>
      </c>
      <c r="AE12" s="223">
        <v>1.3315221391834966E-5</v>
      </c>
      <c r="AF12" s="223">
        <v>1.5918525659399315E-5</v>
      </c>
      <c r="AG12" s="223">
        <v>4.8606259660065341E-6</v>
      </c>
      <c r="AH12" s="223">
        <v>2.8167607609232469E-5</v>
      </c>
      <c r="AI12" s="223">
        <v>3.240052200308285E-5</v>
      </c>
      <c r="AJ12" s="223">
        <v>3.7427896455910893E-5</v>
      </c>
      <c r="AK12" s="223">
        <v>1.2868621096006396E-4</v>
      </c>
      <c r="AL12" s="223">
        <v>2.830364296719685E-3</v>
      </c>
      <c r="AM12" s="223">
        <v>6.4774525364343094E-5</v>
      </c>
      <c r="AN12" s="223">
        <v>8.1243031782263759E-5</v>
      </c>
      <c r="AO12" s="223">
        <v>2.0114190841494744E-4</v>
      </c>
      <c r="AP12" s="223">
        <v>2.2391521139202526E-4</v>
      </c>
      <c r="AQ12" s="223">
        <v>8.3827495361079476E-5</v>
      </c>
      <c r="AR12" s="223">
        <v>1.0167559980105534</v>
      </c>
      <c r="AS12" s="205">
        <v>0.80831697261801772</v>
      </c>
    </row>
    <row r="13" spans="2:45" ht="15.95" customHeight="1" x14ac:dyDescent="0.15">
      <c r="B13" s="235" t="s">
        <v>131</v>
      </c>
      <c r="C13" s="236" t="s">
        <v>244</v>
      </c>
      <c r="D13" s="237">
        <v>5.7145045738228725E-4</v>
      </c>
      <c r="E13" s="237">
        <v>1.4522934175218503E-3</v>
      </c>
      <c r="F13" s="237">
        <v>1.7463840857485375E-3</v>
      </c>
      <c r="G13" s="237">
        <v>3.4592660158034585E-4</v>
      </c>
      <c r="H13" s="237">
        <v>2.1772706643026572E-4</v>
      </c>
      <c r="I13" s="237">
        <v>2.8614018750967705E-4</v>
      </c>
      <c r="J13" s="237">
        <v>6.1721327069737004E-4</v>
      </c>
      <c r="K13" s="237">
        <v>1</v>
      </c>
      <c r="L13" s="237">
        <v>1.5050018209457377E-4</v>
      </c>
      <c r="M13" s="237">
        <v>7.8792080791866492E-4</v>
      </c>
      <c r="N13" s="237">
        <v>1.2812657100341727E-3</v>
      </c>
      <c r="O13" s="237">
        <v>5.4079248571023365E-4</v>
      </c>
      <c r="P13" s="237">
        <v>3.459486944195034E-4</v>
      </c>
      <c r="Q13" s="237">
        <v>2.5756232553854428E-4</v>
      </c>
      <c r="R13" s="237">
        <v>1.2820727864947044E-4</v>
      </c>
      <c r="S13" s="237">
        <v>1.1803287875772919E-4</v>
      </c>
      <c r="T13" s="237">
        <v>1.9302482153344048E-4</v>
      </c>
      <c r="U13" s="237">
        <v>1.6124655934484337E-4</v>
      </c>
      <c r="V13" s="237">
        <v>1.4445677566714683E-4</v>
      </c>
      <c r="W13" s="237">
        <v>1.0879934182551867E-4</v>
      </c>
      <c r="X13" s="237">
        <v>1.5402422044854291E-4</v>
      </c>
      <c r="Y13" s="237">
        <v>1.9363577595281421E-4</v>
      </c>
      <c r="Z13" s="237">
        <v>6.9779225956434737E-4</v>
      </c>
      <c r="AA13" s="237">
        <v>6.1086227308605572E-4</v>
      </c>
      <c r="AB13" s="237">
        <v>1.3275363788523146E-3</v>
      </c>
      <c r="AC13" s="237">
        <v>4.6287411860092455E-4</v>
      </c>
      <c r="AD13" s="237">
        <v>7.4313295683259826E-4</v>
      </c>
      <c r="AE13" s="237">
        <v>2.8950407853949473E-4</v>
      </c>
      <c r="AF13" s="237">
        <v>1.642513045229144E-4</v>
      </c>
      <c r="AG13" s="237">
        <v>3.8674872795724931E-5</v>
      </c>
      <c r="AH13" s="237">
        <v>3.6604953697864169E-3</v>
      </c>
      <c r="AI13" s="237">
        <v>1.4576922972262403E-4</v>
      </c>
      <c r="AJ13" s="237">
        <v>4.3619427837856634E-4</v>
      </c>
      <c r="AK13" s="237">
        <v>2.511355635032183E-4</v>
      </c>
      <c r="AL13" s="237">
        <v>1.7420582097077414E-4</v>
      </c>
      <c r="AM13" s="237">
        <v>2.8492979067712605E-4</v>
      </c>
      <c r="AN13" s="237">
        <v>1.441949925089349E-4</v>
      </c>
      <c r="AO13" s="237">
        <v>3.7229173896857472E-4</v>
      </c>
      <c r="AP13" s="237">
        <v>2.7420883366376667E-4</v>
      </c>
      <c r="AQ13" s="237">
        <v>5.158543381966913E-4</v>
      </c>
      <c r="AR13" s="237">
        <v>1.0203964611439369</v>
      </c>
      <c r="AS13" s="238">
        <v>0.81121112632319559</v>
      </c>
    </row>
    <row r="14" spans="2:45" ht="15.95" customHeight="1" x14ac:dyDescent="0.15">
      <c r="B14" s="239" t="s">
        <v>132</v>
      </c>
      <c r="C14" s="240" t="s">
        <v>245</v>
      </c>
      <c r="D14" s="223">
        <v>6.2502873724430176E-4</v>
      </c>
      <c r="E14" s="223">
        <v>8.0488814349332196E-4</v>
      </c>
      <c r="F14" s="223">
        <v>2.7351198130518256E-4</v>
      </c>
      <c r="G14" s="223">
        <v>9.178192664354186E-4</v>
      </c>
      <c r="H14" s="223">
        <v>4.8699149318606771E-4</v>
      </c>
      <c r="I14" s="223">
        <v>9.2114864753547294E-4</v>
      </c>
      <c r="J14" s="223">
        <v>7.7210753448640019E-4</v>
      </c>
      <c r="K14" s="223">
        <v>7.973023776429302E-5</v>
      </c>
      <c r="L14" s="223">
        <v>1</v>
      </c>
      <c r="M14" s="223">
        <v>2.9259583246756503E-4</v>
      </c>
      <c r="N14" s="223">
        <v>3.2890489181453767E-4</v>
      </c>
      <c r="O14" s="223">
        <v>8.8372419523791303E-5</v>
      </c>
      <c r="P14" s="223">
        <v>2.0429044768847235E-4</v>
      </c>
      <c r="Q14" s="223">
        <v>1.4207162852486192E-4</v>
      </c>
      <c r="R14" s="223">
        <v>1.9206116450461755E-4</v>
      </c>
      <c r="S14" s="223">
        <v>1.0377265956380618E-3</v>
      </c>
      <c r="T14" s="223">
        <v>1.1431012294484532E-3</v>
      </c>
      <c r="U14" s="223">
        <v>9.8257038625015132E-4</v>
      </c>
      <c r="V14" s="223">
        <v>1.2942696026462571E-3</v>
      </c>
      <c r="W14" s="223">
        <v>1.3866081157909271E-3</v>
      </c>
      <c r="X14" s="223">
        <v>2.2247619441485085E-3</v>
      </c>
      <c r="Y14" s="223">
        <v>8.3194027378589617E-4</v>
      </c>
      <c r="Z14" s="223">
        <v>2.1624337068826488E-3</v>
      </c>
      <c r="AA14" s="223">
        <v>6.8114193415153435E-4</v>
      </c>
      <c r="AB14" s="223">
        <v>6.890426559417071E-5</v>
      </c>
      <c r="AC14" s="223">
        <v>1.6230742796380729E-3</v>
      </c>
      <c r="AD14" s="223">
        <v>1.0171238227983791E-3</v>
      </c>
      <c r="AE14" s="223">
        <v>3.3929631285833174E-4</v>
      </c>
      <c r="AF14" s="223">
        <v>2.0588233082809808E-4</v>
      </c>
      <c r="AG14" s="223">
        <v>5.8710359162980368E-5</v>
      </c>
      <c r="AH14" s="223">
        <v>2.773697499761294E-4</v>
      </c>
      <c r="AI14" s="223">
        <v>1.609069328763201E-4</v>
      </c>
      <c r="AJ14" s="223">
        <v>1.732427312494434E-4</v>
      </c>
      <c r="AK14" s="223">
        <v>2.0923866298283003E-4</v>
      </c>
      <c r="AL14" s="223">
        <v>1.7324337073032196E-4</v>
      </c>
      <c r="AM14" s="223">
        <v>4.5945880099814329E-4</v>
      </c>
      <c r="AN14" s="223">
        <v>4.5306828683361322E-4</v>
      </c>
      <c r="AO14" s="223">
        <v>2.5002709029896578E-4</v>
      </c>
      <c r="AP14" s="223">
        <v>2.2191218740894121E-3</v>
      </c>
      <c r="AQ14" s="223">
        <v>1.6770448532601269E-4</v>
      </c>
      <c r="AR14" s="223">
        <v>1.0257304495709574</v>
      </c>
      <c r="AS14" s="205">
        <v>0.81545162589806408</v>
      </c>
    </row>
    <row r="15" spans="2:45" ht="15.95" customHeight="1" x14ac:dyDescent="0.15">
      <c r="B15" s="235" t="s">
        <v>133</v>
      </c>
      <c r="C15" s="236" t="s">
        <v>246</v>
      </c>
      <c r="D15" s="237">
        <v>1.3980300313593634E-3</v>
      </c>
      <c r="E15" s="237">
        <v>1.455548161453657E-4</v>
      </c>
      <c r="F15" s="237">
        <v>2.6975067401370707E-4</v>
      </c>
      <c r="G15" s="237">
        <v>7.1922428860701315E-4</v>
      </c>
      <c r="H15" s="237">
        <v>4.4011599238360176E-4</v>
      </c>
      <c r="I15" s="237">
        <v>9.3084919434268732E-4</v>
      </c>
      <c r="J15" s="237">
        <v>1.9984134728023109E-3</v>
      </c>
      <c r="K15" s="237">
        <v>1.0887957609168145E-2</v>
      </c>
      <c r="L15" s="237">
        <v>1.4822518244025423E-3</v>
      </c>
      <c r="M15" s="241">
        <v>1</v>
      </c>
      <c r="N15" s="237">
        <v>9.426558979932385E-3</v>
      </c>
      <c r="O15" s="237">
        <v>2.2761720391717595E-3</v>
      </c>
      <c r="P15" s="237">
        <v>3.6257035830085911E-3</v>
      </c>
      <c r="Q15" s="237">
        <v>2.6101034273782108E-3</v>
      </c>
      <c r="R15" s="237">
        <v>1.5008447938259365E-3</v>
      </c>
      <c r="S15" s="237">
        <v>1.447666854259248E-3</v>
      </c>
      <c r="T15" s="237">
        <v>1.2763632661521001E-3</v>
      </c>
      <c r="U15" s="237">
        <v>6.070704080048085E-3</v>
      </c>
      <c r="V15" s="237">
        <v>4.0376950444001259E-3</v>
      </c>
      <c r="W15" s="241">
        <v>3.1101068635854289E-3</v>
      </c>
      <c r="X15" s="237">
        <v>1.8567379370048077E-3</v>
      </c>
      <c r="Y15" s="237">
        <v>1.332070474040213E-3</v>
      </c>
      <c r="Z15" s="237">
        <v>1.8929969707954474E-3</v>
      </c>
      <c r="AA15" s="237">
        <v>2.1098249664723182E-2</v>
      </c>
      <c r="AB15" s="237">
        <v>4.7670118644584981E-4</v>
      </c>
      <c r="AC15" s="237">
        <v>3.0488201081863425E-3</v>
      </c>
      <c r="AD15" s="237">
        <v>3.2962471404261999E-4</v>
      </c>
      <c r="AE15" s="237">
        <v>2.5321554265542168E-4</v>
      </c>
      <c r="AF15" s="237">
        <v>1.8294412712522771E-4</v>
      </c>
      <c r="AG15" s="241">
        <v>3.7556640859496101E-4</v>
      </c>
      <c r="AH15" s="237">
        <v>3.864006283082911E-4</v>
      </c>
      <c r="AI15" s="237">
        <v>2.4101096968690721E-4</v>
      </c>
      <c r="AJ15" s="237">
        <v>3.5055485251416467E-4</v>
      </c>
      <c r="AK15" s="237">
        <v>1.1728834304747615E-3</v>
      </c>
      <c r="AL15" s="237">
        <v>3.408117707347622E-4</v>
      </c>
      <c r="AM15" s="237">
        <v>3.0987720183079932E-4</v>
      </c>
      <c r="AN15" s="237">
        <v>5.1165891982140569E-4</v>
      </c>
      <c r="AO15" s="237">
        <v>4.7982812599234949E-4</v>
      </c>
      <c r="AP15" s="237">
        <v>2.5945488987190023E-3</v>
      </c>
      <c r="AQ15" s="237">
        <v>1.3494100086359961E-3</v>
      </c>
      <c r="AR15" s="237">
        <v>1.0922379787753191</v>
      </c>
      <c r="AS15" s="238">
        <v>0.86832484697368362</v>
      </c>
    </row>
    <row r="16" spans="2:45" ht="15.95" customHeight="1" x14ac:dyDescent="0.15">
      <c r="B16" s="239" t="s">
        <v>134</v>
      </c>
      <c r="C16" s="240" t="s">
        <v>135</v>
      </c>
      <c r="D16" s="223">
        <v>3.9772030471805217E-6</v>
      </c>
      <c r="E16" s="223">
        <v>1.254860244136273E-6</v>
      </c>
      <c r="F16" s="223">
        <v>2.2008811039646631E-6</v>
      </c>
      <c r="G16" s="223">
        <v>1.9981210906610491E-6</v>
      </c>
      <c r="H16" s="223">
        <v>1.2723832816893104E-6</v>
      </c>
      <c r="I16" s="223">
        <v>8.1777762438929584E-6</v>
      </c>
      <c r="J16" s="223">
        <v>2.2942704015751132E-6</v>
      </c>
      <c r="K16" s="223">
        <v>2.0745541841156503E-6</v>
      </c>
      <c r="L16" s="223">
        <v>5.1260957812797332E-6</v>
      </c>
      <c r="M16" s="223">
        <v>1.9735629241776768E-6</v>
      </c>
      <c r="N16" s="223">
        <v>1</v>
      </c>
      <c r="O16" s="223">
        <v>1.7821293381717079E-6</v>
      </c>
      <c r="P16" s="223">
        <v>1.2413063487583054E-6</v>
      </c>
      <c r="Q16" s="223">
        <v>1.8024704594323137E-6</v>
      </c>
      <c r="R16" s="223">
        <v>2.2213379760932371E-6</v>
      </c>
      <c r="S16" s="223">
        <v>6.6237882578490498E-6</v>
      </c>
      <c r="T16" s="223">
        <v>1.6786451365895321E-5</v>
      </c>
      <c r="U16" s="223">
        <v>6.413620097572803E-4</v>
      </c>
      <c r="V16" s="223">
        <v>8.9810382696263008E-5</v>
      </c>
      <c r="W16" s="223">
        <v>9.942172994550421E-5</v>
      </c>
      <c r="X16" s="223">
        <v>1.0579733877242889E-5</v>
      </c>
      <c r="Y16" s="223">
        <v>3.4494490928078142E-6</v>
      </c>
      <c r="Z16" s="223">
        <v>1.2045424684555887E-5</v>
      </c>
      <c r="AA16" s="223">
        <v>1.3614282744227777E-4</v>
      </c>
      <c r="AB16" s="223">
        <v>3.3622328679275219E-6</v>
      </c>
      <c r="AC16" s="223">
        <v>8.2485605182971191E-6</v>
      </c>
      <c r="AD16" s="223">
        <v>1.5985483115513984E-5</v>
      </c>
      <c r="AE16" s="223">
        <v>5.7318278938570967E-6</v>
      </c>
      <c r="AF16" s="223">
        <v>1.9134957576192515E-6</v>
      </c>
      <c r="AG16" s="223">
        <v>2.3295312500150111E-6</v>
      </c>
      <c r="AH16" s="223">
        <v>3.9641294986566521E-6</v>
      </c>
      <c r="AI16" s="223">
        <v>2.4557642190824593E-6</v>
      </c>
      <c r="AJ16" s="223">
        <v>5.5696669309493642E-6</v>
      </c>
      <c r="AK16" s="223">
        <v>7.2485582142801178E-6</v>
      </c>
      <c r="AL16" s="223">
        <v>1.7900006689150608E-5</v>
      </c>
      <c r="AM16" s="223">
        <v>1.2229311594476462E-5</v>
      </c>
      <c r="AN16" s="223">
        <v>5.4707532463688721E-6</v>
      </c>
      <c r="AO16" s="223">
        <v>2.8579559460214072E-5</v>
      </c>
      <c r="AP16" s="223">
        <v>1.1279489022358681E-5</v>
      </c>
      <c r="AQ16" s="223">
        <v>3.5053082299073933E-5</v>
      </c>
      <c r="AR16" s="223">
        <v>1.0012209402021224</v>
      </c>
      <c r="AS16" s="205">
        <v>0.79596666347626976</v>
      </c>
    </row>
    <row r="17" spans="2:45" ht="15.95" customHeight="1" x14ac:dyDescent="0.15">
      <c r="B17" s="235" t="s">
        <v>136</v>
      </c>
      <c r="C17" s="236" t="s">
        <v>247</v>
      </c>
      <c r="D17" s="237">
        <v>2.9685130210746676E-5</v>
      </c>
      <c r="E17" s="237">
        <v>1.7553042743629764E-4</v>
      </c>
      <c r="F17" s="237">
        <v>2.1356796020800676E-4</v>
      </c>
      <c r="G17" s="237">
        <v>4.4529638827710159E-5</v>
      </c>
      <c r="H17" s="237">
        <v>3.6602779661777128E-5</v>
      </c>
      <c r="I17" s="237">
        <v>5.8634627604189091E-4</v>
      </c>
      <c r="J17" s="237">
        <v>4.2577351737203812E-5</v>
      </c>
      <c r="K17" s="237">
        <v>2.3148691316531384E-5</v>
      </c>
      <c r="L17" s="237">
        <v>1.2617589004862057E-4</v>
      </c>
      <c r="M17" s="237">
        <v>3.294906422466583E-4</v>
      </c>
      <c r="N17" s="237">
        <v>3.0349146322090247E-4</v>
      </c>
      <c r="O17" s="237">
        <v>1</v>
      </c>
      <c r="P17" s="237">
        <v>1.485835690767744E-4</v>
      </c>
      <c r="Q17" s="237">
        <v>1.3866236442625867E-2</v>
      </c>
      <c r="R17" s="237">
        <v>3.8784937447167325E-3</v>
      </c>
      <c r="S17" s="237">
        <v>4.1545415970422935E-3</v>
      </c>
      <c r="T17" s="237">
        <v>1.8459277640844041E-3</v>
      </c>
      <c r="U17" s="237">
        <v>2.7726075332377173E-4</v>
      </c>
      <c r="V17" s="237">
        <v>4.4745500737264259E-3</v>
      </c>
      <c r="W17" s="237">
        <v>1.1536760593750996E-3</v>
      </c>
      <c r="X17" s="237">
        <v>3.2343638791563559E-3</v>
      </c>
      <c r="Y17" s="237">
        <v>1.3376844932734968E-2</v>
      </c>
      <c r="Z17" s="237">
        <v>2.1802703775273497E-4</v>
      </c>
      <c r="AA17" s="237">
        <v>1.5479247882005879E-3</v>
      </c>
      <c r="AB17" s="237">
        <v>3.6399340580002455E-5</v>
      </c>
      <c r="AC17" s="237">
        <v>1.0232497767640977E-4</v>
      </c>
      <c r="AD17" s="237">
        <v>1.7403469207577088E-5</v>
      </c>
      <c r="AE17" s="237">
        <v>2.6605293441027333E-5</v>
      </c>
      <c r="AF17" s="237">
        <v>1.5286809627281601E-5</v>
      </c>
      <c r="AG17" s="237">
        <v>2.6703707884344595E-5</v>
      </c>
      <c r="AH17" s="237">
        <v>4.8649891863113121E-5</v>
      </c>
      <c r="AI17" s="237">
        <v>2.025159146002296E-5</v>
      </c>
      <c r="AJ17" s="237">
        <v>4.2789824955287079E-5</v>
      </c>
      <c r="AK17" s="237">
        <v>2.2810559672398951E-5</v>
      </c>
      <c r="AL17" s="237">
        <v>1.5487141180457051E-5</v>
      </c>
      <c r="AM17" s="237">
        <v>2.5591961799193121E-5</v>
      </c>
      <c r="AN17" s="237">
        <v>4.0848631767142892E-5</v>
      </c>
      <c r="AO17" s="237">
        <v>2.9031779446489367E-5</v>
      </c>
      <c r="AP17" s="237">
        <v>4.5604993983446643E-5</v>
      </c>
      <c r="AQ17" s="237">
        <v>1.9764843322092162E-4</v>
      </c>
      <c r="AR17" s="237">
        <v>1.0508010153005374</v>
      </c>
      <c r="AS17" s="238">
        <v>0.8353826258941367</v>
      </c>
    </row>
    <row r="18" spans="2:45" ht="15.95" customHeight="1" x14ac:dyDescent="0.15">
      <c r="B18" s="239" t="s">
        <v>137</v>
      </c>
      <c r="C18" s="240" t="s">
        <v>248</v>
      </c>
      <c r="D18" s="223">
        <v>2.6041655080589047E-7</v>
      </c>
      <c r="E18" s="223">
        <v>5.3193509391030787E-7</v>
      </c>
      <c r="F18" s="223">
        <v>4.1423749016202685E-7</v>
      </c>
      <c r="G18" s="223">
        <v>1.7699613778346525E-6</v>
      </c>
      <c r="H18" s="223">
        <v>2.1160564278394569E-7</v>
      </c>
      <c r="I18" s="223">
        <v>3.2977657061450086E-6</v>
      </c>
      <c r="J18" s="223">
        <v>3.5156566035834586E-6</v>
      </c>
      <c r="K18" s="223">
        <v>3.059674299809456E-7</v>
      </c>
      <c r="L18" s="223">
        <v>3.2411112966902002E-6</v>
      </c>
      <c r="M18" s="223">
        <v>6.124613721717978E-6</v>
      </c>
      <c r="N18" s="223">
        <v>3.8280491482680176E-5</v>
      </c>
      <c r="O18" s="223">
        <v>2.1052519442295588E-6</v>
      </c>
      <c r="P18" s="223">
        <v>1</v>
      </c>
      <c r="Q18" s="223">
        <v>2.8241703579773418E-5</v>
      </c>
      <c r="R18" s="223">
        <v>1.7925142014058074E-5</v>
      </c>
      <c r="S18" s="223">
        <v>2.2989281751191337E-5</v>
      </c>
      <c r="T18" s="223">
        <v>9.3323930786097734E-5</v>
      </c>
      <c r="U18" s="223">
        <v>7.0813170425541966E-5</v>
      </c>
      <c r="V18" s="223">
        <v>9.2787321437010734E-5</v>
      </c>
      <c r="W18" s="223">
        <v>5.9222432754202627E-5</v>
      </c>
      <c r="X18" s="223">
        <v>2.7602547732422739E-5</v>
      </c>
      <c r="Y18" s="223">
        <v>3.0145348047091426E-5</v>
      </c>
      <c r="Z18" s="223">
        <v>1.3189313158561237E-5</v>
      </c>
      <c r="AA18" s="223">
        <v>1.5594681524210784E-5</v>
      </c>
      <c r="AB18" s="223">
        <v>8.9903180980301452E-7</v>
      </c>
      <c r="AC18" s="223">
        <v>1.3710227107976485E-6</v>
      </c>
      <c r="AD18" s="223">
        <v>2.8397840717112471E-7</v>
      </c>
      <c r="AE18" s="223">
        <v>2.9385251227674536E-7</v>
      </c>
      <c r="AF18" s="223">
        <v>2.7835756044022441E-7</v>
      </c>
      <c r="AG18" s="223">
        <v>2.7818265007233693E-7</v>
      </c>
      <c r="AH18" s="223">
        <v>4.4541838688074173E-7</v>
      </c>
      <c r="AI18" s="223">
        <v>4.4270981595044348E-7</v>
      </c>
      <c r="AJ18" s="223">
        <v>6.5701921716539648E-7</v>
      </c>
      <c r="AK18" s="223">
        <v>4.1419338587902943E-7</v>
      </c>
      <c r="AL18" s="223">
        <v>2.1478115238359114E-6</v>
      </c>
      <c r="AM18" s="223">
        <v>5.9351217496231447E-7</v>
      </c>
      <c r="AN18" s="223">
        <v>1.223687846107213E-6</v>
      </c>
      <c r="AO18" s="223">
        <v>7.3641957284634495E-7</v>
      </c>
      <c r="AP18" s="223">
        <v>2.8851985419199701E-6</v>
      </c>
      <c r="AQ18" s="223">
        <v>2.9323303855199032E-6</v>
      </c>
      <c r="AR18" s="223">
        <v>1.0005477766140518</v>
      </c>
      <c r="AS18" s="205">
        <v>0.7954315011023565</v>
      </c>
    </row>
    <row r="19" spans="2:45" ht="15.95" customHeight="1" x14ac:dyDescent="0.15">
      <c r="B19" s="235" t="s">
        <v>138</v>
      </c>
      <c r="C19" s="236" t="s">
        <v>249</v>
      </c>
      <c r="D19" s="237">
        <v>1.0740635128971337E-3</v>
      </c>
      <c r="E19" s="237">
        <v>9.974207639492957E-4</v>
      </c>
      <c r="F19" s="237">
        <v>3.2025769736680992E-3</v>
      </c>
      <c r="G19" s="237">
        <v>2.1253780535109737E-3</v>
      </c>
      <c r="H19" s="237">
        <v>7.2549563050093319E-4</v>
      </c>
      <c r="I19" s="237">
        <v>4.8951071730509331E-3</v>
      </c>
      <c r="J19" s="237">
        <v>2.1683144102055008E-3</v>
      </c>
      <c r="K19" s="237">
        <v>3.6874095549913071E-4</v>
      </c>
      <c r="L19" s="237">
        <v>1.2621097437355603E-3</v>
      </c>
      <c r="M19" s="237">
        <v>2.0443301112697348E-3</v>
      </c>
      <c r="N19" s="237">
        <v>5.4863409692349051E-3</v>
      </c>
      <c r="O19" s="237">
        <v>1.7969232720165876E-3</v>
      </c>
      <c r="P19" s="237">
        <v>1.8633412631434922E-3</v>
      </c>
      <c r="Q19" s="237">
        <v>1</v>
      </c>
      <c r="R19" s="237">
        <v>6.6603408542082899E-3</v>
      </c>
      <c r="S19" s="237">
        <v>8.8289951461257617E-3</v>
      </c>
      <c r="T19" s="237">
        <v>6.5696015723037517E-3</v>
      </c>
      <c r="U19" s="237">
        <v>4.4930345279013111E-3</v>
      </c>
      <c r="V19" s="237">
        <v>9.0897527819328392E-3</v>
      </c>
      <c r="W19" s="237">
        <v>7.97466587958502E-3</v>
      </c>
      <c r="X19" s="237">
        <v>2.8633892461291115E-3</v>
      </c>
      <c r="Y19" s="237">
        <v>1.9934998044322791E-2</v>
      </c>
      <c r="Z19" s="237">
        <v>4.1147582869748619E-3</v>
      </c>
      <c r="AA19" s="237">
        <v>2.6743882244608375E-2</v>
      </c>
      <c r="AB19" s="237">
        <v>6.958799219781987E-4</v>
      </c>
      <c r="AC19" s="237">
        <v>1.7540554628969278E-3</v>
      </c>
      <c r="AD19" s="237">
        <v>3.28518559035605E-4</v>
      </c>
      <c r="AE19" s="237">
        <v>1.0399018449728506E-3</v>
      </c>
      <c r="AF19" s="237">
        <v>2.6982660256347262E-4</v>
      </c>
      <c r="AG19" s="237">
        <v>5.3492836843252781E-4</v>
      </c>
      <c r="AH19" s="237">
        <v>7.8836517331744792E-4</v>
      </c>
      <c r="AI19" s="237">
        <v>4.5121461826155715E-4</v>
      </c>
      <c r="AJ19" s="237">
        <v>1.4423839551496844E-3</v>
      </c>
      <c r="AK19" s="237">
        <v>4.1495390488554239E-4</v>
      </c>
      <c r="AL19" s="237">
        <v>3.5522316660224372E-4</v>
      </c>
      <c r="AM19" s="237">
        <v>9.8423907882916111E-4</v>
      </c>
      <c r="AN19" s="237">
        <v>5.8746324857259305E-4</v>
      </c>
      <c r="AO19" s="237">
        <v>1.1045330870728285E-3</v>
      </c>
      <c r="AP19" s="237">
        <v>7.1541867996154323E-4</v>
      </c>
      <c r="AQ19" s="237">
        <v>1.5490623327485942E-3</v>
      </c>
      <c r="AR19" s="237">
        <v>1.1382995294220555</v>
      </c>
      <c r="AS19" s="238">
        <v>0.90494359645311861</v>
      </c>
    </row>
    <row r="20" spans="2:45" ht="15.95" customHeight="1" x14ac:dyDescent="0.15">
      <c r="B20" s="239" t="s">
        <v>139</v>
      </c>
      <c r="C20" s="240" t="s">
        <v>250</v>
      </c>
      <c r="D20" s="223">
        <v>9.7390113745975029E-5</v>
      </c>
      <c r="E20" s="223">
        <v>1.8782697735857167E-4</v>
      </c>
      <c r="F20" s="223">
        <v>1.4372817374681771E-3</v>
      </c>
      <c r="G20" s="223">
        <v>1.2655097571072975E-4</v>
      </c>
      <c r="H20" s="223">
        <v>1.1945536810468597E-4</v>
      </c>
      <c r="I20" s="223">
        <v>1.5234884975754432E-4</v>
      </c>
      <c r="J20" s="223">
        <v>2.0969458587463791E-4</v>
      </c>
      <c r="K20" s="223">
        <v>1.1448593822119924E-4</v>
      </c>
      <c r="L20" s="223">
        <v>2.3447390696492294E-4</v>
      </c>
      <c r="M20" s="222">
        <v>2.1759572324523904E-4</v>
      </c>
      <c r="N20" s="223">
        <v>1.2765572289127618E-3</v>
      </c>
      <c r="O20" s="223">
        <v>2.6951299515702505E-4</v>
      </c>
      <c r="P20" s="223">
        <v>9.4418351822053224E-5</v>
      </c>
      <c r="Q20" s="223">
        <v>3.1441917554179223E-4</v>
      </c>
      <c r="R20" s="223">
        <v>1</v>
      </c>
      <c r="S20" s="223">
        <v>1.0937023945673233E-2</v>
      </c>
      <c r="T20" s="223">
        <v>2.6471593703657503E-3</v>
      </c>
      <c r="U20" s="223">
        <v>6.0720613645356655E-4</v>
      </c>
      <c r="V20" s="223">
        <v>5.6082478706990391E-3</v>
      </c>
      <c r="W20" s="222">
        <v>1.2465167962053131E-3</v>
      </c>
      <c r="X20" s="223">
        <v>3.1667904075403635E-3</v>
      </c>
      <c r="Y20" s="223">
        <v>1.1125732716139217E-2</v>
      </c>
      <c r="Z20" s="223">
        <v>1.9981428910700771E-4</v>
      </c>
      <c r="AA20" s="223">
        <v>2.0779606086162284E-3</v>
      </c>
      <c r="AB20" s="223">
        <v>1.9160507765855945E-4</v>
      </c>
      <c r="AC20" s="223">
        <v>2.7075337073529707E-3</v>
      </c>
      <c r="AD20" s="223">
        <v>2.0477342941937902E-4</v>
      </c>
      <c r="AE20" s="223">
        <v>2.1486337914557421E-4</v>
      </c>
      <c r="AF20" s="223">
        <v>2.6634547453597402E-4</v>
      </c>
      <c r="AG20" s="222">
        <v>7.8584380250841101E-5</v>
      </c>
      <c r="AH20" s="223">
        <v>4.0950160214023616E-4</v>
      </c>
      <c r="AI20" s="223">
        <v>3.1850496714396788E-4</v>
      </c>
      <c r="AJ20" s="223">
        <v>3.1310645691666033E-4</v>
      </c>
      <c r="AK20" s="223">
        <v>2.3983424586373266E-4</v>
      </c>
      <c r="AL20" s="223">
        <v>1.4071365997321886E-4</v>
      </c>
      <c r="AM20" s="223">
        <v>2.1113994454137003E-4</v>
      </c>
      <c r="AN20" s="223">
        <v>2.5713585161838133E-3</v>
      </c>
      <c r="AO20" s="223">
        <v>1.6153657005173717E-4</v>
      </c>
      <c r="AP20" s="223">
        <v>8.9280517551254131E-5</v>
      </c>
      <c r="AQ20" s="223">
        <v>1.5893065318539477E-4</v>
      </c>
      <c r="AR20" s="223">
        <v>1.0507460766505996</v>
      </c>
      <c r="AS20" s="205">
        <v>0.83533894988604396</v>
      </c>
    </row>
    <row r="21" spans="2:45" ht="15.95" customHeight="1" x14ac:dyDescent="0.15">
      <c r="B21" s="235" t="s">
        <v>140</v>
      </c>
      <c r="C21" s="236" t="s">
        <v>251</v>
      </c>
      <c r="D21" s="237">
        <v>1.1511924180767698E-5</v>
      </c>
      <c r="E21" s="237">
        <v>9.9633334988545048E-6</v>
      </c>
      <c r="F21" s="237">
        <v>3.9777461507172941E-5</v>
      </c>
      <c r="G21" s="237">
        <v>1.5269330810191613E-5</v>
      </c>
      <c r="H21" s="237">
        <v>1.4547195371976643E-5</v>
      </c>
      <c r="I21" s="237">
        <v>1.7766923745184337E-5</v>
      </c>
      <c r="J21" s="237">
        <v>2.4760250204596106E-5</v>
      </c>
      <c r="K21" s="237">
        <v>1.5088159823863588E-5</v>
      </c>
      <c r="L21" s="237">
        <v>9.2798288544845123E-5</v>
      </c>
      <c r="M21" s="237">
        <v>3.0435901563293211E-5</v>
      </c>
      <c r="N21" s="237">
        <v>1.1797413161002949E-4</v>
      </c>
      <c r="O21" s="237">
        <v>2.919690023397062E-5</v>
      </c>
      <c r="P21" s="237">
        <v>2.1685135945464189E-5</v>
      </c>
      <c r="Q21" s="237">
        <v>2.0788077813246076E-5</v>
      </c>
      <c r="R21" s="237">
        <v>8.1191489962465229E-5</v>
      </c>
      <c r="S21" s="237">
        <v>1</v>
      </c>
      <c r="T21" s="237">
        <v>1.0934327636969444E-4</v>
      </c>
      <c r="U21" s="237">
        <v>1.0073430918961398E-4</v>
      </c>
      <c r="V21" s="237">
        <v>1.0611679032174713E-4</v>
      </c>
      <c r="W21" s="237">
        <v>4.9728372340930666E-5</v>
      </c>
      <c r="X21" s="237">
        <v>4.1037650022837023E-5</v>
      </c>
      <c r="Y21" s="237">
        <v>1.4708205360088608E-4</v>
      </c>
      <c r="Z21" s="237">
        <v>2.3318124212229253E-5</v>
      </c>
      <c r="AA21" s="237">
        <v>3.5110289562920409E-5</v>
      </c>
      <c r="AB21" s="237">
        <v>2.0647458691934862E-5</v>
      </c>
      <c r="AC21" s="237">
        <v>4.5622481314890048E-5</v>
      </c>
      <c r="AD21" s="237">
        <v>2.3382421029778737E-5</v>
      </c>
      <c r="AE21" s="237">
        <v>2.6823447700370531E-5</v>
      </c>
      <c r="AF21" s="237">
        <v>3.5068959083753215E-5</v>
      </c>
      <c r="AG21" s="237">
        <v>6.8557172395638739E-6</v>
      </c>
      <c r="AH21" s="237">
        <v>4.9289314608475714E-5</v>
      </c>
      <c r="AI21" s="237">
        <v>4.1025068386074169E-5</v>
      </c>
      <c r="AJ21" s="237">
        <v>2.8262325841001673E-5</v>
      </c>
      <c r="AK21" s="237">
        <v>2.759849269914702E-5</v>
      </c>
      <c r="AL21" s="237">
        <v>1.6241209929994503E-5</v>
      </c>
      <c r="AM21" s="237">
        <v>2.7273672258903958E-5</v>
      </c>
      <c r="AN21" s="237">
        <v>3.5638205776697949E-4</v>
      </c>
      <c r="AO21" s="237">
        <v>1.7202361276664064E-5</v>
      </c>
      <c r="AP21" s="237">
        <v>1.0946769468328328E-5</v>
      </c>
      <c r="AQ21" s="237">
        <v>1.5821823167304668E-5</v>
      </c>
      <c r="AR21" s="237">
        <v>1.0019036689508996</v>
      </c>
      <c r="AS21" s="238">
        <v>0.79650943011488373</v>
      </c>
    </row>
    <row r="22" spans="2:45" ht="15.95" customHeight="1" x14ac:dyDescent="0.15">
      <c r="B22" s="239" t="s">
        <v>141</v>
      </c>
      <c r="C22" s="240" t="s">
        <v>252</v>
      </c>
      <c r="D22" s="223">
        <v>2.2590018880694438E-5</v>
      </c>
      <c r="E22" s="223">
        <v>2.218779433215624E-5</v>
      </c>
      <c r="F22" s="223">
        <v>3.8357551214541505E-5</v>
      </c>
      <c r="G22" s="223">
        <v>2.8120235766801757E-5</v>
      </c>
      <c r="H22" s="223">
        <v>2.8662803349768125E-5</v>
      </c>
      <c r="I22" s="223">
        <v>2.5782205344039967E-5</v>
      </c>
      <c r="J22" s="223">
        <v>5.6732116706703571E-5</v>
      </c>
      <c r="K22" s="223">
        <v>2.0452648087914952E-5</v>
      </c>
      <c r="L22" s="223">
        <v>2.4053486175487098E-5</v>
      </c>
      <c r="M22" s="223">
        <v>3.196530950130607E-5</v>
      </c>
      <c r="N22" s="223">
        <v>2.6546768276372919E-5</v>
      </c>
      <c r="O22" s="223">
        <v>1.6289298504023429E-5</v>
      </c>
      <c r="P22" s="223">
        <v>1.8130579063162591E-5</v>
      </c>
      <c r="Q22" s="223">
        <v>2.1101708546328076E-5</v>
      </c>
      <c r="R22" s="223">
        <v>1.2632318158754873E-4</v>
      </c>
      <c r="S22" s="223">
        <v>7.1561188053248916E-4</v>
      </c>
      <c r="T22" s="223">
        <v>1</v>
      </c>
      <c r="U22" s="223">
        <v>2.5697970569787227E-5</v>
      </c>
      <c r="V22" s="223">
        <v>8.3782429757752732E-5</v>
      </c>
      <c r="W22" s="223">
        <v>1.7183322390282134E-4</v>
      </c>
      <c r="X22" s="223">
        <v>6.0680967381052402E-5</v>
      </c>
      <c r="Y22" s="223">
        <v>2.2380678002977165E-4</v>
      </c>
      <c r="Z22" s="223">
        <v>4.7981209323660395E-5</v>
      </c>
      <c r="AA22" s="223">
        <v>6.5715733436822509E-5</v>
      </c>
      <c r="AB22" s="223">
        <v>2.8250089685314926E-5</v>
      </c>
      <c r="AC22" s="223">
        <v>6.5366973582011204E-5</v>
      </c>
      <c r="AD22" s="223">
        <v>4.2269205224670677E-5</v>
      </c>
      <c r="AE22" s="223">
        <v>1.2372156706476898E-4</v>
      </c>
      <c r="AF22" s="223">
        <v>5.6622813800235283E-5</v>
      </c>
      <c r="AG22" s="223">
        <v>1.0494780094602205E-5</v>
      </c>
      <c r="AH22" s="223">
        <v>7.3047535206611025E-5</v>
      </c>
      <c r="AI22" s="223">
        <v>7.4902619276842597E-5</v>
      </c>
      <c r="AJ22" s="223">
        <v>3.8084681919941415E-4</v>
      </c>
      <c r="AK22" s="223">
        <v>4.7045024767523211E-5</v>
      </c>
      <c r="AL22" s="223">
        <v>1.1803533114856037E-3</v>
      </c>
      <c r="AM22" s="223">
        <v>5.1507436480455356E-5</v>
      </c>
      <c r="AN22" s="223">
        <v>4.5871414822167147E-4</v>
      </c>
      <c r="AO22" s="223">
        <v>1.4648580370984216E-4</v>
      </c>
      <c r="AP22" s="223">
        <v>2.3842794817670113E-3</v>
      </c>
      <c r="AQ22" s="223">
        <v>5.8220385045607555E-5</v>
      </c>
      <c r="AR22" s="223">
        <v>1.0070845338948833</v>
      </c>
      <c r="AS22" s="205">
        <v>0.80062819713003575</v>
      </c>
    </row>
    <row r="23" spans="2:45" ht="15.95" customHeight="1" x14ac:dyDescent="0.15">
      <c r="B23" s="235" t="s">
        <v>142</v>
      </c>
      <c r="C23" s="236" t="s">
        <v>253</v>
      </c>
      <c r="D23" s="237">
        <v>2.3151690208605635E-4</v>
      </c>
      <c r="E23" s="237">
        <v>2.1878469991303364E-4</v>
      </c>
      <c r="F23" s="237">
        <v>5.0566573874848272E-4</v>
      </c>
      <c r="G23" s="237">
        <v>3.1297149954825557E-4</v>
      </c>
      <c r="H23" s="237">
        <v>3.0725553277270907E-4</v>
      </c>
      <c r="I23" s="237">
        <v>2.835336752913178E-4</v>
      </c>
      <c r="J23" s="237">
        <v>5.2204915969501959E-4</v>
      </c>
      <c r="K23" s="237">
        <v>2.6007318722685657E-4</v>
      </c>
      <c r="L23" s="237">
        <v>2.9071150712673967E-4</v>
      </c>
      <c r="M23" s="237">
        <v>4.0804580616249597E-4</v>
      </c>
      <c r="N23" s="237">
        <v>3.1762173979083013E-4</v>
      </c>
      <c r="O23" s="237">
        <v>1.9217067323378296E-4</v>
      </c>
      <c r="P23" s="237">
        <v>2.4764876554311604E-4</v>
      </c>
      <c r="Q23" s="237">
        <v>2.6546613313592645E-4</v>
      </c>
      <c r="R23" s="237">
        <v>1.7451622586979502E-3</v>
      </c>
      <c r="S23" s="237">
        <v>5.3352228089616977E-3</v>
      </c>
      <c r="T23" s="237">
        <v>2.2976574502336686E-2</v>
      </c>
      <c r="U23" s="237">
        <v>1</v>
      </c>
      <c r="V23" s="237">
        <v>6.2658440821780959E-2</v>
      </c>
      <c r="W23" s="237">
        <v>0.13681293514504059</v>
      </c>
      <c r="X23" s="237">
        <v>8.8530413979211464E-3</v>
      </c>
      <c r="Y23" s="237">
        <v>2.2448739634225411E-3</v>
      </c>
      <c r="Z23" s="237">
        <v>8.4514365183009296E-4</v>
      </c>
      <c r="AA23" s="237">
        <v>8.2315921903047156E-4</v>
      </c>
      <c r="AB23" s="237">
        <v>4.0890706645613125E-4</v>
      </c>
      <c r="AC23" s="237">
        <v>8.126900316691504E-4</v>
      </c>
      <c r="AD23" s="237">
        <v>5.0050150273913058E-4</v>
      </c>
      <c r="AE23" s="237">
        <v>5.7632404941357286E-4</v>
      </c>
      <c r="AF23" s="237">
        <v>7.6414886904265737E-4</v>
      </c>
      <c r="AG23" s="237">
        <v>1.43077908184843E-4</v>
      </c>
      <c r="AH23" s="237">
        <v>9.6105182283632608E-4</v>
      </c>
      <c r="AI23" s="237">
        <v>1.1683101189102043E-3</v>
      </c>
      <c r="AJ23" s="237">
        <v>1.3595640700812296E-3</v>
      </c>
      <c r="AK23" s="237">
        <v>8.511014371236263E-4</v>
      </c>
      <c r="AL23" s="237">
        <v>3.8360135207259999E-4</v>
      </c>
      <c r="AM23" s="237">
        <v>6.2037680698897224E-4</v>
      </c>
      <c r="AN23" s="237">
        <v>6.9016601708288159E-3</v>
      </c>
      <c r="AO23" s="237">
        <v>3.7539317310884439E-4</v>
      </c>
      <c r="AP23" s="237">
        <v>1.4775615441144236E-2</v>
      </c>
      <c r="AQ23" s="237">
        <v>4.081109147671533E-4</v>
      </c>
      <c r="AR23" s="237">
        <v>1.2776685035246638</v>
      </c>
      <c r="AS23" s="238">
        <v>1.0157413762979639</v>
      </c>
    </row>
    <row r="24" spans="2:45" ht="15.95" customHeight="1" x14ac:dyDescent="0.15">
      <c r="B24" s="239" t="s">
        <v>143</v>
      </c>
      <c r="C24" s="240" t="s">
        <v>254</v>
      </c>
      <c r="D24" s="223">
        <v>3.0952855277684996E-5</v>
      </c>
      <c r="E24" s="223">
        <v>1.6136720441838206E-4</v>
      </c>
      <c r="F24" s="223">
        <v>6.731921802209518E-5</v>
      </c>
      <c r="G24" s="223">
        <v>3.8897297150535308E-5</v>
      </c>
      <c r="H24" s="223">
        <v>3.1683944778135738E-5</v>
      </c>
      <c r="I24" s="223">
        <v>4.1869288731051866E-5</v>
      </c>
      <c r="J24" s="223">
        <v>7.0012125131110314E-5</v>
      </c>
      <c r="K24" s="223">
        <v>3.1964096128310567E-5</v>
      </c>
      <c r="L24" s="223">
        <v>3.6217560388214249E-5</v>
      </c>
      <c r="M24" s="223">
        <v>4.6778063113474833E-5</v>
      </c>
      <c r="N24" s="223">
        <v>3.5799344343832657E-5</v>
      </c>
      <c r="O24" s="223">
        <v>2.378388871127249E-5</v>
      </c>
      <c r="P24" s="223">
        <v>2.7991528454894865E-5</v>
      </c>
      <c r="Q24" s="223">
        <v>3.7378509056733466E-5</v>
      </c>
      <c r="R24" s="223">
        <v>5.6782994612224625E-4</v>
      </c>
      <c r="S24" s="223">
        <v>1.8934694486633255E-3</v>
      </c>
      <c r="T24" s="223">
        <v>1.084551356253796E-3</v>
      </c>
      <c r="U24" s="223">
        <v>5.9564091495415349E-4</v>
      </c>
      <c r="V24" s="223">
        <v>1</v>
      </c>
      <c r="W24" s="223">
        <v>1.7690872216629342E-3</v>
      </c>
      <c r="X24" s="223">
        <v>3.0038553408084402E-3</v>
      </c>
      <c r="Y24" s="223">
        <v>2.4017504566938145E-3</v>
      </c>
      <c r="Z24" s="223">
        <v>9.8590772864513235E-5</v>
      </c>
      <c r="AA24" s="223">
        <v>7.7789655752898937E-4</v>
      </c>
      <c r="AB24" s="223">
        <v>5.2959551981916892E-5</v>
      </c>
      <c r="AC24" s="223">
        <v>1.2976404033754384E-4</v>
      </c>
      <c r="AD24" s="223">
        <v>4.9752994867217952E-5</v>
      </c>
      <c r="AE24" s="223">
        <v>7.3342528578156603E-5</v>
      </c>
      <c r="AF24" s="223">
        <v>6.9824273684612775E-5</v>
      </c>
      <c r="AG24" s="223">
        <v>2.4837809365236696E-5</v>
      </c>
      <c r="AH24" s="223">
        <v>1.2129798946491296E-4</v>
      </c>
      <c r="AI24" s="223">
        <v>9.8854186470195498E-5</v>
      </c>
      <c r="AJ24" s="223">
        <v>2.0824958115994347E-4</v>
      </c>
      <c r="AK24" s="223">
        <v>1.4339802582420628E-4</v>
      </c>
      <c r="AL24" s="223">
        <v>4.1501675118092474E-5</v>
      </c>
      <c r="AM24" s="223">
        <v>5.5714140730863942E-5</v>
      </c>
      <c r="AN24" s="223">
        <v>6.5244695492822015E-4</v>
      </c>
      <c r="AO24" s="223">
        <v>5.0491830601418931E-5</v>
      </c>
      <c r="AP24" s="223">
        <v>3.5789309074335013E-5</v>
      </c>
      <c r="AQ24" s="223">
        <v>7.9566478480812429E-5</v>
      </c>
      <c r="AR24" s="223">
        <v>1.0147624783099256</v>
      </c>
      <c r="AS24" s="205">
        <v>0.80673213238848496</v>
      </c>
    </row>
    <row r="25" spans="2:45" ht="15.95" customHeight="1" x14ac:dyDescent="0.15">
      <c r="B25" s="235" t="s">
        <v>144</v>
      </c>
      <c r="C25" s="236" t="s">
        <v>255</v>
      </c>
      <c r="D25" s="237">
        <v>8.8735575652927421E-8</v>
      </c>
      <c r="E25" s="237">
        <v>2.0549806630036932E-7</v>
      </c>
      <c r="F25" s="237">
        <v>1.743878199674401E-7</v>
      </c>
      <c r="G25" s="237">
        <v>1.1349070336415679E-7</v>
      </c>
      <c r="H25" s="237">
        <v>9.9785854210363151E-8</v>
      </c>
      <c r="I25" s="237">
        <v>1.0054002797838325E-7</v>
      </c>
      <c r="J25" s="237">
        <v>1.5109453480372211E-7</v>
      </c>
      <c r="K25" s="237">
        <v>1.5621733186980131E-7</v>
      </c>
      <c r="L25" s="237">
        <v>9.3233845582219366E-8</v>
      </c>
      <c r="M25" s="241">
        <v>1.5170228841873355E-7</v>
      </c>
      <c r="N25" s="237">
        <v>1.001312292605761E-7</v>
      </c>
      <c r="O25" s="237">
        <v>7.1504814853498804E-8</v>
      </c>
      <c r="P25" s="237">
        <v>7.1854198521244362E-8</v>
      </c>
      <c r="Q25" s="237">
        <v>1.1325226333117271E-7</v>
      </c>
      <c r="R25" s="237">
        <v>4.5059572819252073E-7</v>
      </c>
      <c r="S25" s="237">
        <v>2.4286076473631283E-7</v>
      </c>
      <c r="T25" s="237">
        <v>2.1144702779922481E-7</v>
      </c>
      <c r="U25" s="237">
        <v>1.7303574134420693E-7</v>
      </c>
      <c r="V25" s="237">
        <v>1.3428023170181677E-7</v>
      </c>
      <c r="W25" s="241">
        <v>1</v>
      </c>
      <c r="X25" s="237">
        <v>4.9960210041041959E-7</v>
      </c>
      <c r="Y25" s="237">
        <v>9.8410829298635322E-6</v>
      </c>
      <c r="Z25" s="237">
        <v>1.5277370941517684E-7</v>
      </c>
      <c r="AA25" s="237">
        <v>2.3024927984513732E-6</v>
      </c>
      <c r="AB25" s="237">
        <v>1.5220546844896564E-7</v>
      </c>
      <c r="AC25" s="237">
        <v>3.0534144202470578E-7</v>
      </c>
      <c r="AD25" s="237">
        <v>1.5892666793333143E-7</v>
      </c>
      <c r="AE25" s="237">
        <v>3.8543920307815553E-7</v>
      </c>
      <c r="AF25" s="237">
        <v>2.9049600673282377E-7</v>
      </c>
      <c r="AG25" s="241">
        <v>1.039516602625909E-7</v>
      </c>
      <c r="AH25" s="237">
        <v>3.3665748647513925E-7</v>
      </c>
      <c r="AI25" s="237">
        <v>3.1166075601135391E-7</v>
      </c>
      <c r="AJ25" s="237">
        <v>2.151516698166815E-6</v>
      </c>
      <c r="AK25" s="237">
        <v>2.2300136701817373E-7</v>
      </c>
      <c r="AL25" s="237">
        <v>1.161503831317466E-7</v>
      </c>
      <c r="AM25" s="237">
        <v>2.1162312935768352E-7</v>
      </c>
      <c r="AN25" s="237">
        <v>1.5135780633440425E-6</v>
      </c>
      <c r="AO25" s="237">
        <v>2.2588327247604977E-7</v>
      </c>
      <c r="AP25" s="237">
        <v>1.0392075539102445E-7</v>
      </c>
      <c r="AQ25" s="237">
        <v>3.2189872196196855E-7</v>
      </c>
      <c r="AR25" s="237">
        <v>1.0000226118506677</v>
      </c>
      <c r="AS25" s="238">
        <v>0.79501399720516286</v>
      </c>
    </row>
    <row r="26" spans="2:45" ht="15.95" customHeight="1" x14ac:dyDescent="0.15">
      <c r="B26" s="239" t="s">
        <v>145</v>
      </c>
      <c r="C26" s="240" t="s">
        <v>256</v>
      </c>
      <c r="D26" s="223">
        <v>1.6905747363393169E-5</v>
      </c>
      <c r="E26" s="223">
        <v>1.1758980734079222E-5</v>
      </c>
      <c r="F26" s="223">
        <v>4.6234751082326933E-5</v>
      </c>
      <c r="G26" s="223">
        <v>1.7402607401344418E-5</v>
      </c>
      <c r="H26" s="223">
        <v>1.5240225994871022E-5</v>
      </c>
      <c r="I26" s="223">
        <v>1.5873821018446813E-5</v>
      </c>
      <c r="J26" s="223">
        <v>2.3662045438361625E-5</v>
      </c>
      <c r="K26" s="223">
        <v>1.65333738762692E-5</v>
      </c>
      <c r="L26" s="223">
        <v>1.4450453645887211E-5</v>
      </c>
      <c r="M26" s="223">
        <v>2.5760716589693766E-5</v>
      </c>
      <c r="N26" s="223">
        <v>1.6711103872436446E-5</v>
      </c>
      <c r="O26" s="223">
        <v>1.1280128203261314E-5</v>
      </c>
      <c r="P26" s="223">
        <v>1.2237935456569381E-5</v>
      </c>
      <c r="Q26" s="223">
        <v>1.2558245738229598E-5</v>
      </c>
      <c r="R26" s="223">
        <v>1.0964864411681916E-5</v>
      </c>
      <c r="S26" s="223">
        <v>1.7606636730810161E-5</v>
      </c>
      <c r="T26" s="223">
        <v>1.72333840032572E-5</v>
      </c>
      <c r="U26" s="223">
        <v>1.5316859506573353E-5</v>
      </c>
      <c r="V26" s="223">
        <v>1.7153169733233317E-5</v>
      </c>
      <c r="W26" s="223">
        <v>1.226471095246016E-5</v>
      </c>
      <c r="X26" s="223">
        <v>1</v>
      </c>
      <c r="Y26" s="223">
        <v>1.0957728118805356E-5</v>
      </c>
      <c r="Z26" s="223">
        <v>3.2766531546022703E-5</v>
      </c>
      <c r="AA26" s="223">
        <v>3.2676893548075433E-5</v>
      </c>
      <c r="AB26" s="223">
        <v>2.0491672843604618E-5</v>
      </c>
      <c r="AC26" s="223">
        <v>3.6804666857157726E-5</v>
      </c>
      <c r="AD26" s="223">
        <v>2.6749856236036287E-5</v>
      </c>
      <c r="AE26" s="223">
        <v>2.7812272165589722E-5</v>
      </c>
      <c r="AF26" s="223">
        <v>3.3521863653306897E-5</v>
      </c>
      <c r="AG26" s="223">
        <v>6.3849371452107444E-6</v>
      </c>
      <c r="AH26" s="223">
        <v>1.2769248641974416E-4</v>
      </c>
      <c r="AI26" s="223">
        <v>3.7693693273355268E-5</v>
      </c>
      <c r="AJ26" s="223">
        <v>1.0448210218229002E-4</v>
      </c>
      <c r="AK26" s="223">
        <v>2.6716082017087955E-5</v>
      </c>
      <c r="AL26" s="223">
        <v>1.5809700899163413E-5</v>
      </c>
      <c r="AM26" s="223">
        <v>2.7462584489887532E-5</v>
      </c>
      <c r="AN26" s="223">
        <v>3.114724345662747E-4</v>
      </c>
      <c r="AO26" s="223">
        <v>1.9331721964394814E-5</v>
      </c>
      <c r="AP26" s="223">
        <v>1.3646669865836126E-5</v>
      </c>
      <c r="AQ26" s="223">
        <v>2.5929378106759168E-5</v>
      </c>
      <c r="AR26" s="223">
        <v>1.0012855530376519</v>
      </c>
      <c r="AS26" s="205">
        <v>0.79601803042341301</v>
      </c>
    </row>
    <row r="27" spans="2:45" ht="15.95" customHeight="1" x14ac:dyDescent="0.15">
      <c r="B27" s="235" t="s">
        <v>146</v>
      </c>
      <c r="C27" s="236" t="s">
        <v>257</v>
      </c>
      <c r="D27" s="237">
        <v>1.2961892975762711E-4</v>
      </c>
      <c r="E27" s="237">
        <v>1.0888219639583781E-2</v>
      </c>
      <c r="F27" s="237">
        <v>4.5445216446514435E-4</v>
      </c>
      <c r="G27" s="237">
        <v>5.478651635065472E-4</v>
      </c>
      <c r="H27" s="237">
        <v>4.2869614320391058E-5</v>
      </c>
      <c r="I27" s="237">
        <v>7.1513053444400548E-5</v>
      </c>
      <c r="J27" s="237">
        <v>3.7907726617739245E-5</v>
      </c>
      <c r="K27" s="237">
        <v>8.3851434810220321E-5</v>
      </c>
      <c r="L27" s="237">
        <v>2.9043496180266395E-5</v>
      </c>
      <c r="M27" s="237">
        <v>1.3394925585558418E-4</v>
      </c>
      <c r="N27" s="237">
        <v>6.2126971929329033E-5</v>
      </c>
      <c r="O27" s="237">
        <v>5.0551717931494335E-5</v>
      </c>
      <c r="P27" s="237">
        <v>4.5785436208415014E-5</v>
      </c>
      <c r="Q27" s="237">
        <v>4.0293277383652955E-5</v>
      </c>
      <c r="R27" s="237">
        <v>2.7801217678944467E-5</v>
      </c>
      <c r="S27" s="237">
        <v>2.728376678061141E-5</v>
      </c>
      <c r="T27" s="237">
        <v>5.798437618545878E-5</v>
      </c>
      <c r="U27" s="237">
        <v>2.7530285485199441E-5</v>
      </c>
      <c r="V27" s="237">
        <v>3.2730346110211821E-5</v>
      </c>
      <c r="W27" s="237">
        <v>2.5974655242551338E-5</v>
      </c>
      <c r="X27" s="237">
        <v>2.2784330499084047E-5</v>
      </c>
      <c r="Y27" s="237">
        <v>1</v>
      </c>
      <c r="Z27" s="237">
        <v>2.2194324876418929E-4</v>
      </c>
      <c r="AA27" s="237">
        <v>6.4770593456698407E-5</v>
      </c>
      <c r="AB27" s="237">
        <v>4.3084850844359164E-5</v>
      </c>
      <c r="AC27" s="237">
        <v>3.722240263204764E-5</v>
      </c>
      <c r="AD27" s="237">
        <v>1.0497606248999368E-4</v>
      </c>
      <c r="AE27" s="237">
        <v>7.4105693784636657E-5</v>
      </c>
      <c r="AF27" s="237">
        <v>4.8561202194967649E-5</v>
      </c>
      <c r="AG27" s="237">
        <v>7.1966514458790745E-6</v>
      </c>
      <c r="AH27" s="237">
        <v>1.3660643608042371E-3</v>
      </c>
      <c r="AI27" s="237">
        <v>3.462944071857433E-5</v>
      </c>
      <c r="AJ27" s="237">
        <v>3.3104924674015249E-4</v>
      </c>
      <c r="AK27" s="237">
        <v>9.2188268177938534E-5</v>
      </c>
      <c r="AL27" s="237">
        <v>3.3087778674478348E-5</v>
      </c>
      <c r="AM27" s="237">
        <v>6.0786240563559555E-5</v>
      </c>
      <c r="AN27" s="237">
        <v>2.5497101739364471E-5</v>
      </c>
      <c r="AO27" s="237">
        <v>1.100435986656904E-4</v>
      </c>
      <c r="AP27" s="237">
        <v>9.2489617852249941E-5</v>
      </c>
      <c r="AQ27" s="237">
        <v>1.009922096294696E-4</v>
      </c>
      <c r="AR27" s="237">
        <v>1.0156888254291552</v>
      </c>
      <c r="AS27" s="238">
        <v>0.80746857466222044</v>
      </c>
    </row>
    <row r="28" spans="2:45" ht="15.95" customHeight="1" x14ac:dyDescent="0.15">
      <c r="B28" s="239" t="s">
        <v>147</v>
      </c>
      <c r="C28" s="240" t="s">
        <v>148</v>
      </c>
      <c r="D28" s="223">
        <v>4.8234266017042622E-4</v>
      </c>
      <c r="E28" s="223">
        <v>1.488307814875246E-3</v>
      </c>
      <c r="F28" s="223">
        <v>1.0691211828096907E-3</v>
      </c>
      <c r="G28" s="223">
        <v>1.5340242106996916E-3</v>
      </c>
      <c r="H28" s="223">
        <v>3.5296592660211787E-3</v>
      </c>
      <c r="I28" s="223">
        <v>1.9967751080071034E-3</v>
      </c>
      <c r="J28" s="223">
        <v>1.3433244911212571E-3</v>
      </c>
      <c r="K28" s="223">
        <v>3.5742554198272961E-4</v>
      </c>
      <c r="L28" s="223">
        <v>1.1757261256346934E-3</v>
      </c>
      <c r="M28" s="223">
        <v>1.4521736187296632E-3</v>
      </c>
      <c r="N28" s="223">
        <v>3.1475865755771341E-3</v>
      </c>
      <c r="O28" s="223">
        <v>1.180471525848491E-3</v>
      </c>
      <c r="P28" s="223">
        <v>2.2882232636351391E-3</v>
      </c>
      <c r="Q28" s="223">
        <v>3.4720305902626985E-4</v>
      </c>
      <c r="R28" s="223">
        <v>3.1947988485965615E-4</v>
      </c>
      <c r="S28" s="223">
        <v>5.4800416427703397E-4</v>
      </c>
      <c r="T28" s="223">
        <v>1.2084398476518389E-3</v>
      </c>
      <c r="U28" s="223">
        <v>5.6801957077805461E-4</v>
      </c>
      <c r="V28" s="223">
        <v>6.2415490530239232E-4</v>
      </c>
      <c r="W28" s="223">
        <v>2.1387060154738772E-3</v>
      </c>
      <c r="X28" s="223">
        <v>4.0813076894292782E-4</v>
      </c>
      <c r="Y28" s="223">
        <v>5.1136627000972635E-4</v>
      </c>
      <c r="Z28" s="223">
        <v>1</v>
      </c>
      <c r="AA28" s="223">
        <v>8.5751960290686771E-4</v>
      </c>
      <c r="AB28" s="223">
        <v>1.6043515316908562E-3</v>
      </c>
      <c r="AC28" s="223">
        <v>9.6340343396019411E-4</v>
      </c>
      <c r="AD28" s="223">
        <v>1.4274930411890187E-3</v>
      </c>
      <c r="AE28" s="223">
        <v>1.3409069401639686E-3</v>
      </c>
      <c r="AF28" s="223">
        <v>2.8417800387489913E-3</v>
      </c>
      <c r="AG28" s="223">
        <v>2.1250096588072142E-4</v>
      </c>
      <c r="AH28" s="223">
        <v>6.8285791279190254E-4</v>
      </c>
      <c r="AI28" s="223">
        <v>2.7640692306287662E-3</v>
      </c>
      <c r="AJ28" s="223">
        <v>1.5163008924883581E-3</v>
      </c>
      <c r="AK28" s="223">
        <v>2.5140837019215906E-3</v>
      </c>
      <c r="AL28" s="223">
        <v>9.1348672934206605E-4</v>
      </c>
      <c r="AM28" s="223">
        <v>7.0871807704698878E-3</v>
      </c>
      <c r="AN28" s="223">
        <v>1.2956377765566483E-3</v>
      </c>
      <c r="AO28" s="223">
        <v>1.3623066101554995E-3</v>
      </c>
      <c r="AP28" s="223">
        <v>2.3164912881426088E-2</v>
      </c>
      <c r="AQ28" s="223">
        <v>5.5717497963996151E-4</v>
      </c>
      <c r="AR28" s="223">
        <v>1.078824632911396</v>
      </c>
      <c r="AS28" s="205">
        <v>0.85766129038525984</v>
      </c>
    </row>
    <row r="29" spans="2:45" ht="15.95" customHeight="1" x14ac:dyDescent="0.15">
      <c r="B29" s="235" t="s">
        <v>149</v>
      </c>
      <c r="C29" s="236" t="s">
        <v>258</v>
      </c>
      <c r="D29" s="237">
        <v>5.478020687093646E-3</v>
      </c>
      <c r="E29" s="237">
        <v>2.1033681291746059E-3</v>
      </c>
      <c r="F29" s="237">
        <v>7.8225764445318084E-3</v>
      </c>
      <c r="G29" s="237">
        <v>2.6836612192210779E-3</v>
      </c>
      <c r="H29" s="237">
        <v>3.831501414767778E-3</v>
      </c>
      <c r="I29" s="237">
        <v>5.0123415359080324E-3</v>
      </c>
      <c r="J29" s="237">
        <v>6.0563593375840708E-3</v>
      </c>
      <c r="K29" s="237">
        <v>8.1584853057795424E-3</v>
      </c>
      <c r="L29" s="237">
        <v>6.4536739185962156E-3</v>
      </c>
      <c r="M29" s="237">
        <v>6.8159747234567752E-3</v>
      </c>
      <c r="N29" s="237">
        <v>7.7488317500554547E-3</v>
      </c>
      <c r="O29" s="237">
        <v>6.4794864001622102E-3</v>
      </c>
      <c r="P29" s="237">
        <v>5.4301565855569859E-3</v>
      </c>
      <c r="Q29" s="237">
        <v>5.1979084590179072E-3</v>
      </c>
      <c r="R29" s="237">
        <v>2.8143880369255361E-3</v>
      </c>
      <c r="S29" s="237">
        <v>2.9644079873213901E-3</v>
      </c>
      <c r="T29" s="237">
        <v>3.5757793244492763E-3</v>
      </c>
      <c r="U29" s="237">
        <v>4.1778449793690095E-3</v>
      </c>
      <c r="V29" s="237">
        <v>4.0249360484699978E-3</v>
      </c>
      <c r="W29" s="237">
        <v>2.2617436014234125E-3</v>
      </c>
      <c r="X29" s="237">
        <v>1.9097755097170386E-3</v>
      </c>
      <c r="Y29" s="237">
        <v>2.8618846512834467E-3</v>
      </c>
      <c r="Z29" s="237">
        <v>4.4850674319718833E-3</v>
      </c>
      <c r="AA29" s="237">
        <v>1</v>
      </c>
      <c r="AB29" s="237">
        <v>1.9369945120795543E-2</v>
      </c>
      <c r="AC29" s="237">
        <v>5.2700861329868079E-2</v>
      </c>
      <c r="AD29" s="237">
        <v>6.3198163772982515E-3</v>
      </c>
      <c r="AE29" s="237">
        <v>6.2380432425787257E-3</v>
      </c>
      <c r="AF29" s="237">
        <v>4.8830416173584884E-3</v>
      </c>
      <c r="AG29" s="237">
        <v>1.5468873033027231E-2</v>
      </c>
      <c r="AH29" s="237">
        <v>1.1689495227907139E-2</v>
      </c>
      <c r="AI29" s="237">
        <v>6.9781740980579456E-3</v>
      </c>
      <c r="AJ29" s="237">
        <v>9.9262799518512138E-3</v>
      </c>
      <c r="AK29" s="237">
        <v>9.2167077378964776E-3</v>
      </c>
      <c r="AL29" s="237">
        <v>4.539182483530935E-3</v>
      </c>
      <c r="AM29" s="237">
        <v>3.7516613533704925E-3</v>
      </c>
      <c r="AN29" s="237">
        <v>2.5153905019672227E-3</v>
      </c>
      <c r="AO29" s="237">
        <v>6.073523160066761E-3</v>
      </c>
      <c r="AP29" s="237">
        <v>2.2104765531188006E-3</v>
      </c>
      <c r="AQ29" s="237">
        <v>1.7042681860124115E-2</v>
      </c>
      <c r="AR29" s="237">
        <v>1.2872723271306545</v>
      </c>
      <c r="AS29" s="238">
        <v>1.023376377849901</v>
      </c>
    </row>
    <row r="30" spans="2:45" ht="15.95" customHeight="1" x14ac:dyDescent="0.15">
      <c r="B30" s="239" t="s">
        <v>150</v>
      </c>
      <c r="C30" s="240" t="s">
        <v>358</v>
      </c>
      <c r="D30" s="223">
        <v>1.5307463981696285E-2</v>
      </c>
      <c r="E30" s="223">
        <v>9.3851180596677582E-3</v>
      </c>
      <c r="F30" s="223">
        <v>2.1524834184200189E-2</v>
      </c>
      <c r="G30" s="223">
        <v>1.6787918203683284E-2</v>
      </c>
      <c r="H30" s="223">
        <v>2.2846607708198463E-2</v>
      </c>
      <c r="I30" s="223">
        <v>2.1118602639867763E-2</v>
      </c>
      <c r="J30" s="223">
        <v>6.5335991893899645E-2</v>
      </c>
      <c r="K30" s="223">
        <v>2.1088179558801327E-2</v>
      </c>
      <c r="L30" s="223">
        <v>3.0506926141868618E-2</v>
      </c>
      <c r="M30" s="222">
        <v>4.2106772343637154E-2</v>
      </c>
      <c r="N30" s="223">
        <v>5.4167875179552266E-2</v>
      </c>
      <c r="O30" s="223">
        <v>6.2445993958913606E-2</v>
      </c>
      <c r="P30" s="223">
        <v>3.293506744398661E-2</v>
      </c>
      <c r="Q30" s="223">
        <v>2.0724046257878718E-2</v>
      </c>
      <c r="R30" s="223">
        <v>1.1745305995354427E-2</v>
      </c>
      <c r="S30" s="223">
        <v>1.3158623339864383E-2</v>
      </c>
      <c r="T30" s="223">
        <v>8.0061035233985767E-3</v>
      </c>
      <c r="U30" s="223">
        <v>3.5288184951329821E-2</v>
      </c>
      <c r="V30" s="223">
        <v>1.9182610363990264E-2</v>
      </c>
      <c r="W30" s="222">
        <v>1.4162628636097317E-2</v>
      </c>
      <c r="X30" s="223">
        <v>1.61814497165262E-2</v>
      </c>
      <c r="Y30" s="223">
        <v>2.0201975224764527E-2</v>
      </c>
      <c r="Z30" s="223">
        <v>2.6508289446953274E-2</v>
      </c>
      <c r="AA30" s="223">
        <v>6.8623285042463001E-3</v>
      </c>
      <c r="AB30" s="223">
        <v>1</v>
      </c>
      <c r="AC30" s="223">
        <v>5.3377611196350039E-2</v>
      </c>
      <c r="AD30" s="223">
        <v>7.4117585815510603E-2</v>
      </c>
      <c r="AE30" s="223">
        <v>3.0126043600466241E-2</v>
      </c>
      <c r="AF30" s="223">
        <v>7.385205776032946E-3</v>
      </c>
      <c r="AG30" s="222">
        <v>3.0139624444120911E-3</v>
      </c>
      <c r="AH30" s="223">
        <v>9.2750620281080685E-3</v>
      </c>
      <c r="AI30" s="223">
        <v>1.1278319002664064E-2</v>
      </c>
      <c r="AJ30" s="223">
        <v>1.4800984152450907E-2</v>
      </c>
      <c r="AK30" s="223">
        <v>1.9229600874074194E-2</v>
      </c>
      <c r="AL30" s="223">
        <v>1.6354732515074945E-2</v>
      </c>
      <c r="AM30" s="223">
        <v>7.1578512369887227E-3</v>
      </c>
      <c r="AN30" s="223">
        <v>7.4418954669901258E-3</v>
      </c>
      <c r="AO30" s="223">
        <v>3.8520276824112548E-2</v>
      </c>
      <c r="AP30" s="223">
        <v>8.4762128501003411E-3</v>
      </c>
      <c r="AQ30" s="223">
        <v>6.7492425648456355E-3</v>
      </c>
      <c r="AR30" s="223">
        <v>1.9148834836065582</v>
      </c>
      <c r="AS30" s="205">
        <v>1.5223247499042845</v>
      </c>
    </row>
    <row r="31" spans="2:45" ht="15.95" customHeight="1" x14ac:dyDescent="0.15">
      <c r="B31" s="235" t="s">
        <v>151</v>
      </c>
      <c r="C31" s="236" t="s">
        <v>168</v>
      </c>
      <c r="D31" s="237">
        <v>1.4302942164855597E-3</v>
      </c>
      <c r="E31" s="237">
        <v>8.6810674702204221E-4</v>
      </c>
      <c r="F31" s="237">
        <v>2.5944735176435764E-3</v>
      </c>
      <c r="G31" s="237">
        <v>2.5845544146717169E-3</v>
      </c>
      <c r="H31" s="237">
        <v>3.0975057005986481E-3</v>
      </c>
      <c r="I31" s="237">
        <v>2.2494811101057325E-3</v>
      </c>
      <c r="J31" s="237">
        <v>7.8785623839857464E-3</v>
      </c>
      <c r="K31" s="237">
        <v>1.1490675306066436E-3</v>
      </c>
      <c r="L31" s="237">
        <v>1.6049049077754176E-3</v>
      </c>
      <c r="M31" s="237">
        <v>2.5611857912174211E-3</v>
      </c>
      <c r="N31" s="237">
        <v>1.7278896130910992E-3</v>
      </c>
      <c r="O31" s="237">
        <v>3.9389731807827691E-3</v>
      </c>
      <c r="P31" s="237">
        <v>1.5618408664120574E-3</v>
      </c>
      <c r="Q31" s="237">
        <v>1.1399286854659231E-3</v>
      </c>
      <c r="R31" s="237">
        <v>5.5276243491612779E-4</v>
      </c>
      <c r="S31" s="237">
        <v>8.9714731062858725E-4</v>
      </c>
      <c r="T31" s="237">
        <v>3.757622389989234E-3</v>
      </c>
      <c r="U31" s="237">
        <v>1.8048836428944304E-3</v>
      </c>
      <c r="V31" s="237">
        <v>1.0462152605952284E-3</v>
      </c>
      <c r="W31" s="237">
        <v>1.0609108998690488E-3</v>
      </c>
      <c r="X31" s="237">
        <v>7.0234176410744571E-4</v>
      </c>
      <c r="Y31" s="237">
        <v>1.4411255865591159E-3</v>
      </c>
      <c r="Z31" s="237">
        <v>1.8303447149080492E-3</v>
      </c>
      <c r="AA31" s="237">
        <v>1.6044829745040078E-3</v>
      </c>
      <c r="AB31" s="237">
        <v>9.8275061995221381E-4</v>
      </c>
      <c r="AC31" s="237">
        <v>1</v>
      </c>
      <c r="AD31" s="237">
        <v>1.0282202238200013E-2</v>
      </c>
      <c r="AE31" s="237">
        <v>3.6900159777136952E-3</v>
      </c>
      <c r="AF31" s="237">
        <v>1.8999751912528199E-3</v>
      </c>
      <c r="AG31" s="237">
        <v>4.1813470330337134E-4</v>
      </c>
      <c r="AH31" s="237">
        <v>5.9321141728252572E-3</v>
      </c>
      <c r="AI31" s="237">
        <v>4.1007212109736482E-3</v>
      </c>
      <c r="AJ31" s="237">
        <v>4.9054277437977911E-3</v>
      </c>
      <c r="AK31" s="237">
        <v>1.0013409235329743E-2</v>
      </c>
      <c r="AL31" s="237">
        <v>5.6124661100143318E-3</v>
      </c>
      <c r="AM31" s="237">
        <v>3.0474602109265368E-3</v>
      </c>
      <c r="AN31" s="237">
        <v>1.281535706178777E-3</v>
      </c>
      <c r="AO31" s="237">
        <v>1.0447023241834429E-2</v>
      </c>
      <c r="AP31" s="237">
        <v>1.1978237479171095E-3</v>
      </c>
      <c r="AQ31" s="237">
        <v>2.0508833704268171E-3</v>
      </c>
      <c r="AR31" s="237">
        <v>1.1149465491254822</v>
      </c>
      <c r="AS31" s="238">
        <v>0.88637807004179725</v>
      </c>
    </row>
    <row r="32" spans="2:45" ht="15.95" customHeight="1" x14ac:dyDescent="0.15">
      <c r="B32" s="239" t="s">
        <v>152</v>
      </c>
      <c r="C32" s="240" t="s">
        <v>153</v>
      </c>
      <c r="D32" s="223">
        <v>1.0249116588273743E-3</v>
      </c>
      <c r="E32" s="223">
        <v>7.2521808131868933E-4</v>
      </c>
      <c r="F32" s="223">
        <v>2.914964050392513E-3</v>
      </c>
      <c r="G32" s="223">
        <v>1.860056287957117E-3</v>
      </c>
      <c r="H32" s="223">
        <v>1.0527782768456691E-3</v>
      </c>
      <c r="I32" s="223">
        <v>1.2474446998266631E-3</v>
      </c>
      <c r="J32" s="223">
        <v>3.9564819541143201E-3</v>
      </c>
      <c r="K32" s="223">
        <v>9.6807274074301721E-4</v>
      </c>
      <c r="L32" s="223">
        <v>8.2567998372817428E-4</v>
      </c>
      <c r="M32" s="223">
        <v>4.3273670289870579E-3</v>
      </c>
      <c r="N32" s="223">
        <v>1.7311606799018835E-3</v>
      </c>
      <c r="O32" s="223">
        <v>1.4102923909957419E-3</v>
      </c>
      <c r="P32" s="223">
        <v>8.7793974736737306E-4</v>
      </c>
      <c r="Q32" s="223">
        <v>7.6904366491141333E-4</v>
      </c>
      <c r="R32" s="223">
        <v>7.5032349453480938E-4</v>
      </c>
      <c r="S32" s="223">
        <v>5.8568199026563686E-4</v>
      </c>
      <c r="T32" s="223">
        <v>5.5321279520145518E-3</v>
      </c>
      <c r="U32" s="223">
        <v>1.8539316136599951E-3</v>
      </c>
      <c r="V32" s="223">
        <v>9.5550943937033818E-4</v>
      </c>
      <c r="W32" s="223">
        <v>7.8322195014257959E-4</v>
      </c>
      <c r="X32" s="223">
        <v>6.9698144355283622E-4</v>
      </c>
      <c r="Y32" s="223">
        <v>2.0902500866772224E-3</v>
      </c>
      <c r="Z32" s="223">
        <v>1.6697148116191164E-3</v>
      </c>
      <c r="AA32" s="223">
        <v>3.2244143696760885E-3</v>
      </c>
      <c r="AB32" s="223">
        <v>1.4871251095497558E-2</v>
      </c>
      <c r="AC32" s="223">
        <v>4.1564501890986004E-3</v>
      </c>
      <c r="AD32" s="223">
        <v>1</v>
      </c>
      <c r="AE32" s="223">
        <v>2.4134353446064326E-3</v>
      </c>
      <c r="AF32" s="223">
        <v>4.4827726665383942E-3</v>
      </c>
      <c r="AG32" s="223">
        <v>4.2825943564553403E-4</v>
      </c>
      <c r="AH32" s="223">
        <v>4.4925171260336832E-3</v>
      </c>
      <c r="AI32" s="223">
        <v>8.5686603462631072E-3</v>
      </c>
      <c r="AJ32" s="223">
        <v>2.5736687237500711E-2</v>
      </c>
      <c r="AK32" s="223">
        <v>7.6532006464516567E-3</v>
      </c>
      <c r="AL32" s="223">
        <v>5.0701546931292323E-3</v>
      </c>
      <c r="AM32" s="223">
        <v>1.1532953099188798E-3</v>
      </c>
      <c r="AN32" s="223">
        <v>1.8320914010548821E-3</v>
      </c>
      <c r="AO32" s="223">
        <v>1.9628923600556458E-2</v>
      </c>
      <c r="AP32" s="223">
        <v>8.4497377604115967E-4</v>
      </c>
      <c r="AQ32" s="223">
        <v>1.329618832770605E-2</v>
      </c>
      <c r="AR32" s="223">
        <v>1.1564624295934725</v>
      </c>
      <c r="AS32" s="205">
        <v>0.91938302981692421</v>
      </c>
    </row>
    <row r="33" spans="2:45" ht="15.95" customHeight="1" x14ac:dyDescent="0.15">
      <c r="B33" s="235" t="s">
        <v>154</v>
      </c>
      <c r="C33" s="236" t="s">
        <v>259</v>
      </c>
      <c r="D33" s="237">
        <v>5.7357746359878205E-2</v>
      </c>
      <c r="E33" s="237">
        <v>5.0487429545781538E-2</v>
      </c>
      <c r="F33" s="237">
        <v>2.0877209722234932E-2</v>
      </c>
      <c r="G33" s="237">
        <v>6.4969067022105462E-2</v>
      </c>
      <c r="H33" s="237">
        <v>7.3019124093787996E-2</v>
      </c>
      <c r="I33" s="237">
        <v>6.6340129974345255E-2</v>
      </c>
      <c r="J33" s="237">
        <v>3.0604269298615212E-2</v>
      </c>
      <c r="K33" s="237">
        <v>2.1361275274350965E-2</v>
      </c>
      <c r="L33" s="237">
        <v>5.0185143697831607E-2</v>
      </c>
      <c r="M33" s="237">
        <v>3.1359403647771185E-2</v>
      </c>
      <c r="N33" s="237">
        <v>3.6145875038178323E-2</v>
      </c>
      <c r="O33" s="237">
        <v>2.8343779061230305E-2</v>
      </c>
      <c r="P33" s="237">
        <v>3.2635659773381454E-2</v>
      </c>
      <c r="Q33" s="237">
        <v>2.539045710686514E-2</v>
      </c>
      <c r="R33" s="237">
        <v>3.7811014367222374E-2</v>
      </c>
      <c r="S33" s="237">
        <v>3.5471948774650625E-2</v>
      </c>
      <c r="T33" s="237">
        <v>4.1733282787346532E-2</v>
      </c>
      <c r="U33" s="237">
        <v>3.8971506712588574E-2</v>
      </c>
      <c r="V33" s="237">
        <v>4.5857205805269093E-2</v>
      </c>
      <c r="W33" s="237">
        <v>4.6193296506964958E-2</v>
      </c>
      <c r="X33" s="237">
        <v>3.691234389566949E-2</v>
      </c>
      <c r="Y33" s="237">
        <v>5.3013753979745969E-2</v>
      </c>
      <c r="Z33" s="237">
        <v>4.6030496560016149E-2</v>
      </c>
      <c r="AA33" s="237">
        <v>4.2473081950668075E-2</v>
      </c>
      <c r="AB33" s="237">
        <v>7.5147515965483082E-3</v>
      </c>
      <c r="AC33" s="237">
        <v>1.9382988923698035E-2</v>
      </c>
      <c r="AD33" s="237">
        <v>2.0104528824991957E-2</v>
      </c>
      <c r="AE33" s="237">
        <v>1</v>
      </c>
      <c r="AF33" s="237">
        <v>8.7250278926696619E-3</v>
      </c>
      <c r="AG33" s="237">
        <v>2.6059397051312327E-3</v>
      </c>
      <c r="AH33" s="237">
        <v>3.1040440881754061E-2</v>
      </c>
      <c r="AI33" s="237">
        <v>1.0707076996834044E-2</v>
      </c>
      <c r="AJ33" s="237">
        <v>1.1832719362599862E-2</v>
      </c>
      <c r="AK33" s="237">
        <v>1.6523605019520892E-2</v>
      </c>
      <c r="AL33" s="237">
        <v>3.8831591953011765E-2</v>
      </c>
      <c r="AM33" s="237">
        <v>3.5302050845717407E-2</v>
      </c>
      <c r="AN33" s="237">
        <v>1.9256808067042122E-2</v>
      </c>
      <c r="AO33" s="237">
        <v>6.0152287106940983E-2</v>
      </c>
      <c r="AP33" s="237">
        <v>0.20314263524468881</v>
      </c>
      <c r="AQ33" s="237">
        <v>8.189789888841538E-3</v>
      </c>
      <c r="AR33" s="237">
        <v>2.5068567432664906</v>
      </c>
      <c r="AS33" s="238">
        <v>1.9929411357976574</v>
      </c>
    </row>
    <row r="34" spans="2:45" ht="15.95" customHeight="1" x14ac:dyDescent="0.15">
      <c r="B34" s="239" t="s">
        <v>155</v>
      </c>
      <c r="C34" s="240" t="s">
        <v>260</v>
      </c>
      <c r="D34" s="223">
        <v>8.73154272290959E-3</v>
      </c>
      <c r="E34" s="223">
        <v>1.1377270519289089E-2</v>
      </c>
      <c r="F34" s="223">
        <v>5.7089346981809043E-2</v>
      </c>
      <c r="G34" s="223">
        <v>8.8380192210630888E-3</v>
      </c>
      <c r="H34" s="223">
        <v>1.727375480533869E-2</v>
      </c>
      <c r="I34" s="223">
        <v>1.2304577835742032E-2</v>
      </c>
      <c r="J34" s="223">
        <v>1.1238481645326712E-2</v>
      </c>
      <c r="K34" s="223">
        <v>4.8458483635418527E-3</v>
      </c>
      <c r="L34" s="223">
        <v>6.220193371688605E-3</v>
      </c>
      <c r="M34" s="223">
        <v>1.349578047335465E-2</v>
      </c>
      <c r="N34" s="223">
        <v>1.8438861557980104E-2</v>
      </c>
      <c r="O34" s="223">
        <v>9.0265989070383267E-3</v>
      </c>
      <c r="P34" s="223">
        <v>8.4855662344069712E-3</v>
      </c>
      <c r="Q34" s="223">
        <v>1.0486105766534151E-2</v>
      </c>
      <c r="R34" s="223">
        <v>1.1923149953242444E-2</v>
      </c>
      <c r="S34" s="223">
        <v>7.6675277809878121E-3</v>
      </c>
      <c r="T34" s="223">
        <v>1.5383748024686419E-2</v>
      </c>
      <c r="U34" s="223">
        <v>7.5631117861339201E-3</v>
      </c>
      <c r="V34" s="223">
        <v>8.8353743851712335E-3</v>
      </c>
      <c r="W34" s="223">
        <v>7.503013367579821E-3</v>
      </c>
      <c r="X34" s="223">
        <v>6.2133053932366651E-3</v>
      </c>
      <c r="Y34" s="223">
        <v>1.5842734139322072E-2</v>
      </c>
      <c r="Z34" s="223">
        <v>2.1198944524637907E-2</v>
      </c>
      <c r="AA34" s="223">
        <v>1.314677190949688E-2</v>
      </c>
      <c r="AB34" s="223">
        <v>1.8574121955034158E-2</v>
      </c>
      <c r="AC34" s="223">
        <v>1.6690966264739933E-2</v>
      </c>
      <c r="AD34" s="223">
        <v>2.9992935975159455E-2</v>
      </c>
      <c r="AE34" s="223">
        <v>1.9442950620978672E-2</v>
      </c>
      <c r="AF34" s="223">
        <v>1</v>
      </c>
      <c r="AG34" s="223">
        <v>5.8087698776037165E-2</v>
      </c>
      <c r="AH34" s="223">
        <v>2.6068531111322533E-2</v>
      </c>
      <c r="AI34" s="223">
        <v>9.7348041429398159E-3</v>
      </c>
      <c r="AJ34" s="223">
        <v>1.6360814652841796E-2</v>
      </c>
      <c r="AK34" s="223">
        <v>1.0716064563170109E-2</v>
      </c>
      <c r="AL34" s="223">
        <v>9.8829456166208921E-3</v>
      </c>
      <c r="AM34" s="223">
        <v>2.314169226091619E-2</v>
      </c>
      <c r="AN34" s="223">
        <v>1.0679332070390957E-2</v>
      </c>
      <c r="AO34" s="223">
        <v>1.7188576292228676E-2</v>
      </c>
      <c r="AP34" s="223">
        <v>6.2895444930811872E-3</v>
      </c>
      <c r="AQ34" s="223">
        <v>3.2113823207543156E-2</v>
      </c>
      <c r="AR34" s="223">
        <v>1.6180944316735228</v>
      </c>
      <c r="AS34" s="205">
        <v>1.2863786345785966</v>
      </c>
    </row>
    <row r="35" spans="2:45" ht="15.95" customHeight="1" x14ac:dyDescent="0.15">
      <c r="B35" s="235" t="s">
        <v>156</v>
      </c>
      <c r="C35" s="236" t="s">
        <v>169</v>
      </c>
      <c r="D35" s="237">
        <v>5.4236492517684368E-3</v>
      </c>
      <c r="E35" s="237">
        <v>4.9235467243569147E-3</v>
      </c>
      <c r="F35" s="237">
        <v>1.6230829431373363E-2</v>
      </c>
      <c r="G35" s="237">
        <v>7.7916556922463017E-3</v>
      </c>
      <c r="H35" s="237">
        <v>9.3788619139516007E-3</v>
      </c>
      <c r="I35" s="237">
        <v>7.4850901866032648E-3</v>
      </c>
      <c r="J35" s="237">
        <v>6.9054907635869448E-3</v>
      </c>
      <c r="K35" s="237">
        <v>5.1348806607843097E-3</v>
      </c>
      <c r="L35" s="237">
        <v>7.3396918387702804E-3</v>
      </c>
      <c r="M35" s="241">
        <v>9.688036158026183E-3</v>
      </c>
      <c r="N35" s="237">
        <v>7.5651652333434422E-3</v>
      </c>
      <c r="O35" s="237">
        <v>4.9983181403107837E-3</v>
      </c>
      <c r="P35" s="237">
        <v>5.0687820141165933E-3</v>
      </c>
      <c r="Q35" s="237">
        <v>7.3542749533862181E-3</v>
      </c>
      <c r="R35" s="237">
        <v>6.8220510162353256E-3</v>
      </c>
      <c r="S35" s="237">
        <v>5.2996990315063034E-3</v>
      </c>
      <c r="T35" s="237">
        <v>6.1699215126627717E-3</v>
      </c>
      <c r="U35" s="237">
        <v>4.4121603620733366E-3</v>
      </c>
      <c r="V35" s="237">
        <v>5.2798224635486205E-3</v>
      </c>
      <c r="W35" s="241">
        <v>8.1195484653777579E-3</v>
      </c>
      <c r="X35" s="237">
        <v>3.2332961184501751E-3</v>
      </c>
      <c r="Y35" s="237">
        <v>5.1593763652913738E-3</v>
      </c>
      <c r="Z35" s="237">
        <v>1.0211291665094897E-2</v>
      </c>
      <c r="AA35" s="237">
        <v>8.8689948789363524E-3</v>
      </c>
      <c r="AB35" s="237">
        <v>7.822270988403603E-3</v>
      </c>
      <c r="AC35" s="237">
        <v>5.3293083681922844E-3</v>
      </c>
      <c r="AD35" s="237">
        <v>6.2808528160369368E-3</v>
      </c>
      <c r="AE35" s="237">
        <v>3.7930096971825936E-2</v>
      </c>
      <c r="AF35" s="237">
        <v>1.9435919618001788E-2</v>
      </c>
      <c r="AG35" s="241">
        <v>1</v>
      </c>
      <c r="AH35" s="237">
        <v>2.7713057122651506E-2</v>
      </c>
      <c r="AI35" s="237">
        <v>1.914621615965793E-2</v>
      </c>
      <c r="AJ35" s="237">
        <v>6.3118118427841902E-3</v>
      </c>
      <c r="AK35" s="237">
        <v>8.4153138305451541E-3</v>
      </c>
      <c r="AL35" s="237">
        <v>2.0926471153852013E-2</v>
      </c>
      <c r="AM35" s="237">
        <v>2.1765274530771216E-2</v>
      </c>
      <c r="AN35" s="237">
        <v>1.2270796750508604E-2</v>
      </c>
      <c r="AO35" s="237">
        <v>3.9308060360913728E-2</v>
      </c>
      <c r="AP35" s="237">
        <v>9.5179940699584836E-3</v>
      </c>
      <c r="AQ35" s="237">
        <v>2.1925366088626188E-2</v>
      </c>
      <c r="AR35" s="237">
        <v>1.4329632455145314</v>
      </c>
      <c r="AS35" s="238">
        <v>1.1392000782425409</v>
      </c>
    </row>
    <row r="36" spans="2:45" ht="15.95" customHeight="1" x14ac:dyDescent="0.15">
      <c r="B36" s="239" t="s">
        <v>157</v>
      </c>
      <c r="C36" s="240" t="s">
        <v>261</v>
      </c>
      <c r="D36" s="223">
        <v>8.2838765007834825E-2</v>
      </c>
      <c r="E36" s="223">
        <v>5.1855352538807083E-2</v>
      </c>
      <c r="F36" s="223">
        <v>0.2914810920635556</v>
      </c>
      <c r="G36" s="223">
        <v>5.0002986502062134E-2</v>
      </c>
      <c r="H36" s="223">
        <v>3.1152858961081952E-2</v>
      </c>
      <c r="I36" s="223">
        <v>5.1825543130120159E-2</v>
      </c>
      <c r="J36" s="223">
        <v>2.6917476296909885E-2</v>
      </c>
      <c r="K36" s="223">
        <v>6.0903538308292496E-2</v>
      </c>
      <c r="L36" s="223">
        <v>2.1160818448342857E-2</v>
      </c>
      <c r="M36" s="223">
        <v>9.7742199615696301E-2</v>
      </c>
      <c r="N36" s="223">
        <v>4.5147014945475336E-2</v>
      </c>
      <c r="O36" s="223">
        <v>3.6694627012635019E-2</v>
      </c>
      <c r="P36" s="223">
        <v>3.3367433055118995E-2</v>
      </c>
      <c r="Q36" s="223">
        <v>2.9337603707556243E-2</v>
      </c>
      <c r="R36" s="223">
        <v>2.0115097378537363E-2</v>
      </c>
      <c r="S36" s="223">
        <v>1.9799717396101812E-2</v>
      </c>
      <c r="T36" s="223">
        <v>4.2334908603088174E-2</v>
      </c>
      <c r="U36" s="223">
        <v>2.0044174024040153E-2</v>
      </c>
      <c r="V36" s="223">
        <v>2.3804559931795689E-2</v>
      </c>
      <c r="W36" s="223">
        <v>1.8890390870173569E-2</v>
      </c>
      <c r="X36" s="223">
        <v>1.6604313152914552E-2</v>
      </c>
      <c r="Y36" s="223">
        <v>2.6691826983260759E-2</v>
      </c>
      <c r="Z36" s="223">
        <v>0.15938052206549846</v>
      </c>
      <c r="AA36" s="223">
        <v>4.7003341324939656E-2</v>
      </c>
      <c r="AB36" s="223">
        <v>3.1201164052291668E-2</v>
      </c>
      <c r="AC36" s="223">
        <v>2.6971808241304327E-2</v>
      </c>
      <c r="AD36" s="223">
        <v>7.6605609188890769E-2</v>
      </c>
      <c r="AE36" s="223">
        <v>5.4039769625775967E-2</v>
      </c>
      <c r="AF36" s="223">
        <v>3.5237076669366124E-2</v>
      </c>
      <c r="AG36" s="223">
        <v>5.1779002630408426E-3</v>
      </c>
      <c r="AH36" s="223">
        <v>1</v>
      </c>
      <c r="AI36" s="223">
        <v>2.4707831356705245E-2</v>
      </c>
      <c r="AJ36" s="223">
        <v>3.6698567749984062E-2</v>
      </c>
      <c r="AK36" s="223">
        <v>3.2837261482545149E-2</v>
      </c>
      <c r="AL36" s="223">
        <v>2.1344217161241442E-2</v>
      </c>
      <c r="AM36" s="223">
        <v>4.3888241192677355E-2</v>
      </c>
      <c r="AN36" s="223">
        <v>1.7979298739641221E-2</v>
      </c>
      <c r="AO36" s="223">
        <v>5.0177927782851295E-2</v>
      </c>
      <c r="AP36" s="223">
        <v>6.7562601217466711E-2</v>
      </c>
      <c r="AQ36" s="223">
        <v>5.2456081617535746E-2</v>
      </c>
      <c r="AR36" s="223">
        <v>2.8819815176651566</v>
      </c>
      <c r="AS36" s="205">
        <v>2.2911638387758004</v>
      </c>
    </row>
    <row r="37" spans="2:45" ht="15.95" customHeight="1" x14ac:dyDescent="0.15">
      <c r="B37" s="235" t="s">
        <v>158</v>
      </c>
      <c r="C37" s="236" t="s">
        <v>262</v>
      </c>
      <c r="D37" s="237">
        <v>6.5109468675274727E-3</v>
      </c>
      <c r="E37" s="237">
        <v>7.1010568922380505E-3</v>
      </c>
      <c r="F37" s="237">
        <v>9.2836135656220401E-3</v>
      </c>
      <c r="G37" s="237">
        <v>7.3322350977182869E-3</v>
      </c>
      <c r="H37" s="237">
        <v>7.5944081583540742E-3</v>
      </c>
      <c r="I37" s="237">
        <v>6.3924688855185917E-3</v>
      </c>
      <c r="J37" s="237">
        <v>8.8880714677308358E-3</v>
      </c>
      <c r="K37" s="237">
        <v>5.3534385212870962E-3</v>
      </c>
      <c r="L37" s="237">
        <v>5.7244647171272789E-3</v>
      </c>
      <c r="M37" s="237">
        <v>7.1820076796001251E-3</v>
      </c>
      <c r="N37" s="237">
        <v>1.1026196316268038E-2</v>
      </c>
      <c r="O37" s="237">
        <v>5.8758846829233087E-3</v>
      </c>
      <c r="P37" s="237">
        <v>4.1416825316749244E-3</v>
      </c>
      <c r="Q37" s="237">
        <v>7.4472923157349628E-3</v>
      </c>
      <c r="R37" s="237">
        <v>6.9275165707561185E-3</v>
      </c>
      <c r="S37" s="237">
        <v>9.2928964131788454E-3</v>
      </c>
      <c r="T37" s="237">
        <v>1.219177608143816E-2</v>
      </c>
      <c r="U37" s="237">
        <v>6.9391864477833694E-3</v>
      </c>
      <c r="V37" s="237">
        <v>1.075022328187082E-2</v>
      </c>
      <c r="W37" s="237">
        <v>9.8749244659102568E-3</v>
      </c>
      <c r="X37" s="237">
        <v>4.5305327010484496E-3</v>
      </c>
      <c r="Y37" s="237">
        <v>6.4250425017621732E-3</v>
      </c>
      <c r="Z37" s="237">
        <v>8.5666091029869013E-3</v>
      </c>
      <c r="AA37" s="237">
        <v>1.0953514785134231E-2</v>
      </c>
      <c r="AB37" s="237">
        <v>1.0500731930547484E-2</v>
      </c>
      <c r="AC37" s="237">
        <v>2.550602311811382E-2</v>
      </c>
      <c r="AD37" s="237">
        <v>1.1444843317947121E-2</v>
      </c>
      <c r="AE37" s="237">
        <v>3.1020410658910688E-2</v>
      </c>
      <c r="AF37" s="237">
        <v>3.9379560575493265E-2</v>
      </c>
      <c r="AG37" s="237">
        <v>4.088804686345324E-3</v>
      </c>
      <c r="AH37" s="237">
        <v>1.1975400981856793E-2</v>
      </c>
      <c r="AI37" s="237">
        <v>1</v>
      </c>
      <c r="AJ37" s="237">
        <v>2.2322730444709591E-2</v>
      </c>
      <c r="AK37" s="237">
        <v>1.8892467737882602E-2</v>
      </c>
      <c r="AL37" s="237">
        <v>1.2421974260443667E-2</v>
      </c>
      <c r="AM37" s="237">
        <v>4.7559345377916624E-2</v>
      </c>
      <c r="AN37" s="237">
        <v>3.1159541918851737E-2</v>
      </c>
      <c r="AO37" s="237">
        <v>1.9724267075529277E-2</v>
      </c>
      <c r="AP37" s="237">
        <v>7.3265272391156693E-3</v>
      </c>
      <c r="AQ37" s="237">
        <v>3.3268545467241416E-2</v>
      </c>
      <c r="AR37" s="237">
        <v>1.5128971648420995</v>
      </c>
      <c r="AS37" s="238">
        <v>1.2027472260408096</v>
      </c>
    </row>
    <row r="38" spans="2:45" ht="15.95" customHeight="1" x14ac:dyDescent="0.15">
      <c r="B38" s="239" t="s">
        <v>159</v>
      </c>
      <c r="C38" s="240" t="s">
        <v>263</v>
      </c>
      <c r="D38" s="223">
        <v>6.2045311973413046E-4</v>
      </c>
      <c r="E38" s="223">
        <v>9.461017024523596E-4</v>
      </c>
      <c r="F38" s="223">
        <v>6.6162910413681099E-4</v>
      </c>
      <c r="G38" s="223">
        <v>8.2255018827155331E-4</v>
      </c>
      <c r="H38" s="223">
        <v>3.0591263433800024E-4</v>
      </c>
      <c r="I38" s="223">
        <v>4.6997457198024221E-4</v>
      </c>
      <c r="J38" s="223">
        <v>2.5951436714531949E-4</v>
      </c>
      <c r="K38" s="223">
        <v>1.8640464290006183E-3</v>
      </c>
      <c r="L38" s="223">
        <v>2.3146438523361559E-4</v>
      </c>
      <c r="M38" s="223">
        <v>9.4643908428191812E-4</v>
      </c>
      <c r="N38" s="223">
        <v>2.3877520185397618E-4</v>
      </c>
      <c r="O38" s="223">
        <v>1.2826542279285814E-3</v>
      </c>
      <c r="P38" s="223">
        <v>3.1174398572448474E-4</v>
      </c>
      <c r="Q38" s="223">
        <v>5.2836724195202652E-4</v>
      </c>
      <c r="R38" s="223">
        <v>9.2485372762382242E-4</v>
      </c>
      <c r="S38" s="223">
        <v>5.6520295346329627E-4</v>
      </c>
      <c r="T38" s="223">
        <v>2.5662050795701531E-4</v>
      </c>
      <c r="U38" s="223">
        <v>1.1980426604728576E-4</v>
      </c>
      <c r="V38" s="223">
        <v>3.7347395723513922E-4</v>
      </c>
      <c r="W38" s="223">
        <v>2.4980457754116003E-4</v>
      </c>
      <c r="X38" s="223">
        <v>1.9970113512519675E-4</v>
      </c>
      <c r="Y38" s="223">
        <v>4.2190811939884571E-4</v>
      </c>
      <c r="Z38" s="223">
        <v>3.0108067939097957E-4</v>
      </c>
      <c r="AA38" s="223">
        <v>1.5468080203743415E-3</v>
      </c>
      <c r="AB38" s="223">
        <v>4.2576430675864298E-4</v>
      </c>
      <c r="AC38" s="223">
        <v>8.2085594846051369E-4</v>
      </c>
      <c r="AD38" s="223">
        <v>8.4994376737836195E-4</v>
      </c>
      <c r="AE38" s="223">
        <v>5.1351824149358937E-4</v>
      </c>
      <c r="AF38" s="223">
        <v>1.0292443792676111E-3</v>
      </c>
      <c r="AG38" s="223">
        <v>2.8016457478500004E-4</v>
      </c>
      <c r="AH38" s="223">
        <v>4.1562426665628127E-4</v>
      </c>
      <c r="AI38" s="223">
        <v>6.1593767656722867E-4</v>
      </c>
      <c r="AJ38" s="223">
        <v>1</v>
      </c>
      <c r="AK38" s="223">
        <v>7.8984486004251707E-4</v>
      </c>
      <c r="AL38" s="223">
        <v>3.7965833565448088E-4</v>
      </c>
      <c r="AM38" s="223">
        <v>1.3775406465829946E-3</v>
      </c>
      <c r="AN38" s="223">
        <v>4.6521145953454213E-4</v>
      </c>
      <c r="AO38" s="223">
        <v>7.1836629182480522E-4</v>
      </c>
      <c r="AP38" s="223">
        <v>1.9803106896869619E-4</v>
      </c>
      <c r="AQ38" s="223">
        <v>0.1014927058650919</v>
      </c>
      <c r="AR38" s="223">
        <v>1.1248212958772579</v>
      </c>
      <c r="AS38" s="205">
        <v>0.89422845441659593</v>
      </c>
    </row>
    <row r="39" spans="2:45" ht="15.95" customHeight="1" x14ac:dyDescent="0.15">
      <c r="B39" s="235" t="s">
        <v>160</v>
      </c>
      <c r="C39" s="236" t="s">
        <v>264</v>
      </c>
      <c r="D39" s="237">
        <v>1.5117423382950712E-4</v>
      </c>
      <c r="E39" s="237">
        <v>1.2442226102458463E-4</v>
      </c>
      <c r="F39" s="237">
        <v>2.6256251571050066E-4</v>
      </c>
      <c r="G39" s="237">
        <v>4.1754499088946933E-4</v>
      </c>
      <c r="H39" s="237">
        <v>1.7655879139227037E-4</v>
      </c>
      <c r="I39" s="237">
        <v>2.0442046614112567E-4</v>
      </c>
      <c r="J39" s="237">
        <v>2.133292813767935E-4</v>
      </c>
      <c r="K39" s="237">
        <v>1.3182674821251843E-4</v>
      </c>
      <c r="L39" s="237">
        <v>2.6061812288185151E-4</v>
      </c>
      <c r="M39" s="237">
        <v>3.4661499100244409E-4</v>
      </c>
      <c r="N39" s="237">
        <v>1.7560230740880953E-3</v>
      </c>
      <c r="O39" s="237">
        <v>3.4340499319702122E-4</v>
      </c>
      <c r="P39" s="237">
        <v>1.8550402684409516E-4</v>
      </c>
      <c r="Q39" s="237">
        <v>6.7514203535893919E-4</v>
      </c>
      <c r="R39" s="237">
        <v>5.7206284130623347E-4</v>
      </c>
      <c r="S39" s="237">
        <v>5.8427661102150032E-4</v>
      </c>
      <c r="T39" s="237">
        <v>7.4347219091504247E-4</v>
      </c>
      <c r="U39" s="237">
        <v>1.2344948464141092E-3</v>
      </c>
      <c r="V39" s="237">
        <v>1.1405632814181544E-3</v>
      </c>
      <c r="W39" s="237">
        <v>9.6123549884279363E-4</v>
      </c>
      <c r="X39" s="237">
        <v>1.9883450626278181E-4</v>
      </c>
      <c r="Y39" s="237">
        <v>6.4127144136427619E-4</v>
      </c>
      <c r="Z39" s="237">
        <v>2.255369464890287E-4</v>
      </c>
      <c r="AA39" s="237">
        <v>3.4320404653556745E-4</v>
      </c>
      <c r="AB39" s="237">
        <v>6.6902888843380754E-4</v>
      </c>
      <c r="AC39" s="237">
        <v>3.7884423356471659E-4</v>
      </c>
      <c r="AD39" s="237">
        <v>4.1239274205123039E-4</v>
      </c>
      <c r="AE39" s="237">
        <v>4.5727999699409129E-4</v>
      </c>
      <c r="AF39" s="237">
        <v>5.0178762489839828E-4</v>
      </c>
      <c r="AG39" s="237">
        <v>5.6167646386064099E-5</v>
      </c>
      <c r="AH39" s="237">
        <v>5.6062976288124612E-4</v>
      </c>
      <c r="AI39" s="237">
        <v>4.9442919985063965E-3</v>
      </c>
      <c r="AJ39" s="237">
        <v>3.0724305831387154E-4</v>
      </c>
      <c r="AK39" s="237">
        <v>1</v>
      </c>
      <c r="AL39" s="237">
        <v>2.2809466559630905E-4</v>
      </c>
      <c r="AM39" s="237">
        <v>3.3669674130533362E-4</v>
      </c>
      <c r="AN39" s="237">
        <v>6.6516860316403385E-4</v>
      </c>
      <c r="AO39" s="237">
        <v>7.1243430958138436E-4</v>
      </c>
      <c r="AP39" s="237">
        <v>1.5333459419665366E-4</v>
      </c>
      <c r="AQ39" s="237">
        <v>2.5025833575334539E-3</v>
      </c>
      <c r="AR39" s="237">
        <v>1.0247800769659259</v>
      </c>
      <c r="AS39" s="238">
        <v>0.81469608345871658</v>
      </c>
    </row>
    <row r="40" spans="2:45" ht="15.95" customHeight="1" x14ac:dyDescent="0.15">
      <c r="B40" s="239" t="s">
        <v>161</v>
      </c>
      <c r="C40" s="240" t="s">
        <v>265</v>
      </c>
      <c r="D40" s="223">
        <v>4.7851911225044184E-5</v>
      </c>
      <c r="E40" s="223">
        <v>3.3341952941422466E-5</v>
      </c>
      <c r="F40" s="223">
        <v>1.5619188682953371E-4</v>
      </c>
      <c r="G40" s="223">
        <v>3.2951137155400972E-5</v>
      </c>
      <c r="H40" s="223">
        <v>2.4401224224412877E-5</v>
      </c>
      <c r="I40" s="223">
        <v>3.3710834525493537E-5</v>
      </c>
      <c r="J40" s="223">
        <v>2.3738963367843881E-5</v>
      </c>
      <c r="K40" s="223">
        <v>3.6732287306288698E-5</v>
      </c>
      <c r="L40" s="223">
        <v>1.7099265899650808E-5</v>
      </c>
      <c r="M40" s="222">
        <v>5.6290049552057659E-5</v>
      </c>
      <c r="N40" s="223">
        <v>3.2380719266816414E-5</v>
      </c>
      <c r="O40" s="223">
        <v>2.5794657958120998E-5</v>
      </c>
      <c r="P40" s="223">
        <v>2.1362016267937741E-5</v>
      </c>
      <c r="Q40" s="223">
        <v>2.1394009384288284E-5</v>
      </c>
      <c r="R40" s="223">
        <v>1.7456606926053689E-5</v>
      </c>
      <c r="S40" s="223">
        <v>1.7763096748251587E-5</v>
      </c>
      <c r="T40" s="223">
        <v>3.1218368644479077E-5</v>
      </c>
      <c r="U40" s="223">
        <v>1.6480240707609218E-5</v>
      </c>
      <c r="V40" s="223">
        <v>2.0750878957334108E-5</v>
      </c>
      <c r="W40" s="223">
        <v>1.7314223381445744E-5</v>
      </c>
      <c r="X40" s="222">
        <v>1.3052938437389198E-5</v>
      </c>
      <c r="Y40" s="223">
        <v>2.0693556137625897E-5</v>
      </c>
      <c r="Z40" s="223">
        <v>9.1723808312907943E-5</v>
      </c>
      <c r="AA40" s="223">
        <v>3.6712808562414367E-5</v>
      </c>
      <c r="AB40" s="223">
        <v>2.5041284208298087E-5</v>
      </c>
      <c r="AC40" s="223">
        <v>1.7019449761365948E-4</v>
      </c>
      <c r="AD40" s="223">
        <v>5.1001369126695601E-5</v>
      </c>
      <c r="AE40" s="223">
        <v>6.7741987432900339E-5</v>
      </c>
      <c r="AF40" s="223">
        <v>1.6070768604317467E-4</v>
      </c>
      <c r="AG40" s="222">
        <v>1.92198640096424E-5</v>
      </c>
      <c r="AH40" s="223">
        <v>4.9909356362532256E-4</v>
      </c>
      <c r="AI40" s="223">
        <v>4.9830867806756286E-4</v>
      </c>
      <c r="AJ40" s="223">
        <v>5.1467089985690747E-5</v>
      </c>
      <c r="AK40" s="223">
        <v>4.3347206311614768E-5</v>
      </c>
      <c r="AL40" s="223">
        <v>1</v>
      </c>
      <c r="AM40" s="223">
        <v>5.8338901726516836E-5</v>
      </c>
      <c r="AN40" s="223">
        <v>5.3060505404255553E-5</v>
      </c>
      <c r="AO40" s="223">
        <v>3.2178452582034346E-4</v>
      </c>
      <c r="AP40" s="223">
        <v>4.2542759429489245E-5</v>
      </c>
      <c r="AQ40" s="223">
        <v>1.7939497812907883E-4</v>
      </c>
      <c r="AR40" s="223">
        <v>1.0030876523396541</v>
      </c>
      <c r="AS40" s="205">
        <v>0.79745069219772446</v>
      </c>
    </row>
    <row r="41" spans="2:45" ht="15.95" customHeight="1" x14ac:dyDescent="0.15">
      <c r="B41" s="235" t="s">
        <v>162</v>
      </c>
      <c r="C41" s="236" t="s">
        <v>266</v>
      </c>
      <c r="D41" s="237">
        <v>2.3832108446646036E-3</v>
      </c>
      <c r="E41" s="237">
        <v>1.2820716170704368E-2</v>
      </c>
      <c r="F41" s="237">
        <v>2.6022654335895855E-3</v>
      </c>
      <c r="G41" s="237">
        <v>2.3462335394582603E-3</v>
      </c>
      <c r="H41" s="237">
        <v>1.8414159600096023E-3</v>
      </c>
      <c r="I41" s="237">
        <v>8.8272830765968857E-4</v>
      </c>
      <c r="J41" s="237">
        <v>1.326073716936345E-3</v>
      </c>
      <c r="K41" s="237">
        <v>6.8478246369515019E-4</v>
      </c>
      <c r="L41" s="237">
        <v>6.6598901852112568E-4</v>
      </c>
      <c r="M41" s="237">
        <v>1.5535529275276798E-3</v>
      </c>
      <c r="N41" s="237">
        <v>7.604688989821315E-4</v>
      </c>
      <c r="O41" s="237">
        <v>7.1622834310243553E-4</v>
      </c>
      <c r="P41" s="237">
        <v>1.3130309580706933E-3</v>
      </c>
      <c r="Q41" s="237">
        <v>4.5532554527941702E-4</v>
      </c>
      <c r="R41" s="237">
        <v>9.1807168279667067E-4</v>
      </c>
      <c r="S41" s="237">
        <v>5.7701112202662578E-4</v>
      </c>
      <c r="T41" s="237">
        <v>1.0812519241779276E-3</v>
      </c>
      <c r="U41" s="237">
        <v>5.2796911309370236E-4</v>
      </c>
      <c r="V41" s="237">
        <v>5.7452397106704412E-4</v>
      </c>
      <c r="W41" s="237">
        <v>3.7469365615561037E-4</v>
      </c>
      <c r="X41" s="237">
        <v>2.9372645568267677E-4</v>
      </c>
      <c r="Y41" s="237">
        <v>8.8810511975554818E-4</v>
      </c>
      <c r="Z41" s="237">
        <v>1.5835238142713319E-3</v>
      </c>
      <c r="AA41" s="237">
        <v>1.3069868960686975E-3</v>
      </c>
      <c r="AB41" s="237">
        <v>1.4826844615408025E-3</v>
      </c>
      <c r="AC41" s="237">
        <v>9.9546942493671069E-3</v>
      </c>
      <c r="AD41" s="237">
        <v>2.4293298315586874E-3</v>
      </c>
      <c r="AE41" s="237">
        <v>1.0374142155360467E-3</v>
      </c>
      <c r="AF41" s="237">
        <v>3.4468788286978673E-3</v>
      </c>
      <c r="AG41" s="237">
        <v>3.9273354480906248E-4</v>
      </c>
      <c r="AH41" s="237">
        <v>1.7084688112503953E-3</v>
      </c>
      <c r="AI41" s="237">
        <v>1.826787732679165E-3</v>
      </c>
      <c r="AJ41" s="237">
        <v>4.2047350254841785E-4</v>
      </c>
      <c r="AK41" s="237">
        <v>1.7389178868850899E-3</v>
      </c>
      <c r="AL41" s="237">
        <v>1.37668650707042E-3</v>
      </c>
      <c r="AM41" s="237">
        <v>1</v>
      </c>
      <c r="AN41" s="237">
        <v>2.1437906490953478E-3</v>
      </c>
      <c r="AO41" s="237">
        <v>3.0331166619574812E-3</v>
      </c>
      <c r="AP41" s="237">
        <v>3.7519345634449925E-4</v>
      </c>
      <c r="AQ41" s="237">
        <v>6.2403966632539271E-4</v>
      </c>
      <c r="AR41" s="237">
        <v>1.0704690958889627</v>
      </c>
      <c r="AS41" s="238">
        <v>0.8510186717001611</v>
      </c>
    </row>
    <row r="42" spans="2:45" ht="15.95" customHeight="1" x14ac:dyDescent="0.15">
      <c r="B42" s="239" t="s">
        <v>163</v>
      </c>
      <c r="C42" s="240" t="s">
        <v>267</v>
      </c>
      <c r="D42" s="223">
        <v>3.1257992830381748E-2</v>
      </c>
      <c r="E42" s="223">
        <v>2.3223511171380717E-2</v>
      </c>
      <c r="F42" s="223">
        <v>6.7610958036945293E-2</v>
      </c>
      <c r="G42" s="223">
        <v>4.1984690324652546E-2</v>
      </c>
      <c r="H42" s="223">
        <v>4.0401760858493355E-2</v>
      </c>
      <c r="I42" s="223">
        <v>3.6630513709124971E-2</v>
      </c>
      <c r="J42" s="223">
        <v>6.8773209274463135E-2</v>
      </c>
      <c r="K42" s="223">
        <v>3.587492481734441E-2</v>
      </c>
      <c r="L42" s="223">
        <v>4.0662230998333326E-2</v>
      </c>
      <c r="M42" s="223">
        <v>5.5590189737496055E-2</v>
      </c>
      <c r="N42" s="223">
        <v>4.1253026605888719E-2</v>
      </c>
      <c r="O42" s="223">
        <v>2.5830181164272544E-2</v>
      </c>
      <c r="P42" s="223">
        <v>3.0093188148252435E-2</v>
      </c>
      <c r="Q42" s="223">
        <v>3.2198409186874437E-2</v>
      </c>
      <c r="R42" s="223">
        <v>2.9533065393910186E-2</v>
      </c>
      <c r="S42" s="223">
        <v>3.9606381766591731E-2</v>
      </c>
      <c r="T42" s="223">
        <v>4.3721334181164986E-2</v>
      </c>
      <c r="U42" s="223">
        <v>4.3797719034563594E-2</v>
      </c>
      <c r="V42" s="223">
        <v>4.8609832479455911E-2</v>
      </c>
      <c r="W42" s="223">
        <v>3.423859890520467E-2</v>
      </c>
      <c r="X42" s="223">
        <v>3.3470267062507601E-2</v>
      </c>
      <c r="Y42" s="223">
        <v>2.7797342916316161E-2</v>
      </c>
      <c r="Z42" s="223">
        <v>6.1140878193841432E-2</v>
      </c>
      <c r="AA42" s="223">
        <v>9.1932915996963946E-2</v>
      </c>
      <c r="AB42" s="223">
        <v>5.7305147095870194E-2</v>
      </c>
      <c r="AC42" s="223">
        <v>0.11103041480265924</v>
      </c>
      <c r="AD42" s="223">
        <v>6.4710958554654557E-2</v>
      </c>
      <c r="AE42" s="223">
        <v>7.4526513865226518E-2</v>
      </c>
      <c r="AF42" s="223">
        <v>9.8075705678528594E-2</v>
      </c>
      <c r="AG42" s="223">
        <v>1.9087479630126102E-2</v>
      </c>
      <c r="AH42" s="223">
        <v>0.13261633021866989</v>
      </c>
      <c r="AI42" s="223">
        <v>0.11457401066512862</v>
      </c>
      <c r="AJ42" s="223">
        <v>7.7180454578521684E-2</v>
      </c>
      <c r="AK42" s="223">
        <v>7.6833427118449829E-2</v>
      </c>
      <c r="AL42" s="223">
        <v>4.4938824240364612E-2</v>
      </c>
      <c r="AM42" s="223">
        <v>7.6016264509719822E-2</v>
      </c>
      <c r="AN42" s="223">
        <v>1</v>
      </c>
      <c r="AO42" s="223">
        <v>4.7117629935162081E-2</v>
      </c>
      <c r="AP42" s="223">
        <v>2.5115218571271612E-2</v>
      </c>
      <c r="AQ42" s="223">
        <v>4.3671790293078022E-2</v>
      </c>
      <c r="AR42" s="223">
        <v>3.088033292551855</v>
      </c>
      <c r="AS42" s="205">
        <v>2.4549741799047213</v>
      </c>
    </row>
    <row r="43" spans="2:45" ht="15.95" customHeight="1" x14ac:dyDescent="0.15">
      <c r="B43" s="235" t="s">
        <v>164</v>
      </c>
      <c r="C43" s="236" t="s">
        <v>268</v>
      </c>
      <c r="D43" s="237">
        <v>1.7644565434032618E-3</v>
      </c>
      <c r="E43" s="237">
        <v>1.2407809460263596E-3</v>
      </c>
      <c r="F43" s="237">
        <v>5.8093190385272164E-4</v>
      </c>
      <c r="G43" s="237">
        <v>7.5760777056537918E-4</v>
      </c>
      <c r="H43" s="237">
        <v>3.9317689958800919E-4</v>
      </c>
      <c r="I43" s="237">
        <v>3.4367712212114541E-4</v>
      </c>
      <c r="J43" s="237">
        <v>1.3505427884838118E-3</v>
      </c>
      <c r="K43" s="237">
        <v>2.8773192363293229E-4</v>
      </c>
      <c r="L43" s="237">
        <v>2.6076772918213369E-4</v>
      </c>
      <c r="M43" s="237">
        <v>3.8480497053316012E-4</v>
      </c>
      <c r="N43" s="237">
        <v>1.9344093945976065E-3</v>
      </c>
      <c r="O43" s="237">
        <v>2.4976359231211208E-4</v>
      </c>
      <c r="P43" s="237">
        <v>1.8066714897996817E-4</v>
      </c>
      <c r="Q43" s="237">
        <v>2.6950708473160671E-4</v>
      </c>
      <c r="R43" s="237">
        <v>2.6083245966360586E-4</v>
      </c>
      <c r="S43" s="237">
        <v>4.4225275941856668E-4</v>
      </c>
      <c r="T43" s="237">
        <v>3.8274519213426199E-4</v>
      </c>
      <c r="U43" s="237">
        <v>4.4696933024513904E-4</v>
      </c>
      <c r="V43" s="237">
        <v>3.6662792400589655E-4</v>
      </c>
      <c r="W43" s="237">
        <v>4.8605642722322447E-4</v>
      </c>
      <c r="X43" s="237">
        <v>2.2722348975924149E-4</v>
      </c>
      <c r="Y43" s="237">
        <v>5.5705615040756769E-4</v>
      </c>
      <c r="Z43" s="237">
        <v>4.6431486902504373E-4</v>
      </c>
      <c r="AA43" s="237">
        <v>6.5697117402677466E-4</v>
      </c>
      <c r="AB43" s="237">
        <v>3.2793464096627842E-4</v>
      </c>
      <c r="AC43" s="237">
        <v>8.0085368533140992E-4</v>
      </c>
      <c r="AD43" s="237">
        <v>3.6700110934983815E-4</v>
      </c>
      <c r="AE43" s="237">
        <v>1.0436600187440864E-3</v>
      </c>
      <c r="AF43" s="237">
        <v>8.1937779813235159E-4</v>
      </c>
      <c r="AG43" s="237">
        <v>6.4357872125445526E-4</v>
      </c>
      <c r="AH43" s="237">
        <v>7.8856878135558897E-4</v>
      </c>
      <c r="AI43" s="237">
        <v>9.2404534427365757E-3</v>
      </c>
      <c r="AJ43" s="237">
        <v>7.5464917253248442E-4</v>
      </c>
      <c r="AK43" s="237">
        <v>9.9534942671930179E-3</v>
      </c>
      <c r="AL43" s="237">
        <v>2.1225404752767255E-2</v>
      </c>
      <c r="AM43" s="237">
        <v>2.7654351187494917E-3</v>
      </c>
      <c r="AN43" s="237">
        <v>1.9080916932277545E-3</v>
      </c>
      <c r="AO43" s="237">
        <v>1</v>
      </c>
      <c r="AP43" s="237">
        <v>2.7944752483028264E-4</v>
      </c>
      <c r="AQ43" s="237">
        <v>3.5268581244747767E-3</v>
      </c>
      <c r="AR43" s="237">
        <v>1.0687346844455652</v>
      </c>
      <c r="AS43" s="238">
        <v>0.84963982150410211</v>
      </c>
    </row>
    <row r="44" spans="2:45" ht="15.95" customHeight="1" x14ac:dyDescent="0.15">
      <c r="B44" s="239" t="s">
        <v>165</v>
      </c>
      <c r="C44" s="240" t="s">
        <v>269</v>
      </c>
      <c r="D44" s="223">
        <v>7.5822164697343913E-4</v>
      </c>
      <c r="E44" s="223">
        <v>1.4280808299134689E-3</v>
      </c>
      <c r="F44" s="223">
        <v>1.7146728142545921E-3</v>
      </c>
      <c r="G44" s="223">
        <v>1.1487259332562034E-3</v>
      </c>
      <c r="H44" s="223">
        <v>1.5906147148524535E-3</v>
      </c>
      <c r="I44" s="223">
        <v>1.2764472315171553E-3</v>
      </c>
      <c r="J44" s="223">
        <v>2.8498292238218152E-3</v>
      </c>
      <c r="K44" s="223">
        <v>5.506536002305879E-4</v>
      </c>
      <c r="L44" s="223">
        <v>4.0534332667796946E-4</v>
      </c>
      <c r="M44" s="223">
        <v>1.3388310803154448E-3</v>
      </c>
      <c r="N44" s="223">
        <v>1.6240947477025808E-3</v>
      </c>
      <c r="O44" s="223">
        <v>5.7232071469169728E-4</v>
      </c>
      <c r="P44" s="223">
        <v>5.6509619395094933E-4</v>
      </c>
      <c r="Q44" s="223">
        <v>8.4704597451633974E-4</v>
      </c>
      <c r="R44" s="223">
        <v>6.9083915326707964E-4</v>
      </c>
      <c r="S44" s="223">
        <v>1.3675623108572936E-3</v>
      </c>
      <c r="T44" s="223">
        <v>6.9514692775654E-4</v>
      </c>
      <c r="U44" s="223">
        <v>8.2972923136489921E-4</v>
      </c>
      <c r="V44" s="223">
        <v>1.0192095605938139E-3</v>
      </c>
      <c r="W44" s="223">
        <v>7.5685367363044985E-4</v>
      </c>
      <c r="X44" s="223">
        <v>6.625660842650014E-4</v>
      </c>
      <c r="Y44" s="223">
        <v>8.7515844148304393E-4</v>
      </c>
      <c r="Z44" s="223">
        <v>1.3913036816370218E-3</v>
      </c>
      <c r="AA44" s="223">
        <v>1.2984162955778566E-3</v>
      </c>
      <c r="AB44" s="223">
        <v>3.5855631481387511E-4</v>
      </c>
      <c r="AC44" s="223">
        <v>1.2486836711115225E-3</v>
      </c>
      <c r="AD44" s="223">
        <v>3.3090413817126072E-3</v>
      </c>
      <c r="AE44" s="223">
        <v>2.4235262072759404E-3</v>
      </c>
      <c r="AF44" s="223">
        <v>3.8256808965417312E-3</v>
      </c>
      <c r="AG44" s="223">
        <v>4.4823958333496417E-4</v>
      </c>
      <c r="AH44" s="223">
        <v>2.4381219618283831E-3</v>
      </c>
      <c r="AI44" s="223">
        <v>2.7388930587148373E-3</v>
      </c>
      <c r="AJ44" s="223">
        <v>3.1239109507505973E-3</v>
      </c>
      <c r="AK44" s="223">
        <v>3.7334085706294457E-3</v>
      </c>
      <c r="AL44" s="223">
        <v>2.7937360458223878E-3</v>
      </c>
      <c r="AM44" s="223">
        <v>5.242252023223498E-3</v>
      </c>
      <c r="AN44" s="223">
        <v>1.6735037285400122E-3</v>
      </c>
      <c r="AO44" s="223">
        <v>2.2494835495201204E-3</v>
      </c>
      <c r="AP44" s="223">
        <v>1</v>
      </c>
      <c r="AQ44" s="223">
        <v>8.4684816126447484E-4</v>
      </c>
      <c r="AR44" s="223">
        <v>1.0627106494981922</v>
      </c>
      <c r="AS44" s="205">
        <v>0.84485073769133545</v>
      </c>
    </row>
    <row r="45" spans="2:45" ht="15.95" customHeight="1" x14ac:dyDescent="0.15">
      <c r="B45" s="242" t="s">
        <v>166</v>
      </c>
      <c r="C45" s="243" t="s">
        <v>270</v>
      </c>
      <c r="D45" s="244">
        <v>6.1132779389965345E-3</v>
      </c>
      <c r="E45" s="244">
        <v>9.3218689401182702E-3</v>
      </c>
      <c r="F45" s="244">
        <v>6.5189818174349835E-3</v>
      </c>
      <c r="G45" s="244">
        <v>8.1045251603097408E-3</v>
      </c>
      <c r="H45" s="244">
        <v>3.0141341856096669E-3</v>
      </c>
      <c r="I45" s="244">
        <v>4.6306241219438065E-3</v>
      </c>
      <c r="J45" s="244">
        <v>2.5569755474868926E-3</v>
      </c>
      <c r="K45" s="244">
        <v>1.8366309313679961E-2</v>
      </c>
      <c r="L45" s="244">
        <v>2.2806011846928896E-3</v>
      </c>
      <c r="M45" s="244">
        <v>9.3251931379183268E-3</v>
      </c>
      <c r="N45" s="244">
        <v>2.3526341111780543E-3</v>
      </c>
      <c r="O45" s="244">
        <v>1.263789566940442E-2</v>
      </c>
      <c r="P45" s="244">
        <v>3.0715900523813713E-3</v>
      </c>
      <c r="Q45" s="244">
        <v>5.2059627088310474E-3</v>
      </c>
      <c r="R45" s="244">
        <v>9.112514241695107E-3</v>
      </c>
      <c r="S45" s="244">
        <v>5.5689022048006701E-3</v>
      </c>
      <c r="T45" s="244">
        <v>2.5284625704838862E-3</v>
      </c>
      <c r="U45" s="244">
        <v>1.1804224256916974E-3</v>
      </c>
      <c r="V45" s="244">
        <v>3.6798108204108334E-3</v>
      </c>
      <c r="W45" s="244">
        <v>2.4613057205629153E-3</v>
      </c>
      <c r="X45" s="244">
        <v>1.9676402695445656E-3</v>
      </c>
      <c r="Y45" s="244">
        <v>4.1570289786111584E-3</v>
      </c>
      <c r="Z45" s="244">
        <v>2.966525296814806E-3</v>
      </c>
      <c r="AA45" s="244">
        <v>1.5240583125554062E-2</v>
      </c>
      <c r="AB45" s="244">
        <v>4.195023702733728E-3</v>
      </c>
      <c r="AC45" s="244">
        <v>8.0878319428356535E-3</v>
      </c>
      <c r="AD45" s="244">
        <v>8.3744320356197877E-3</v>
      </c>
      <c r="AE45" s="244">
        <v>5.0596566237595241E-3</v>
      </c>
      <c r="AF45" s="244">
        <v>1.0141067483565993E-2</v>
      </c>
      <c r="AG45" s="244">
        <v>2.7604404907423182E-3</v>
      </c>
      <c r="AH45" s="244">
        <v>4.0951146500000247E-3</v>
      </c>
      <c r="AI45" s="244">
        <v>6.068787616973749E-3</v>
      </c>
      <c r="AJ45" s="244">
        <v>1.4781620058889318E-3</v>
      </c>
      <c r="AK45" s="244">
        <v>7.7822820202705983E-3</v>
      </c>
      <c r="AL45" s="244">
        <v>3.7407450359943865E-3</v>
      </c>
      <c r="AM45" s="244">
        <v>1.3572804418221699E-2</v>
      </c>
      <c r="AN45" s="244">
        <v>4.5836935331384256E-3</v>
      </c>
      <c r="AO45" s="244">
        <v>7.0780090618500794E-3</v>
      </c>
      <c r="AP45" s="244">
        <v>1.9511852332711166E-3</v>
      </c>
      <c r="AQ45" s="244">
        <v>1</v>
      </c>
      <c r="AR45" s="244">
        <v>1.2313330053990217</v>
      </c>
      <c r="AS45" s="245">
        <v>0.97890483966287034</v>
      </c>
    </row>
    <row r="46" spans="2:45" ht="15.95" customHeight="1" x14ac:dyDescent="0.15">
      <c r="B46" s="230"/>
      <c r="C46" s="231" t="s">
        <v>60</v>
      </c>
      <c r="D46" s="121">
        <v>1.2713977130519205</v>
      </c>
      <c r="E46" s="121">
        <v>1.2432544291758076</v>
      </c>
      <c r="F46" s="121">
        <v>1.5199005623865534</v>
      </c>
      <c r="G46" s="121">
        <v>1.3802625254795895</v>
      </c>
      <c r="H46" s="121">
        <v>1.2303264674451235</v>
      </c>
      <c r="I46" s="121">
        <v>1.2561630459641671</v>
      </c>
      <c r="J46" s="121">
        <v>1.2592159096446003</v>
      </c>
      <c r="K46" s="121">
        <v>1.2015570599732959</v>
      </c>
      <c r="L46" s="121">
        <v>1.1839373024049775</v>
      </c>
      <c r="M46" s="121">
        <v>1.293601232672589</v>
      </c>
      <c r="N46" s="121">
        <v>1.2634249305298764</v>
      </c>
      <c r="O46" s="121">
        <v>1.2080021088809101</v>
      </c>
      <c r="P46" s="121">
        <v>1.1711361616898743</v>
      </c>
      <c r="Q46" s="121">
        <v>1.1667728947805998</v>
      </c>
      <c r="R46" s="121">
        <v>1.157075685927996</v>
      </c>
      <c r="S46" s="121">
        <v>1.1794262734246017</v>
      </c>
      <c r="T46" s="121">
        <v>1.229135658583786</v>
      </c>
      <c r="U46" s="121">
        <v>1.1848683647678238</v>
      </c>
      <c r="V46" s="121">
        <v>1.2648524845422096</v>
      </c>
      <c r="W46" s="121">
        <v>1.3054695291856677</v>
      </c>
      <c r="X46" s="121">
        <v>1.1506441489617538</v>
      </c>
      <c r="Y46" s="121">
        <v>1.2231143086555023</v>
      </c>
      <c r="Z46" s="121">
        <v>1.3677366902398012</v>
      </c>
      <c r="AA46" s="121">
        <v>1.3058551010893369</v>
      </c>
      <c r="AB46" s="121">
        <v>1.1858245691282785</v>
      </c>
      <c r="AC46" s="121">
        <v>1.3495434093302847</v>
      </c>
      <c r="AD46" s="121">
        <v>1.3219524202865143</v>
      </c>
      <c r="AE46" s="121">
        <v>1.275807455857441</v>
      </c>
      <c r="AF46" s="121">
        <v>1.2452143413974794</v>
      </c>
      <c r="AG46" s="121">
        <v>1.114717896058985</v>
      </c>
      <c r="AH46" s="121">
        <v>1.2810501830692902</v>
      </c>
      <c r="AI46" s="121">
        <v>1.242895652136524</v>
      </c>
      <c r="AJ46" s="121">
        <v>1.2398388121649828</v>
      </c>
      <c r="AK46" s="121">
        <v>1.2446012617699858</v>
      </c>
      <c r="AL46" s="121">
        <v>1.2218613504639959</v>
      </c>
      <c r="AM46" s="121">
        <v>1.3012050019419752</v>
      </c>
      <c r="AN46" s="121">
        <v>1.131097474754474</v>
      </c>
      <c r="AO46" s="121">
        <v>1.3767524271904716</v>
      </c>
      <c r="AP46" s="121">
        <v>1.4181308111254358</v>
      </c>
      <c r="AQ46" s="121">
        <v>1.3470935873960117</v>
      </c>
      <c r="AR46" s="112"/>
      <c r="AS46" s="114"/>
    </row>
    <row r="47" spans="2:45" ht="15.95" customHeight="1" x14ac:dyDescent="0.15">
      <c r="B47" s="232"/>
      <c r="C47" s="231" t="s">
        <v>61</v>
      </c>
      <c r="D47" s="113">
        <v>1.0107561228243993</v>
      </c>
      <c r="E47" s="113">
        <v>0.98838232412856619</v>
      </c>
      <c r="F47" s="113">
        <v>1.2083148992212482</v>
      </c>
      <c r="G47" s="113">
        <v>1.097303215517575</v>
      </c>
      <c r="H47" s="113">
        <v>0.97810464599466285</v>
      </c>
      <c r="I47" s="113">
        <v>0.99864462311029745</v>
      </c>
      <c r="J47" s="113">
        <v>1.001071637588512</v>
      </c>
      <c r="K47" s="113">
        <v>0.9552330815316612</v>
      </c>
      <c r="L47" s="113">
        <v>0.94122544437608602</v>
      </c>
      <c r="M47" s="113">
        <v>1.0284078325722255</v>
      </c>
      <c r="N47" s="113">
        <v>1.0044177924440816</v>
      </c>
      <c r="O47" s="113">
        <v>0.96035686976755186</v>
      </c>
      <c r="P47" s="113">
        <v>0.93104858844493266</v>
      </c>
      <c r="Q47" s="113">
        <v>0.92757980861404887</v>
      </c>
      <c r="R47" s="113">
        <v>0.91987056616264617</v>
      </c>
      <c r="S47" s="113">
        <v>0.93763919428664066</v>
      </c>
      <c r="T47" s="113">
        <v>0.97715795768827818</v>
      </c>
      <c r="U47" s="113">
        <v>0.9419656352497342</v>
      </c>
      <c r="V47" s="113">
        <v>1.005552692203469</v>
      </c>
      <c r="W47" s="113">
        <v>1.0378430810746739</v>
      </c>
      <c r="X47" s="113">
        <v>0.91475751986638043</v>
      </c>
      <c r="Y47" s="113">
        <v>0.97237100845500357</v>
      </c>
      <c r="Z47" s="113">
        <v>1.0873452263438217</v>
      </c>
      <c r="AA47" s="113">
        <v>1.0381496092038518</v>
      </c>
      <c r="AB47" s="113">
        <v>0.94272581391143795</v>
      </c>
      <c r="AC47" s="113">
        <v>1.0728816404141159</v>
      </c>
      <c r="AD47" s="113">
        <v>1.0509469139123442</v>
      </c>
      <c r="AE47" s="113">
        <v>1.0142618508078654</v>
      </c>
      <c r="AF47" s="113">
        <v>0.98994044654605728</v>
      </c>
      <c r="AG47" s="113">
        <v>0.88619629176377135</v>
      </c>
      <c r="AH47" s="113">
        <v>1.0184297980798125</v>
      </c>
      <c r="AI47" s="113">
        <v>0.98809709780995481</v>
      </c>
      <c r="AJ47" s="113">
        <v>0.98566692219613139</v>
      </c>
      <c r="AK47" s="113">
        <v>0.98945305068172096</v>
      </c>
      <c r="AL47" s="113">
        <v>0.97137491167843459</v>
      </c>
      <c r="AM47" s="113">
        <v>1.0344527988850303</v>
      </c>
      <c r="AN47" s="113">
        <v>0.89921799165027527</v>
      </c>
      <c r="AO47" s="113">
        <v>1.0945127013448501</v>
      </c>
      <c r="AP47" s="113">
        <v>1.1274083519233375</v>
      </c>
      <c r="AQ47" s="113">
        <v>1.0709340417245192</v>
      </c>
      <c r="AR47" s="115"/>
      <c r="AS47" s="116"/>
    </row>
  </sheetData>
  <sheetProtection sheet="1" objects="1" scenarios="1"/>
  <mergeCells count="3">
    <mergeCell ref="AR4:AR5"/>
    <mergeCell ref="AS4:AS5"/>
    <mergeCell ref="B4:C5"/>
  </mergeCells>
  <phoneticPr fontId="2"/>
  <pageMargins left="0.39370078740157483" right="0.39370078740157483" top="0.78740157480314965" bottom="0.39370078740157483" header="0.51181102362204722" footer="0.51181102362204722"/>
  <pageSetup paperSize="9" scale="72" orientation="landscape" horizontalDpi="300" verticalDpi="300" r:id="rId1"/>
  <headerFooter alignWithMargins="0"/>
  <ignoredErrors>
    <ignoredError sqref="D4:L4 B6:B4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82CED-3833-4714-B2EB-A621F0F908A3}">
  <sheetPr>
    <tabColor rgb="FFFFFF99"/>
    <pageSetUpPr fitToPage="1"/>
  </sheetPr>
  <dimension ref="A1:M99"/>
  <sheetViews>
    <sheetView zoomScaleNormal="100" zoomScaleSheetLayoutView="70" workbookViewId="0">
      <selection activeCell="D9" sqref="D9"/>
    </sheetView>
  </sheetViews>
  <sheetFormatPr defaultColWidth="9" defaultRowHeight="13.5" x14ac:dyDescent="0.15"/>
  <cols>
    <col min="1" max="10" width="9" style="272"/>
    <col min="11" max="11" width="8.875" style="272" customWidth="1"/>
    <col min="12" max="12" width="9" style="272" customWidth="1"/>
    <col min="13" max="13" width="10.5" style="272" customWidth="1"/>
    <col min="14" max="16384" width="9" style="272"/>
  </cols>
  <sheetData>
    <row r="1" spans="1:13" ht="29.25" customHeight="1" x14ac:dyDescent="0.15">
      <c r="A1" s="279" t="s">
        <v>120</v>
      </c>
      <c r="B1" s="273"/>
      <c r="C1" s="273"/>
      <c r="D1" s="273"/>
      <c r="E1" s="273"/>
      <c r="F1" s="273"/>
      <c r="G1" s="273"/>
      <c r="H1" s="273"/>
      <c r="I1" s="273"/>
      <c r="J1" s="273"/>
      <c r="K1" s="273"/>
      <c r="L1" s="273"/>
      <c r="M1" s="274"/>
    </row>
    <row r="2" spans="1:13" ht="18" x14ac:dyDescent="0.15">
      <c r="A2" s="275" t="s">
        <v>319</v>
      </c>
    </row>
    <row r="5" spans="1:13" ht="17.25" x14ac:dyDescent="0.15">
      <c r="A5" s="280" t="s">
        <v>320</v>
      </c>
    </row>
    <row r="7" spans="1:13" x14ac:dyDescent="0.15">
      <c r="A7" s="272" t="s">
        <v>339</v>
      </c>
    </row>
    <row r="8" spans="1:13" x14ac:dyDescent="0.15">
      <c r="A8" s="272" t="s">
        <v>340</v>
      </c>
    </row>
    <row r="9" spans="1:13" x14ac:dyDescent="0.15">
      <c r="A9" s="272" t="s">
        <v>338</v>
      </c>
    </row>
    <row r="11" spans="1:13" x14ac:dyDescent="0.15">
      <c r="A11" s="277" t="s">
        <v>326</v>
      </c>
    </row>
    <row r="12" spans="1:13" x14ac:dyDescent="0.15">
      <c r="A12" s="277" t="s">
        <v>325</v>
      </c>
    </row>
    <row r="13" spans="1:13" x14ac:dyDescent="0.15">
      <c r="A13" s="276"/>
    </row>
    <row r="14" spans="1:13" x14ac:dyDescent="0.15">
      <c r="A14" s="276"/>
    </row>
    <row r="15" spans="1:13" x14ac:dyDescent="0.15">
      <c r="A15" s="276"/>
    </row>
    <row r="24" spans="1:1" ht="17.25" x14ac:dyDescent="0.15">
      <c r="A24" s="280" t="s">
        <v>195</v>
      </c>
    </row>
    <row r="26" spans="1:1" x14ac:dyDescent="0.15">
      <c r="A26" s="272" t="s">
        <v>321</v>
      </c>
    </row>
    <row r="27" spans="1:1" x14ac:dyDescent="0.15">
      <c r="A27" s="272" t="s">
        <v>322</v>
      </c>
    </row>
    <row r="28" spans="1:1" x14ac:dyDescent="0.15">
      <c r="A28" s="276" t="s">
        <v>323</v>
      </c>
    </row>
    <row r="30" spans="1:1" x14ac:dyDescent="0.15">
      <c r="A30" s="272" t="s">
        <v>324</v>
      </c>
    </row>
    <row r="69" spans="1:4" ht="17.25" x14ac:dyDescent="0.15">
      <c r="A69" s="280" t="s">
        <v>92</v>
      </c>
      <c r="B69" s="282"/>
      <c r="C69" s="282"/>
      <c r="D69" s="282"/>
    </row>
    <row r="71" spans="1:4" x14ac:dyDescent="0.15">
      <c r="A71" s="272" t="s">
        <v>351</v>
      </c>
    </row>
    <row r="72" spans="1:4" x14ac:dyDescent="0.15">
      <c r="A72" s="272" t="s">
        <v>343</v>
      </c>
    </row>
    <row r="73" spans="1:4" x14ac:dyDescent="0.15">
      <c r="A73" s="272" t="s">
        <v>327</v>
      </c>
    </row>
    <row r="75" spans="1:4" x14ac:dyDescent="0.15">
      <c r="A75" s="272" t="s">
        <v>341</v>
      </c>
    </row>
    <row r="76" spans="1:4" x14ac:dyDescent="0.15">
      <c r="A76" s="276" t="s">
        <v>344</v>
      </c>
    </row>
    <row r="78" spans="1:4" x14ac:dyDescent="0.15">
      <c r="A78" s="272" t="s">
        <v>328</v>
      </c>
    </row>
    <row r="96" spans="1:1" ht="17.25" x14ac:dyDescent="0.15">
      <c r="A96" s="280" t="s">
        <v>93</v>
      </c>
    </row>
    <row r="98" spans="1:1" x14ac:dyDescent="0.15">
      <c r="A98" s="272" t="s">
        <v>342</v>
      </c>
    </row>
    <row r="99" spans="1:1" x14ac:dyDescent="0.15">
      <c r="A99" s="272" t="s">
        <v>327</v>
      </c>
    </row>
  </sheetData>
  <sheetProtection sheet="1" objects="1" scenarios="1"/>
  <phoneticPr fontId="2"/>
  <printOptions horizontalCentered="1"/>
  <pageMargins left="0.51181102362204722" right="0.39370078740157483" top="0.74803149606299213" bottom="0.74803149606299213" header="0.31496062992125984" footer="0.31496062992125984"/>
  <pageSetup paperSize="9" scale="81" fitToHeight="0" orientation="portrait" r:id="rId1"/>
  <rowBreaks count="1" manualBreakCount="1">
    <brk id="6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G67"/>
  <sheetViews>
    <sheetView zoomScaleNormal="100" workbookViewId="0">
      <selection activeCell="I10" sqref="I10"/>
    </sheetView>
  </sheetViews>
  <sheetFormatPr defaultColWidth="9" defaultRowHeight="13.5" x14ac:dyDescent="0.15"/>
  <cols>
    <col min="1" max="1" width="2.625" style="122" customWidth="1"/>
    <col min="2" max="2" width="3.625" style="122" customWidth="1"/>
    <col min="3" max="3" width="25.125" style="122" bestFit="1" customWidth="1"/>
    <col min="4" max="4" width="19.125" style="122" bestFit="1" customWidth="1"/>
    <col min="5" max="5" width="17.375" style="122" customWidth="1"/>
    <col min="6" max="6" width="19.5" style="122" customWidth="1"/>
    <col min="7" max="16384" width="9" style="122"/>
  </cols>
  <sheetData>
    <row r="1" spans="2:7" ht="14.25" thickBot="1" x14ac:dyDescent="0.2"/>
    <row r="2" spans="2:7" ht="22.5" customHeight="1" thickTop="1" thickBot="1" x14ac:dyDescent="0.2">
      <c r="B2" s="304" t="s">
        <v>0</v>
      </c>
      <c r="C2" s="305"/>
      <c r="D2" s="306"/>
      <c r="E2" s="307"/>
      <c r="F2" s="308"/>
    </row>
    <row r="3" spans="2:7" ht="14.25" thickTop="1" x14ac:dyDescent="0.15"/>
    <row r="4" spans="2:7" x14ac:dyDescent="0.15">
      <c r="B4" s="122" t="s">
        <v>318</v>
      </c>
    </row>
    <row r="5" spans="2:7" x14ac:dyDescent="0.15">
      <c r="D5" s="6" t="str">
        <f>"（単位："&amp;③入力!D63&amp;"）"</f>
        <v>（単位：千円）</v>
      </c>
    </row>
    <row r="6" spans="2:7" ht="13.5" customHeight="1" x14ac:dyDescent="0.15">
      <c r="B6" s="312" t="s">
        <v>123</v>
      </c>
      <c r="C6" s="313"/>
      <c r="D6" s="309" t="s">
        <v>62</v>
      </c>
      <c r="E6" s="289" t="s">
        <v>313</v>
      </c>
      <c r="F6" s="290"/>
      <c r="G6" s="291"/>
    </row>
    <row r="7" spans="2:7" x14ac:dyDescent="0.15">
      <c r="B7" s="314"/>
      <c r="C7" s="315"/>
      <c r="D7" s="310"/>
      <c r="E7" s="292"/>
      <c r="F7" s="293"/>
      <c r="G7" s="294"/>
    </row>
    <row r="8" spans="2:7" ht="14.25" thickBot="1" x14ac:dyDescent="0.2">
      <c r="B8" s="316"/>
      <c r="C8" s="317"/>
      <c r="D8" s="311"/>
      <c r="E8" s="295"/>
      <c r="F8" s="296"/>
      <c r="G8" s="297"/>
    </row>
    <row r="9" spans="2:7" ht="14.25" thickTop="1" x14ac:dyDescent="0.15">
      <c r="B9" s="130" t="s">
        <v>124</v>
      </c>
      <c r="C9" s="131" t="s">
        <v>239</v>
      </c>
      <c r="D9" s="261"/>
      <c r="E9" s="320" t="s">
        <v>274</v>
      </c>
      <c r="F9" s="321"/>
      <c r="G9" s="322"/>
    </row>
    <row r="10" spans="2:7" x14ac:dyDescent="0.15">
      <c r="B10" s="132" t="s">
        <v>125</v>
      </c>
      <c r="C10" s="133" t="s">
        <v>1</v>
      </c>
      <c r="D10" s="262"/>
      <c r="E10" s="298" t="s">
        <v>275</v>
      </c>
      <c r="F10" s="299"/>
      <c r="G10" s="300"/>
    </row>
    <row r="11" spans="2:7" x14ac:dyDescent="0.15">
      <c r="B11" s="134" t="s">
        <v>126</v>
      </c>
      <c r="C11" s="135" t="s">
        <v>240</v>
      </c>
      <c r="D11" s="263"/>
      <c r="E11" s="283" t="s">
        <v>276</v>
      </c>
      <c r="F11" s="284"/>
      <c r="G11" s="285"/>
    </row>
    <row r="12" spans="2:7" x14ac:dyDescent="0.15">
      <c r="B12" s="132" t="s">
        <v>127</v>
      </c>
      <c r="C12" s="133" t="s">
        <v>167</v>
      </c>
      <c r="D12" s="262"/>
      <c r="E12" s="298" t="s">
        <v>277</v>
      </c>
      <c r="F12" s="299"/>
      <c r="G12" s="300"/>
    </row>
    <row r="13" spans="2:7" x14ac:dyDescent="0.15">
      <c r="B13" s="134" t="s">
        <v>128</v>
      </c>
      <c r="C13" s="135" t="s">
        <v>241</v>
      </c>
      <c r="D13" s="263"/>
      <c r="E13" s="283" t="s">
        <v>278</v>
      </c>
      <c r="F13" s="284"/>
      <c r="G13" s="285"/>
    </row>
    <row r="14" spans="2:7" x14ac:dyDescent="0.15">
      <c r="B14" s="132" t="s">
        <v>129</v>
      </c>
      <c r="C14" s="133" t="s">
        <v>242</v>
      </c>
      <c r="D14" s="262"/>
      <c r="E14" s="298" t="s">
        <v>279</v>
      </c>
      <c r="F14" s="299"/>
      <c r="G14" s="300"/>
    </row>
    <row r="15" spans="2:7" x14ac:dyDescent="0.15">
      <c r="B15" s="134" t="s">
        <v>130</v>
      </c>
      <c r="C15" s="135" t="s">
        <v>243</v>
      </c>
      <c r="D15" s="263"/>
      <c r="E15" s="283" t="s">
        <v>280</v>
      </c>
      <c r="F15" s="284"/>
      <c r="G15" s="285"/>
    </row>
    <row r="16" spans="2:7" x14ac:dyDescent="0.15">
      <c r="B16" s="132" t="s">
        <v>131</v>
      </c>
      <c r="C16" s="133" t="s">
        <v>244</v>
      </c>
      <c r="D16" s="262"/>
      <c r="E16" s="298" t="s">
        <v>281</v>
      </c>
      <c r="F16" s="299"/>
      <c r="G16" s="300"/>
    </row>
    <row r="17" spans="2:7" x14ac:dyDescent="0.15">
      <c r="B17" s="134" t="s">
        <v>132</v>
      </c>
      <c r="C17" s="135" t="s">
        <v>245</v>
      </c>
      <c r="D17" s="263"/>
      <c r="E17" s="283" t="s">
        <v>282</v>
      </c>
      <c r="F17" s="284"/>
      <c r="G17" s="285"/>
    </row>
    <row r="18" spans="2:7" x14ac:dyDescent="0.15">
      <c r="B18" s="132" t="s">
        <v>133</v>
      </c>
      <c r="C18" s="133" t="s">
        <v>246</v>
      </c>
      <c r="D18" s="262"/>
      <c r="E18" s="298" t="s">
        <v>283</v>
      </c>
      <c r="F18" s="299"/>
      <c r="G18" s="300"/>
    </row>
    <row r="19" spans="2:7" x14ac:dyDescent="0.15">
      <c r="B19" s="134" t="s">
        <v>134</v>
      </c>
      <c r="C19" s="135" t="s">
        <v>135</v>
      </c>
      <c r="D19" s="263"/>
      <c r="E19" s="283" t="s">
        <v>284</v>
      </c>
      <c r="F19" s="284"/>
      <c r="G19" s="285"/>
    </row>
    <row r="20" spans="2:7" x14ac:dyDescent="0.15">
      <c r="B20" s="132" t="s">
        <v>136</v>
      </c>
      <c r="C20" s="133" t="s">
        <v>247</v>
      </c>
      <c r="D20" s="262"/>
      <c r="E20" s="298" t="s">
        <v>285</v>
      </c>
      <c r="F20" s="299"/>
      <c r="G20" s="300"/>
    </row>
    <row r="21" spans="2:7" x14ac:dyDescent="0.15">
      <c r="B21" s="134" t="s">
        <v>137</v>
      </c>
      <c r="C21" s="135" t="s">
        <v>248</v>
      </c>
      <c r="D21" s="263"/>
      <c r="E21" s="283" t="s">
        <v>286</v>
      </c>
      <c r="F21" s="284"/>
      <c r="G21" s="285"/>
    </row>
    <row r="22" spans="2:7" x14ac:dyDescent="0.15">
      <c r="B22" s="132" t="s">
        <v>138</v>
      </c>
      <c r="C22" s="133" t="s">
        <v>249</v>
      </c>
      <c r="D22" s="262"/>
      <c r="E22" s="298" t="s">
        <v>287</v>
      </c>
      <c r="F22" s="299"/>
      <c r="G22" s="300"/>
    </row>
    <row r="23" spans="2:7" x14ac:dyDescent="0.15">
      <c r="B23" s="134" t="s">
        <v>139</v>
      </c>
      <c r="C23" s="135" t="s">
        <v>250</v>
      </c>
      <c r="D23" s="263"/>
      <c r="E23" s="283" t="s">
        <v>288</v>
      </c>
      <c r="F23" s="284"/>
      <c r="G23" s="285"/>
    </row>
    <row r="24" spans="2:7" x14ac:dyDescent="0.15">
      <c r="B24" s="132" t="s">
        <v>140</v>
      </c>
      <c r="C24" s="133" t="s">
        <v>251</v>
      </c>
      <c r="D24" s="262"/>
      <c r="E24" s="298" t="s">
        <v>289</v>
      </c>
      <c r="F24" s="299"/>
      <c r="G24" s="300"/>
    </row>
    <row r="25" spans="2:7" x14ac:dyDescent="0.15">
      <c r="B25" s="134" t="s">
        <v>141</v>
      </c>
      <c r="C25" s="135" t="s">
        <v>252</v>
      </c>
      <c r="D25" s="263"/>
      <c r="E25" s="283" t="s">
        <v>290</v>
      </c>
      <c r="F25" s="284"/>
      <c r="G25" s="285"/>
    </row>
    <row r="26" spans="2:7" x14ac:dyDescent="0.15">
      <c r="B26" s="132" t="s">
        <v>142</v>
      </c>
      <c r="C26" s="133" t="s">
        <v>253</v>
      </c>
      <c r="D26" s="262"/>
      <c r="E26" s="298" t="s">
        <v>291</v>
      </c>
      <c r="F26" s="299"/>
      <c r="G26" s="300"/>
    </row>
    <row r="27" spans="2:7" x14ac:dyDescent="0.15">
      <c r="B27" s="134" t="s">
        <v>143</v>
      </c>
      <c r="C27" s="135" t="s">
        <v>254</v>
      </c>
      <c r="D27" s="263"/>
      <c r="E27" s="283" t="s">
        <v>292</v>
      </c>
      <c r="F27" s="284"/>
      <c r="G27" s="285"/>
    </row>
    <row r="28" spans="2:7" x14ac:dyDescent="0.15">
      <c r="B28" s="132" t="s">
        <v>144</v>
      </c>
      <c r="C28" s="133" t="s">
        <v>255</v>
      </c>
      <c r="D28" s="262"/>
      <c r="E28" s="298" t="s">
        <v>293</v>
      </c>
      <c r="F28" s="299"/>
      <c r="G28" s="300"/>
    </row>
    <row r="29" spans="2:7" x14ac:dyDescent="0.15">
      <c r="B29" s="134" t="s">
        <v>145</v>
      </c>
      <c r="C29" s="135" t="s">
        <v>256</v>
      </c>
      <c r="D29" s="263"/>
      <c r="E29" s="283" t="s">
        <v>294</v>
      </c>
      <c r="F29" s="284"/>
      <c r="G29" s="285"/>
    </row>
    <row r="30" spans="2:7" x14ac:dyDescent="0.15">
      <c r="B30" s="132" t="s">
        <v>146</v>
      </c>
      <c r="C30" s="133" t="s">
        <v>257</v>
      </c>
      <c r="D30" s="262"/>
      <c r="E30" s="298" t="s">
        <v>295</v>
      </c>
      <c r="F30" s="299"/>
      <c r="G30" s="300"/>
    </row>
    <row r="31" spans="2:7" x14ac:dyDescent="0.15">
      <c r="B31" s="134" t="s">
        <v>147</v>
      </c>
      <c r="C31" s="135" t="s">
        <v>148</v>
      </c>
      <c r="D31" s="263"/>
      <c r="E31" s="283" t="s">
        <v>296</v>
      </c>
      <c r="F31" s="284"/>
      <c r="G31" s="285"/>
    </row>
    <row r="32" spans="2:7" x14ac:dyDescent="0.15">
      <c r="B32" s="132" t="s">
        <v>149</v>
      </c>
      <c r="C32" s="133" t="s">
        <v>258</v>
      </c>
      <c r="D32" s="262"/>
      <c r="E32" s="298" t="s">
        <v>297</v>
      </c>
      <c r="F32" s="299"/>
      <c r="G32" s="300"/>
    </row>
    <row r="33" spans="2:7" x14ac:dyDescent="0.15">
      <c r="B33" s="134" t="s">
        <v>150</v>
      </c>
      <c r="C33" s="135" t="s">
        <v>359</v>
      </c>
      <c r="D33" s="263"/>
      <c r="E33" s="283" t="s">
        <v>298</v>
      </c>
      <c r="F33" s="284"/>
      <c r="G33" s="285"/>
    </row>
    <row r="34" spans="2:7" x14ac:dyDescent="0.15">
      <c r="B34" s="132" t="s">
        <v>151</v>
      </c>
      <c r="C34" s="133" t="s">
        <v>168</v>
      </c>
      <c r="D34" s="262"/>
      <c r="E34" s="298" t="s">
        <v>299</v>
      </c>
      <c r="F34" s="299"/>
      <c r="G34" s="300"/>
    </row>
    <row r="35" spans="2:7" x14ac:dyDescent="0.15">
      <c r="B35" s="134" t="s">
        <v>152</v>
      </c>
      <c r="C35" s="135" t="s">
        <v>153</v>
      </c>
      <c r="D35" s="263"/>
      <c r="E35" s="283" t="s">
        <v>300</v>
      </c>
      <c r="F35" s="284"/>
      <c r="G35" s="285"/>
    </row>
    <row r="36" spans="2:7" x14ac:dyDescent="0.15">
      <c r="B36" s="132" t="s">
        <v>154</v>
      </c>
      <c r="C36" s="133" t="s">
        <v>259</v>
      </c>
      <c r="D36" s="262"/>
      <c r="E36" s="298" t="s">
        <v>301</v>
      </c>
      <c r="F36" s="299"/>
      <c r="G36" s="300"/>
    </row>
    <row r="37" spans="2:7" x14ac:dyDescent="0.15">
      <c r="B37" s="134" t="s">
        <v>155</v>
      </c>
      <c r="C37" s="135" t="s">
        <v>260</v>
      </c>
      <c r="D37" s="263"/>
      <c r="E37" s="283" t="s">
        <v>302</v>
      </c>
      <c r="F37" s="284"/>
      <c r="G37" s="285"/>
    </row>
    <row r="38" spans="2:7" x14ac:dyDescent="0.15">
      <c r="B38" s="132" t="s">
        <v>156</v>
      </c>
      <c r="C38" s="133" t="s">
        <v>169</v>
      </c>
      <c r="D38" s="262"/>
      <c r="E38" s="298" t="s">
        <v>303</v>
      </c>
      <c r="F38" s="299"/>
      <c r="G38" s="300"/>
    </row>
    <row r="39" spans="2:7" x14ac:dyDescent="0.15">
      <c r="B39" s="134" t="s">
        <v>157</v>
      </c>
      <c r="C39" s="135" t="s">
        <v>261</v>
      </c>
      <c r="D39" s="263"/>
      <c r="E39" s="283" t="s">
        <v>304</v>
      </c>
      <c r="F39" s="284"/>
      <c r="G39" s="285"/>
    </row>
    <row r="40" spans="2:7" x14ac:dyDescent="0.15">
      <c r="B40" s="132" t="s">
        <v>158</v>
      </c>
      <c r="C40" s="133" t="s">
        <v>262</v>
      </c>
      <c r="D40" s="262"/>
      <c r="E40" s="298" t="s">
        <v>305</v>
      </c>
      <c r="F40" s="299"/>
      <c r="G40" s="300"/>
    </row>
    <row r="41" spans="2:7" x14ac:dyDescent="0.15">
      <c r="B41" s="134" t="s">
        <v>159</v>
      </c>
      <c r="C41" s="135" t="s">
        <v>263</v>
      </c>
      <c r="D41" s="263"/>
      <c r="E41" s="283" t="s">
        <v>306</v>
      </c>
      <c r="F41" s="284"/>
      <c r="G41" s="285"/>
    </row>
    <row r="42" spans="2:7" x14ac:dyDescent="0.15">
      <c r="B42" s="132" t="s">
        <v>160</v>
      </c>
      <c r="C42" s="133" t="s">
        <v>264</v>
      </c>
      <c r="D42" s="262"/>
      <c r="E42" s="298" t="s">
        <v>307</v>
      </c>
      <c r="F42" s="299"/>
      <c r="G42" s="300"/>
    </row>
    <row r="43" spans="2:7" x14ac:dyDescent="0.15">
      <c r="B43" s="134" t="s">
        <v>161</v>
      </c>
      <c r="C43" s="135" t="s">
        <v>265</v>
      </c>
      <c r="D43" s="263"/>
      <c r="E43" s="283" t="s">
        <v>308</v>
      </c>
      <c r="F43" s="284"/>
      <c r="G43" s="285"/>
    </row>
    <row r="44" spans="2:7" x14ac:dyDescent="0.15">
      <c r="B44" s="132" t="s">
        <v>162</v>
      </c>
      <c r="C44" s="133" t="s">
        <v>266</v>
      </c>
      <c r="D44" s="262"/>
      <c r="E44" s="298" t="s">
        <v>309</v>
      </c>
      <c r="F44" s="299"/>
      <c r="G44" s="300"/>
    </row>
    <row r="45" spans="2:7" x14ac:dyDescent="0.15">
      <c r="B45" s="134" t="s">
        <v>163</v>
      </c>
      <c r="C45" s="135" t="s">
        <v>267</v>
      </c>
      <c r="D45" s="263"/>
      <c r="E45" s="283" t="s">
        <v>310</v>
      </c>
      <c r="F45" s="284"/>
      <c r="G45" s="285"/>
    </row>
    <row r="46" spans="2:7" x14ac:dyDescent="0.15">
      <c r="B46" s="132" t="s">
        <v>164</v>
      </c>
      <c r="C46" s="133" t="s">
        <v>268</v>
      </c>
      <c r="D46" s="262"/>
      <c r="E46" s="298" t="s">
        <v>311</v>
      </c>
      <c r="F46" s="299"/>
      <c r="G46" s="300"/>
    </row>
    <row r="47" spans="2:7" x14ac:dyDescent="0.15">
      <c r="B47" s="134" t="s">
        <v>165</v>
      </c>
      <c r="C47" s="135" t="s">
        <v>269</v>
      </c>
      <c r="D47" s="263"/>
      <c r="E47" s="283" t="s">
        <v>312</v>
      </c>
      <c r="F47" s="284"/>
      <c r="G47" s="285"/>
    </row>
    <row r="48" spans="2:7" ht="14.25" thickBot="1" x14ac:dyDescent="0.2">
      <c r="B48" s="132" t="s">
        <v>166</v>
      </c>
      <c r="C48" s="133" t="s">
        <v>270</v>
      </c>
      <c r="D48" s="264"/>
      <c r="E48" s="286"/>
      <c r="F48" s="287"/>
      <c r="G48" s="288"/>
    </row>
    <row r="49" spans="2:5" ht="18" customHeight="1" thickTop="1" x14ac:dyDescent="0.15">
      <c r="B49" s="318" t="s">
        <v>11</v>
      </c>
      <c r="C49" s="319"/>
      <c r="D49" s="123">
        <f>SUM(D9:D48)</f>
        <v>0</v>
      </c>
    </row>
    <row r="51" spans="2:5" ht="14.25" thickBot="1" x14ac:dyDescent="0.2">
      <c r="B51" s="122" t="s">
        <v>12</v>
      </c>
    </row>
    <row r="52" spans="2:5" ht="18" customHeight="1" thickTop="1" thickBot="1" x14ac:dyDescent="0.2">
      <c r="C52" s="124" t="s">
        <v>14</v>
      </c>
      <c r="D52" s="128">
        <v>0.54797855114977168</v>
      </c>
    </row>
    <row r="53" spans="2:5" ht="14.25" thickTop="1" x14ac:dyDescent="0.15"/>
    <row r="55" spans="2:5" x14ac:dyDescent="0.15">
      <c r="C55" s="301" t="s">
        <v>13</v>
      </c>
      <c r="D55" s="281" t="s">
        <v>345</v>
      </c>
      <c r="E55" s="256">
        <v>0.53201428754154634</v>
      </c>
    </row>
    <row r="56" spans="2:5" x14ac:dyDescent="0.15">
      <c r="C56" s="302"/>
      <c r="D56" s="281" t="s">
        <v>346</v>
      </c>
      <c r="E56" s="256">
        <v>0.56345974883775385</v>
      </c>
    </row>
    <row r="57" spans="2:5" x14ac:dyDescent="0.15">
      <c r="C57" s="302"/>
      <c r="D57" s="281" t="s">
        <v>347</v>
      </c>
      <c r="E57" s="256">
        <v>0.55749884195710142</v>
      </c>
    </row>
    <row r="58" spans="2:5" x14ac:dyDescent="0.15">
      <c r="C58" s="302"/>
      <c r="D58" s="281" t="s">
        <v>348</v>
      </c>
      <c r="E58" s="256">
        <v>0.53405753997164662</v>
      </c>
    </row>
    <row r="59" spans="2:5" x14ac:dyDescent="0.15">
      <c r="C59" s="302"/>
      <c r="D59" s="281" t="s">
        <v>349</v>
      </c>
      <c r="E59" s="256">
        <v>0.55386691633560226</v>
      </c>
    </row>
    <row r="60" spans="2:5" x14ac:dyDescent="0.15">
      <c r="C60" s="303"/>
      <c r="D60" s="281" t="s">
        <v>350</v>
      </c>
      <c r="E60" s="256">
        <v>0.54797855114977168</v>
      </c>
    </row>
    <row r="62" spans="2:5" ht="14.25" thickBot="1" x14ac:dyDescent="0.2">
      <c r="B62" s="122" t="s">
        <v>15</v>
      </c>
    </row>
    <row r="63" spans="2:5" ht="18" customHeight="1" thickTop="1" thickBot="1" x14ac:dyDescent="0.2">
      <c r="C63" s="124" t="s">
        <v>16</v>
      </c>
      <c r="D63" s="129" t="s">
        <v>18</v>
      </c>
    </row>
    <row r="64" spans="2:5" ht="14.25" thickTop="1" x14ac:dyDescent="0.15"/>
    <row r="65" spans="3:5" x14ac:dyDescent="0.15">
      <c r="D65" s="125" t="s">
        <v>20</v>
      </c>
      <c r="E65" s="126">
        <v>100</v>
      </c>
    </row>
    <row r="66" spans="3:5" x14ac:dyDescent="0.15">
      <c r="C66" s="127" t="s">
        <v>19</v>
      </c>
      <c r="D66" s="125" t="s">
        <v>17</v>
      </c>
      <c r="E66" s="126">
        <v>1</v>
      </c>
    </row>
    <row r="67" spans="3:5" x14ac:dyDescent="0.15">
      <c r="C67" s="126">
        <f>VLOOKUP(D63,D65:E67,2,FALSE)</f>
        <v>1E-3</v>
      </c>
      <c r="D67" s="125" t="s">
        <v>18</v>
      </c>
      <c r="E67" s="126">
        <v>1E-3</v>
      </c>
    </row>
  </sheetData>
  <sheetProtection sheet="1" objects="1" scenarios="1"/>
  <mergeCells count="47">
    <mergeCell ref="C55:C60"/>
    <mergeCell ref="B2:C2"/>
    <mergeCell ref="D2:F2"/>
    <mergeCell ref="D6:D8"/>
    <mergeCell ref="B6:C8"/>
    <mergeCell ref="B49:C49"/>
    <mergeCell ref="E9:G9"/>
    <mergeCell ref="E10:G10"/>
    <mergeCell ref="E11:G11"/>
    <mergeCell ref="E12:G12"/>
    <mergeCell ref="E13:G13"/>
    <mergeCell ref="E14:G14"/>
    <mergeCell ref="E15:G15"/>
    <mergeCell ref="E16:G16"/>
    <mergeCell ref="E17:G17"/>
    <mergeCell ref="E18:G18"/>
    <mergeCell ref="E19:G19"/>
    <mergeCell ref="E20:G20"/>
    <mergeCell ref="E21:G21"/>
    <mergeCell ref="E22:G22"/>
    <mergeCell ref="E23:G23"/>
    <mergeCell ref="E24:G24"/>
    <mergeCell ref="E25:G25"/>
    <mergeCell ref="E26:G26"/>
    <mergeCell ref="E35:G35"/>
    <mergeCell ref="E36:G36"/>
    <mergeCell ref="E27:G27"/>
    <mergeCell ref="E28:G28"/>
    <mergeCell ref="E29:G29"/>
    <mergeCell ref="E30:G30"/>
    <mergeCell ref="E31:G31"/>
    <mergeCell ref="E47:G47"/>
    <mergeCell ref="E48:G48"/>
    <mergeCell ref="E6:G8"/>
    <mergeCell ref="E42:G42"/>
    <mergeCell ref="E43:G43"/>
    <mergeCell ref="E44:G44"/>
    <mergeCell ref="E45:G45"/>
    <mergeCell ref="E46:G46"/>
    <mergeCell ref="E37:G37"/>
    <mergeCell ref="E38:G38"/>
    <mergeCell ref="E39:G39"/>
    <mergeCell ref="E40:G40"/>
    <mergeCell ref="E41:G41"/>
    <mergeCell ref="E32:G32"/>
    <mergeCell ref="E33:G33"/>
    <mergeCell ref="E34:G34"/>
  </mergeCells>
  <phoneticPr fontId="2"/>
  <dataValidations count="4">
    <dataValidation type="list" allowBlank="1" showInputMessage="1" showErrorMessage="1" sqref="D52" xr:uid="{00000000-0002-0000-0100-000000000000}">
      <formula1>$E$55:$E$60</formula1>
    </dataValidation>
    <dataValidation type="list" allowBlank="1" showInputMessage="1" showErrorMessage="1" sqref="D63" xr:uid="{00000000-0002-0000-0100-000001000000}">
      <formula1>$D$65:$D$67</formula1>
    </dataValidation>
    <dataValidation imeMode="hiragana" allowBlank="1" showInputMessage="1" showErrorMessage="1" sqref="D2:F2" xr:uid="{00000000-0002-0000-0100-000002000000}"/>
    <dataValidation imeMode="halfAlpha" allowBlank="1" showInputMessage="1" showErrorMessage="1" sqref="D9:D48" xr:uid="{00000000-0002-0000-0100-000003000000}"/>
  </dataValidations>
  <pageMargins left="0.78740157480314965" right="0.78740157480314965" top="0.59055118110236227" bottom="0.19685039370078741" header="0.51181102362204722" footer="0.51181102362204722"/>
  <pageSetup paperSize="9" scale="93" orientation="portrait" cellComments="asDisplayed" r:id="rId1"/>
  <headerFooter alignWithMargins="0"/>
  <cellWatches>
    <cellWatch r="D63"/>
  </cellWatches>
  <ignoredErrors>
    <ignoredError sqref="B9:B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O48"/>
  <sheetViews>
    <sheetView zoomScaleNormal="100" workbookViewId="0">
      <selection activeCell="G10" sqref="G10:G11"/>
    </sheetView>
  </sheetViews>
  <sheetFormatPr defaultColWidth="9" defaultRowHeight="13.5" x14ac:dyDescent="0.15"/>
  <cols>
    <col min="1" max="1" width="3.625" style="5" customWidth="1"/>
    <col min="2" max="4" width="1.625" style="5" customWidth="1"/>
    <col min="5" max="5" width="11.875" style="5" customWidth="1"/>
    <col min="6" max="6" width="3" style="5" customWidth="1"/>
    <col min="7" max="10" width="14.625" style="5" customWidth="1"/>
    <col min="11" max="16384" width="9" style="5"/>
  </cols>
  <sheetData>
    <row r="1" spans="2:10" ht="15" customHeight="1" x14ac:dyDescent="0.15"/>
    <row r="2" spans="2:10" ht="15" customHeight="1" x14ac:dyDescent="0.15">
      <c r="B2" s="7" t="s">
        <v>21</v>
      </c>
    </row>
    <row r="3" spans="2:10" ht="15" customHeight="1" x14ac:dyDescent="0.15"/>
    <row r="4" spans="2:10" ht="22.5" customHeight="1" x14ac:dyDescent="0.15">
      <c r="B4" s="341" t="s">
        <v>0</v>
      </c>
      <c r="C4" s="342"/>
      <c r="D4" s="343"/>
      <c r="E4" s="343"/>
      <c r="F4" s="343"/>
      <c r="G4" s="334" t="str">
        <f>IF(③入力!D2="","",③入力!D2)</f>
        <v/>
      </c>
      <c r="H4" s="335"/>
      <c r="I4" s="335"/>
      <c r="J4" s="336"/>
    </row>
    <row r="5" spans="2:10" ht="15" customHeight="1" x14ac:dyDescent="0.15">
      <c r="J5" s="6" t="str">
        <f>"（単位："&amp;③入力!D63&amp;"、人）"</f>
        <v>（単位：千円、人）</v>
      </c>
    </row>
    <row r="6" spans="2:10" ht="15" customHeight="1" x14ac:dyDescent="0.15">
      <c r="B6" s="344"/>
      <c r="C6" s="344"/>
      <c r="D6" s="344"/>
      <c r="E6" s="344"/>
      <c r="F6" s="345"/>
      <c r="G6" s="351" t="s">
        <v>22</v>
      </c>
      <c r="H6" s="339" t="s">
        <v>103</v>
      </c>
      <c r="I6" s="337" t="s">
        <v>104</v>
      </c>
      <c r="J6" s="339" t="s">
        <v>23</v>
      </c>
    </row>
    <row r="7" spans="2:10" ht="15" customHeight="1" x14ac:dyDescent="0.15">
      <c r="B7" s="346"/>
      <c r="C7" s="346"/>
      <c r="D7" s="346"/>
      <c r="E7" s="346"/>
      <c r="F7" s="347"/>
      <c r="G7" s="351"/>
      <c r="H7" s="339"/>
      <c r="I7" s="338"/>
      <c r="J7" s="340"/>
    </row>
    <row r="8" spans="2:10" ht="15" customHeight="1" x14ac:dyDescent="0.15">
      <c r="B8" s="8"/>
      <c r="C8" s="9"/>
      <c r="D8" s="9"/>
      <c r="E8" s="348" t="s">
        <v>24</v>
      </c>
      <c r="F8" s="265"/>
      <c r="G8" s="323">
        <f>⑧計算域Ⅱ!D49</f>
        <v>0</v>
      </c>
      <c r="H8" s="323">
        <f>⑧計算域Ⅱ!H49</f>
        <v>0</v>
      </c>
      <c r="I8" s="323">
        <f>⑧計算域Ⅱ!O49</f>
        <v>0</v>
      </c>
      <c r="J8" s="323">
        <f>⑧計算域Ⅱ!R49</f>
        <v>0</v>
      </c>
    </row>
    <row r="9" spans="2:10" ht="15" customHeight="1" x14ac:dyDescent="0.15">
      <c r="B9" s="10"/>
      <c r="C9" s="11"/>
      <c r="D9" s="11"/>
      <c r="E9" s="349"/>
      <c r="F9" s="266" t="s">
        <v>105</v>
      </c>
      <c r="G9" s="324"/>
      <c r="H9" s="324"/>
      <c r="I9" s="324"/>
      <c r="J9" s="324"/>
    </row>
    <row r="10" spans="2:10" ht="15" customHeight="1" x14ac:dyDescent="0.15">
      <c r="B10" s="10"/>
      <c r="C10" s="8"/>
      <c r="D10" s="9"/>
      <c r="E10" s="348" t="s">
        <v>25</v>
      </c>
      <c r="F10" s="265"/>
      <c r="G10" s="323">
        <f>⑧計算域Ⅱ!E49</f>
        <v>0</v>
      </c>
      <c r="H10" s="323">
        <f>⑧計算域Ⅱ!I49</f>
        <v>0</v>
      </c>
      <c r="I10" s="323">
        <f>⑧計算域Ⅱ!P49</f>
        <v>0</v>
      </c>
      <c r="J10" s="323">
        <f>⑧計算域Ⅱ!S49</f>
        <v>0</v>
      </c>
    </row>
    <row r="11" spans="2:10" ht="15" customHeight="1" x14ac:dyDescent="0.15">
      <c r="B11" s="10"/>
      <c r="C11" s="10"/>
      <c r="D11" s="11"/>
      <c r="E11" s="349"/>
      <c r="F11" s="266" t="s">
        <v>106</v>
      </c>
      <c r="G11" s="324"/>
      <c r="H11" s="324"/>
      <c r="I11" s="324"/>
      <c r="J11" s="324"/>
    </row>
    <row r="12" spans="2:10" ht="15" customHeight="1" x14ac:dyDescent="0.15">
      <c r="B12" s="10"/>
      <c r="C12" s="10"/>
      <c r="D12" s="8"/>
      <c r="E12" s="348" t="s">
        <v>26</v>
      </c>
      <c r="F12" s="265"/>
      <c r="G12" s="323">
        <f>⑧計算域Ⅱ!F49</f>
        <v>0</v>
      </c>
      <c r="H12" s="323">
        <f>⑧計算域Ⅱ!J49</f>
        <v>0</v>
      </c>
      <c r="I12" s="323">
        <f>⑧計算域Ⅱ!Q49</f>
        <v>0</v>
      </c>
      <c r="J12" s="323">
        <f>⑧計算域Ⅱ!T49</f>
        <v>0</v>
      </c>
    </row>
    <row r="13" spans="2:10" ht="15" customHeight="1" x14ac:dyDescent="0.15">
      <c r="B13" s="10"/>
      <c r="C13" s="10"/>
      <c r="D13" s="10"/>
      <c r="E13" s="349"/>
      <c r="F13" s="266" t="s">
        <v>107</v>
      </c>
      <c r="G13" s="324"/>
      <c r="H13" s="324"/>
      <c r="I13" s="324"/>
      <c r="J13" s="324"/>
    </row>
    <row r="14" spans="2:10" ht="15" customHeight="1" x14ac:dyDescent="0.15">
      <c r="B14" s="8"/>
      <c r="C14" s="9"/>
      <c r="D14" s="9"/>
      <c r="E14" s="348" t="s">
        <v>27</v>
      </c>
      <c r="F14" s="265"/>
      <c r="G14" s="323">
        <f>⑧計算域Ⅱ!D97</f>
        <v>0</v>
      </c>
      <c r="H14" s="323">
        <f>⑧計算域Ⅱ!F97</f>
        <v>0</v>
      </c>
      <c r="I14" s="323">
        <f>⑧計算域Ⅱ!H97</f>
        <v>0</v>
      </c>
      <c r="J14" s="323">
        <f>⑧計算域Ⅱ!J97</f>
        <v>0</v>
      </c>
    </row>
    <row r="15" spans="2:10" ht="15" customHeight="1" x14ac:dyDescent="0.15">
      <c r="B15" s="10"/>
      <c r="C15" s="11"/>
      <c r="D15" s="11"/>
      <c r="E15" s="349"/>
      <c r="F15" s="266" t="s">
        <v>108</v>
      </c>
      <c r="G15" s="324"/>
      <c r="H15" s="324"/>
      <c r="I15" s="324"/>
      <c r="J15" s="324"/>
    </row>
    <row r="16" spans="2:10" ht="15" customHeight="1" x14ac:dyDescent="0.15">
      <c r="B16" s="10"/>
      <c r="C16" s="8"/>
      <c r="D16" s="9"/>
      <c r="E16" s="348" t="s">
        <v>28</v>
      </c>
      <c r="F16" s="265"/>
      <c r="G16" s="323">
        <f>⑧計算域Ⅱ!E97</f>
        <v>0</v>
      </c>
      <c r="H16" s="323">
        <f>⑧計算域Ⅱ!G97</f>
        <v>0</v>
      </c>
      <c r="I16" s="323">
        <f>⑧計算域Ⅱ!I97</f>
        <v>0</v>
      </c>
      <c r="J16" s="323">
        <f>⑧計算域Ⅱ!K97</f>
        <v>0</v>
      </c>
    </row>
    <row r="17" spans="2:15" ht="15" customHeight="1" x14ac:dyDescent="0.15">
      <c r="B17" s="12"/>
      <c r="C17" s="12"/>
      <c r="D17" s="13"/>
      <c r="E17" s="350"/>
      <c r="F17" s="267" t="s">
        <v>109</v>
      </c>
      <c r="G17" s="324"/>
      <c r="H17" s="324"/>
      <c r="I17" s="324"/>
      <c r="J17" s="324"/>
    </row>
    <row r="18" spans="2:15" ht="15" customHeight="1" x14ac:dyDescent="0.15">
      <c r="B18" s="14"/>
      <c r="C18" s="14"/>
      <c r="D18" s="14"/>
      <c r="E18" s="14"/>
      <c r="F18" s="14"/>
      <c r="G18" s="14"/>
      <c r="J18" s="15" t="s">
        <v>31</v>
      </c>
      <c r="K18" s="15"/>
      <c r="L18" s="15"/>
      <c r="M18" s="15"/>
      <c r="N18" s="15"/>
      <c r="O18" s="15"/>
    </row>
    <row r="19" spans="2:15" ht="15" customHeight="1" x14ac:dyDescent="0.15">
      <c r="B19" s="14"/>
      <c r="C19" s="14"/>
      <c r="D19" s="14"/>
      <c r="E19" s="14"/>
      <c r="F19" s="14"/>
      <c r="G19" s="14"/>
      <c r="J19" s="15"/>
      <c r="K19" s="15"/>
      <c r="L19" s="15"/>
      <c r="M19" s="15"/>
      <c r="N19" s="15"/>
      <c r="O19" s="15"/>
    </row>
    <row r="20" spans="2:15" ht="15" customHeight="1" x14ac:dyDescent="0.15">
      <c r="B20" s="16" t="s">
        <v>105</v>
      </c>
      <c r="C20" s="17"/>
      <c r="D20" s="328" t="s">
        <v>32</v>
      </c>
      <c r="E20" s="328"/>
      <c r="F20" s="328"/>
      <c r="G20" s="328"/>
      <c r="H20" s="328"/>
      <c r="I20" s="328"/>
      <c r="J20" s="328"/>
      <c r="K20" s="328"/>
    </row>
    <row r="21" spans="2:15" ht="15" customHeight="1" x14ac:dyDescent="0.15">
      <c r="B21" s="329" t="s">
        <v>106</v>
      </c>
      <c r="C21" s="329"/>
      <c r="D21" s="325" t="s">
        <v>33</v>
      </c>
      <c r="E21" s="330"/>
      <c r="F21" s="330"/>
      <c r="G21" s="330"/>
      <c r="H21" s="330"/>
      <c r="I21" s="330"/>
      <c r="J21" s="330"/>
      <c r="K21" s="18"/>
    </row>
    <row r="22" spans="2:15" ht="15" customHeight="1" x14ac:dyDescent="0.15">
      <c r="B22" s="329"/>
      <c r="C22" s="329"/>
      <c r="D22" s="330"/>
      <c r="E22" s="330"/>
      <c r="F22" s="330"/>
      <c r="G22" s="330"/>
      <c r="H22" s="330"/>
      <c r="I22" s="330"/>
      <c r="J22" s="330"/>
      <c r="K22" s="18"/>
    </row>
    <row r="23" spans="2:15" ht="15" customHeight="1" x14ac:dyDescent="0.15">
      <c r="B23" s="329"/>
      <c r="C23" s="329"/>
      <c r="D23" s="330"/>
      <c r="E23" s="330"/>
      <c r="F23" s="330"/>
      <c r="G23" s="330"/>
      <c r="H23" s="330"/>
      <c r="I23" s="330"/>
      <c r="J23" s="330"/>
      <c r="K23" s="19"/>
    </row>
    <row r="24" spans="2:15" ht="15" customHeight="1" x14ac:dyDescent="0.15">
      <c r="B24" s="329" t="s">
        <v>107</v>
      </c>
      <c r="C24" s="329"/>
      <c r="D24" s="325" t="s">
        <v>34</v>
      </c>
      <c r="E24" s="330"/>
      <c r="F24" s="330"/>
      <c r="G24" s="330"/>
      <c r="H24" s="330"/>
      <c r="I24" s="330"/>
      <c r="J24" s="330"/>
      <c r="K24" s="20"/>
    </row>
    <row r="25" spans="2:15" ht="15" customHeight="1" x14ac:dyDescent="0.15">
      <c r="B25" s="329"/>
      <c r="C25" s="329"/>
      <c r="D25" s="330"/>
      <c r="E25" s="330"/>
      <c r="F25" s="330"/>
      <c r="G25" s="330"/>
      <c r="H25" s="330"/>
      <c r="I25" s="330"/>
      <c r="J25" s="330"/>
      <c r="K25" s="20"/>
    </row>
    <row r="26" spans="2:15" ht="15" customHeight="1" x14ac:dyDescent="0.15">
      <c r="B26" s="329"/>
      <c r="C26" s="329"/>
      <c r="D26" s="330"/>
      <c r="E26" s="330"/>
      <c r="F26" s="330"/>
      <c r="G26" s="330"/>
      <c r="H26" s="330"/>
      <c r="I26" s="330"/>
      <c r="J26" s="330"/>
    </row>
    <row r="27" spans="2:15" ht="15" customHeight="1" x14ac:dyDescent="0.15">
      <c r="B27" s="329" t="s">
        <v>108</v>
      </c>
      <c r="C27" s="329"/>
      <c r="D27" s="325" t="s">
        <v>193</v>
      </c>
      <c r="E27" s="325"/>
      <c r="F27" s="325"/>
      <c r="G27" s="325"/>
      <c r="H27" s="325"/>
      <c r="I27" s="325"/>
      <c r="J27" s="325"/>
      <c r="K27" s="14"/>
    </row>
    <row r="28" spans="2:15" ht="15" customHeight="1" x14ac:dyDescent="0.15">
      <c r="B28" s="329"/>
      <c r="C28" s="329"/>
      <c r="D28" s="325"/>
      <c r="E28" s="325"/>
      <c r="F28" s="325"/>
      <c r="G28" s="325"/>
      <c r="H28" s="325"/>
      <c r="I28" s="325"/>
      <c r="J28" s="325"/>
      <c r="K28" s="14"/>
    </row>
    <row r="29" spans="2:15" ht="15" customHeight="1" x14ac:dyDescent="0.15">
      <c r="B29" s="329" t="s">
        <v>109</v>
      </c>
      <c r="C29" s="329"/>
      <c r="D29" s="325" t="s">
        <v>194</v>
      </c>
      <c r="E29" s="325"/>
      <c r="F29" s="325"/>
      <c r="G29" s="325"/>
      <c r="H29" s="325"/>
      <c r="I29" s="325"/>
      <c r="J29" s="325"/>
      <c r="K29" s="20"/>
    </row>
    <row r="30" spans="2:15" ht="15" customHeight="1" x14ac:dyDescent="0.15">
      <c r="B30" s="329"/>
      <c r="C30" s="329"/>
      <c r="D30" s="325"/>
      <c r="E30" s="325"/>
      <c r="F30" s="325"/>
      <c r="G30" s="325"/>
      <c r="H30" s="325"/>
      <c r="I30" s="325"/>
      <c r="J30" s="325"/>
      <c r="K30" s="20"/>
    </row>
    <row r="31" spans="2:15" ht="15" customHeight="1" x14ac:dyDescent="0.15">
      <c r="J31" s="21" t="s">
        <v>29</v>
      </c>
    </row>
    <row r="32" spans="2:15" ht="15" customHeight="1" x14ac:dyDescent="0.15">
      <c r="B32" s="326" t="s">
        <v>64</v>
      </c>
      <c r="C32" s="326"/>
      <c r="D32" s="326"/>
      <c r="E32" s="326"/>
      <c r="F32" s="326"/>
      <c r="G32" s="326"/>
      <c r="H32" s="326"/>
      <c r="I32" s="326"/>
      <c r="J32" s="332">
        <f>IF(③入力!D49=0,0,J8/③入力!D49)</f>
        <v>0</v>
      </c>
    </row>
    <row r="33" spans="2:14" ht="15" customHeight="1" x14ac:dyDescent="0.15">
      <c r="B33" s="327"/>
      <c r="C33" s="327"/>
      <c r="D33" s="327"/>
      <c r="E33" s="327"/>
      <c r="F33" s="327"/>
      <c r="G33" s="327"/>
      <c r="H33" s="327"/>
      <c r="I33" s="327"/>
      <c r="J33" s="333"/>
    </row>
    <row r="34" spans="2:14" ht="15" customHeight="1" x14ac:dyDescent="0.15"/>
    <row r="35" spans="2:14" ht="15" customHeight="1" x14ac:dyDescent="0.15">
      <c r="B35" s="5" t="s">
        <v>30</v>
      </c>
    </row>
    <row r="36" spans="2:14" ht="15" customHeight="1" x14ac:dyDescent="0.15">
      <c r="B36" s="22"/>
      <c r="C36" s="22"/>
      <c r="D36" s="22"/>
      <c r="E36" s="22"/>
      <c r="F36" s="22"/>
      <c r="G36" s="22"/>
      <c r="H36" s="22"/>
      <c r="I36" s="22"/>
      <c r="J36" s="22"/>
    </row>
    <row r="37" spans="2:14" ht="15" customHeight="1" x14ac:dyDescent="0.15">
      <c r="B37" s="331" t="s">
        <v>110</v>
      </c>
      <c r="C37" s="331"/>
      <c r="D37" s="330" t="s">
        <v>355</v>
      </c>
      <c r="E37" s="330"/>
      <c r="F37" s="330"/>
      <c r="G37" s="330"/>
      <c r="H37" s="330"/>
      <c r="I37" s="330"/>
      <c r="J37" s="330"/>
      <c r="K37" s="23"/>
      <c r="L37" s="23"/>
      <c r="M37" s="23"/>
      <c r="N37" s="23"/>
    </row>
    <row r="38" spans="2:14" ht="15" customHeight="1" x14ac:dyDescent="0.15">
      <c r="B38" s="331"/>
      <c r="C38" s="331"/>
      <c r="D38" s="330"/>
      <c r="E38" s="330"/>
      <c r="F38" s="330"/>
      <c r="G38" s="330"/>
      <c r="H38" s="330"/>
      <c r="I38" s="330"/>
      <c r="J38" s="330"/>
      <c r="K38" s="23"/>
      <c r="L38" s="23"/>
      <c r="M38" s="23"/>
      <c r="N38" s="23"/>
    </row>
    <row r="39" spans="2:14" ht="15" customHeight="1" x14ac:dyDescent="0.15">
      <c r="B39" s="331"/>
      <c r="C39" s="331"/>
      <c r="D39" s="330"/>
      <c r="E39" s="330"/>
      <c r="F39" s="330"/>
      <c r="G39" s="330"/>
      <c r="H39" s="330"/>
      <c r="I39" s="330"/>
      <c r="J39" s="330"/>
      <c r="K39" s="23"/>
      <c r="L39" s="23"/>
      <c r="M39" s="23"/>
      <c r="N39" s="23"/>
    </row>
    <row r="40" spans="2:14" ht="15" customHeight="1" x14ac:dyDescent="0.15">
      <c r="B40" s="331" t="s">
        <v>111</v>
      </c>
      <c r="C40" s="331"/>
      <c r="D40" s="330" t="s">
        <v>35</v>
      </c>
      <c r="E40" s="330"/>
      <c r="F40" s="330"/>
      <c r="G40" s="330"/>
      <c r="H40" s="330"/>
      <c r="I40" s="330"/>
      <c r="J40" s="330"/>
      <c r="K40" s="23"/>
      <c r="L40" s="23"/>
      <c r="M40" s="23"/>
      <c r="N40" s="23"/>
    </row>
    <row r="41" spans="2:14" ht="15" customHeight="1" x14ac:dyDescent="0.15">
      <c r="B41" s="331"/>
      <c r="C41" s="331"/>
      <c r="D41" s="330"/>
      <c r="E41" s="330"/>
      <c r="F41" s="330"/>
      <c r="G41" s="330"/>
      <c r="H41" s="330"/>
      <c r="I41" s="330"/>
      <c r="J41" s="330"/>
      <c r="K41" s="23"/>
      <c r="L41" s="23"/>
      <c r="M41" s="23"/>
      <c r="N41" s="23"/>
    </row>
    <row r="42" spans="2:14" ht="15" customHeight="1" x14ac:dyDescent="0.15">
      <c r="B42" s="331" t="s">
        <v>112</v>
      </c>
      <c r="C42" s="331"/>
      <c r="D42" s="330" t="s">
        <v>199</v>
      </c>
      <c r="E42" s="330"/>
      <c r="F42" s="330"/>
      <c r="G42" s="330"/>
      <c r="H42" s="330"/>
      <c r="I42" s="330"/>
      <c r="J42" s="330"/>
      <c r="K42" s="23"/>
      <c r="L42" s="23"/>
      <c r="M42" s="23"/>
      <c r="N42" s="23"/>
    </row>
    <row r="43" spans="2:14" ht="15" customHeight="1" x14ac:dyDescent="0.15">
      <c r="B43" s="331"/>
      <c r="C43" s="331"/>
      <c r="D43" s="330"/>
      <c r="E43" s="330"/>
      <c r="F43" s="330"/>
      <c r="G43" s="330"/>
      <c r="H43" s="330"/>
      <c r="I43" s="330"/>
      <c r="J43" s="330"/>
      <c r="K43" s="23"/>
      <c r="L43" s="23"/>
      <c r="M43" s="23"/>
      <c r="N43" s="23"/>
    </row>
    <row r="44" spans="2:14" ht="15" customHeight="1" x14ac:dyDescent="0.15">
      <c r="B44" s="331" t="s">
        <v>113</v>
      </c>
      <c r="C44" s="331"/>
      <c r="D44" s="330" t="s">
        <v>273</v>
      </c>
      <c r="E44" s="330"/>
      <c r="F44" s="330"/>
      <c r="G44" s="330"/>
      <c r="H44" s="330"/>
      <c r="I44" s="330"/>
      <c r="J44" s="330"/>
      <c r="K44" s="23"/>
      <c r="L44" s="23"/>
      <c r="M44" s="23"/>
      <c r="N44" s="23"/>
    </row>
    <row r="45" spans="2:14" ht="15" customHeight="1" x14ac:dyDescent="0.15">
      <c r="B45" s="331"/>
      <c r="C45" s="331"/>
      <c r="D45" s="330"/>
      <c r="E45" s="330"/>
      <c r="F45" s="330"/>
      <c r="G45" s="330"/>
      <c r="H45" s="330"/>
      <c r="I45" s="330"/>
      <c r="J45" s="330"/>
      <c r="K45" s="22"/>
    </row>
    <row r="46" spans="2:14" ht="15" customHeight="1" x14ac:dyDescent="0.15">
      <c r="B46" s="331"/>
      <c r="C46" s="331"/>
      <c r="D46" s="330"/>
      <c r="E46" s="330"/>
      <c r="F46" s="330"/>
      <c r="G46" s="330"/>
      <c r="H46" s="330"/>
      <c r="I46" s="330"/>
      <c r="J46" s="330"/>
      <c r="K46" s="22"/>
    </row>
    <row r="47" spans="2:14" ht="15" customHeight="1" x14ac:dyDescent="0.15"/>
    <row r="48" spans="2:14" ht="15" customHeight="1" x14ac:dyDescent="0.15"/>
  </sheetData>
  <sheetProtection sheet="1" objects="1" scenarios="1"/>
  <mergeCells count="51">
    <mergeCell ref="B37:C39"/>
    <mergeCell ref="B40:C41"/>
    <mergeCell ref="B4:F4"/>
    <mergeCell ref="B6:F7"/>
    <mergeCell ref="D21:J23"/>
    <mergeCell ref="E12:E13"/>
    <mergeCell ref="E14:E15"/>
    <mergeCell ref="E16:E17"/>
    <mergeCell ref="E10:E11"/>
    <mergeCell ref="H10:H11"/>
    <mergeCell ref="I10:I11"/>
    <mergeCell ref="D37:J39"/>
    <mergeCell ref="D40:J41"/>
    <mergeCell ref="H14:H15"/>
    <mergeCell ref="G6:G7"/>
    <mergeCell ref="E8:E9"/>
    <mergeCell ref="G4:J4"/>
    <mergeCell ref="I6:I7"/>
    <mergeCell ref="J6:J7"/>
    <mergeCell ref="I8:I9"/>
    <mergeCell ref="H8:H9"/>
    <mergeCell ref="G8:G9"/>
    <mergeCell ref="H6:H7"/>
    <mergeCell ref="J8:J9"/>
    <mergeCell ref="D42:J43"/>
    <mergeCell ref="D44:J46"/>
    <mergeCell ref="B42:C43"/>
    <mergeCell ref="B44:C46"/>
    <mergeCell ref="G10:G11"/>
    <mergeCell ref="J10:J11"/>
    <mergeCell ref="J16:J17"/>
    <mergeCell ref="I16:I17"/>
    <mergeCell ref="J14:J15"/>
    <mergeCell ref="I14:I15"/>
    <mergeCell ref="D24:J26"/>
    <mergeCell ref="D27:J28"/>
    <mergeCell ref="J32:J33"/>
    <mergeCell ref="J12:J13"/>
    <mergeCell ref="I12:I13"/>
    <mergeCell ref="H16:H17"/>
    <mergeCell ref="H12:H13"/>
    <mergeCell ref="D29:J30"/>
    <mergeCell ref="B32:I33"/>
    <mergeCell ref="G16:G17"/>
    <mergeCell ref="G14:G15"/>
    <mergeCell ref="G12:G13"/>
    <mergeCell ref="D20:K20"/>
    <mergeCell ref="B21:C23"/>
    <mergeCell ref="B24:C26"/>
    <mergeCell ref="B27:C28"/>
    <mergeCell ref="B29:C30"/>
  </mergeCells>
  <phoneticPr fontId="2"/>
  <pageMargins left="0.78740157480314965" right="0.19685039370078741" top="0.98425196850393704" bottom="0.98425196850393704" header="0.51181102362204722" footer="0.51181102362204722"/>
  <pageSetup paperSize="9" orientation="portrait" cellComments="asDisplayed" r:id="rId1"/>
  <headerFooter alignWithMargins="0"/>
  <ignoredErrors>
    <ignoredError sqref="B44 B37 B40 B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sheetPr>
  <dimension ref="B2:N96"/>
  <sheetViews>
    <sheetView zoomScaleNormal="100" workbookViewId="0">
      <selection activeCell="D48" sqref="D48"/>
    </sheetView>
  </sheetViews>
  <sheetFormatPr defaultColWidth="9" defaultRowHeight="13.5" x14ac:dyDescent="0.15"/>
  <cols>
    <col min="1" max="1" width="2.625" style="26" customWidth="1"/>
    <col min="2" max="2" width="3.625" style="26" customWidth="1"/>
    <col min="3" max="3" width="24.25" style="25" bestFit="1" customWidth="1"/>
    <col min="4" max="6" width="11.375" style="26" customWidth="1"/>
    <col min="7" max="8" width="8.625" style="26" customWidth="1"/>
    <col min="9" max="11" width="11.375" style="26" customWidth="1"/>
    <col min="12" max="13" width="8.625" style="26" customWidth="1"/>
    <col min="14" max="16384" width="9" style="26"/>
  </cols>
  <sheetData>
    <row r="2" spans="2:13" ht="14.25" x14ac:dyDescent="0.15">
      <c r="B2" s="24" t="s">
        <v>38</v>
      </c>
    </row>
    <row r="3" spans="2:13" ht="14.25" x14ac:dyDescent="0.15">
      <c r="B3" s="27"/>
      <c r="C3" s="28"/>
      <c r="D3" s="27"/>
      <c r="E3" s="27"/>
      <c r="F3" s="27"/>
      <c r="G3" s="27"/>
      <c r="H3" s="27"/>
      <c r="I3" s="27"/>
      <c r="J3" s="27"/>
      <c r="M3" s="29" t="str">
        <f>"（単位："&amp;③入力!D63&amp;"、人）"</f>
        <v>（単位：千円、人）</v>
      </c>
    </row>
    <row r="4" spans="2:13" x14ac:dyDescent="0.15">
      <c r="B4" s="352" t="s">
        <v>123</v>
      </c>
      <c r="C4" s="353"/>
      <c r="D4" s="358" t="s">
        <v>22</v>
      </c>
      <c r="E4" s="358"/>
      <c r="F4" s="358"/>
      <c r="G4" s="358"/>
      <c r="H4" s="359"/>
      <c r="I4" s="376" t="s">
        <v>114</v>
      </c>
      <c r="J4" s="358"/>
      <c r="K4" s="358"/>
      <c r="L4" s="358"/>
      <c r="M4" s="381"/>
    </row>
    <row r="5" spans="2:13" ht="6" customHeight="1" x14ac:dyDescent="0.15">
      <c r="B5" s="354"/>
      <c r="C5" s="355"/>
      <c r="D5" s="371" t="s">
        <v>36</v>
      </c>
      <c r="E5" s="30"/>
      <c r="F5" s="30"/>
      <c r="G5" s="360" t="s">
        <v>39</v>
      </c>
      <c r="H5" s="363" t="s">
        <v>40</v>
      </c>
      <c r="I5" s="378" t="s">
        <v>36</v>
      </c>
      <c r="J5" s="30"/>
      <c r="K5" s="30"/>
      <c r="L5" s="360" t="s">
        <v>39</v>
      </c>
      <c r="M5" s="360" t="s">
        <v>40</v>
      </c>
    </row>
    <row r="6" spans="2:13" ht="6" customHeight="1" x14ac:dyDescent="0.15">
      <c r="B6" s="354"/>
      <c r="C6" s="355"/>
      <c r="D6" s="372"/>
      <c r="E6" s="368" t="s">
        <v>41</v>
      </c>
      <c r="F6" s="31"/>
      <c r="G6" s="361"/>
      <c r="H6" s="364"/>
      <c r="I6" s="379"/>
      <c r="J6" s="368" t="s">
        <v>41</v>
      </c>
      <c r="K6" s="31"/>
      <c r="L6" s="361"/>
      <c r="M6" s="361"/>
    </row>
    <row r="7" spans="2:13" ht="13.5" customHeight="1" x14ac:dyDescent="0.15">
      <c r="B7" s="354"/>
      <c r="C7" s="355"/>
      <c r="D7" s="372"/>
      <c r="E7" s="369"/>
      <c r="F7" s="366" t="s">
        <v>26</v>
      </c>
      <c r="G7" s="361"/>
      <c r="H7" s="364"/>
      <c r="I7" s="379"/>
      <c r="J7" s="369"/>
      <c r="K7" s="366" t="s">
        <v>26</v>
      </c>
      <c r="L7" s="361"/>
      <c r="M7" s="361"/>
    </row>
    <row r="8" spans="2:13" x14ac:dyDescent="0.15">
      <c r="B8" s="356"/>
      <c r="C8" s="357"/>
      <c r="D8" s="373"/>
      <c r="E8" s="370"/>
      <c r="F8" s="367"/>
      <c r="G8" s="362"/>
      <c r="H8" s="365"/>
      <c r="I8" s="380"/>
      <c r="J8" s="370"/>
      <c r="K8" s="367"/>
      <c r="L8" s="362"/>
      <c r="M8" s="362"/>
    </row>
    <row r="9" spans="2:13" x14ac:dyDescent="0.15">
      <c r="B9" s="136" t="s">
        <v>124</v>
      </c>
      <c r="C9" s="137" t="s">
        <v>239</v>
      </c>
      <c r="D9" s="138">
        <f>⑧計算域Ⅱ!D9</f>
        <v>0</v>
      </c>
      <c r="E9" s="139">
        <f>⑧計算域Ⅱ!E9</f>
        <v>0</v>
      </c>
      <c r="F9" s="139">
        <f>⑧計算域Ⅱ!F9</f>
        <v>0</v>
      </c>
      <c r="G9" s="139">
        <f>⑧計算域Ⅱ!D57</f>
        <v>0</v>
      </c>
      <c r="H9" s="140">
        <f>⑧計算域Ⅱ!E57</f>
        <v>0</v>
      </c>
      <c r="I9" s="138">
        <f>⑧計算域Ⅱ!H9</f>
        <v>0</v>
      </c>
      <c r="J9" s="139">
        <f>⑧計算域Ⅱ!I9</f>
        <v>0</v>
      </c>
      <c r="K9" s="139">
        <f>⑧計算域Ⅱ!J9</f>
        <v>0</v>
      </c>
      <c r="L9" s="139">
        <f>⑧計算域Ⅱ!F57</f>
        <v>0</v>
      </c>
      <c r="M9" s="139">
        <f>⑧計算域Ⅱ!G57</f>
        <v>0</v>
      </c>
    </row>
    <row r="10" spans="2:13" x14ac:dyDescent="0.15">
      <c r="B10" s="148" t="s">
        <v>125</v>
      </c>
      <c r="C10" s="149" t="s">
        <v>1</v>
      </c>
      <c r="D10" s="150">
        <f>⑧計算域Ⅱ!D10</f>
        <v>0</v>
      </c>
      <c r="E10" s="151">
        <f>⑧計算域Ⅱ!E10</f>
        <v>0</v>
      </c>
      <c r="F10" s="151">
        <f>⑧計算域Ⅱ!F10</f>
        <v>0</v>
      </c>
      <c r="G10" s="151">
        <f>⑧計算域Ⅱ!D58</f>
        <v>0</v>
      </c>
      <c r="H10" s="152">
        <f>⑧計算域Ⅱ!E58</f>
        <v>0</v>
      </c>
      <c r="I10" s="150">
        <f>⑧計算域Ⅱ!H10</f>
        <v>0</v>
      </c>
      <c r="J10" s="151">
        <f>⑧計算域Ⅱ!I10</f>
        <v>0</v>
      </c>
      <c r="K10" s="151">
        <f>⑧計算域Ⅱ!J10</f>
        <v>0</v>
      </c>
      <c r="L10" s="151">
        <f>⑧計算域Ⅱ!F58</f>
        <v>0</v>
      </c>
      <c r="M10" s="151">
        <f>⑧計算域Ⅱ!G58</f>
        <v>0</v>
      </c>
    </row>
    <row r="11" spans="2:13" x14ac:dyDescent="0.15">
      <c r="B11" s="141" t="s">
        <v>126</v>
      </c>
      <c r="C11" s="142" t="s">
        <v>240</v>
      </c>
      <c r="D11" s="143">
        <f>⑧計算域Ⅱ!D11</f>
        <v>0</v>
      </c>
      <c r="E11" s="144">
        <f>⑧計算域Ⅱ!E11</f>
        <v>0</v>
      </c>
      <c r="F11" s="144">
        <f>⑧計算域Ⅱ!F11</f>
        <v>0</v>
      </c>
      <c r="G11" s="144">
        <f>⑧計算域Ⅱ!D59</f>
        <v>0</v>
      </c>
      <c r="H11" s="145">
        <f>⑧計算域Ⅱ!E59</f>
        <v>0</v>
      </c>
      <c r="I11" s="143">
        <f>⑧計算域Ⅱ!H11</f>
        <v>0</v>
      </c>
      <c r="J11" s="144">
        <f>⑧計算域Ⅱ!I11</f>
        <v>0</v>
      </c>
      <c r="K11" s="144">
        <f>⑧計算域Ⅱ!J11</f>
        <v>0</v>
      </c>
      <c r="L11" s="144">
        <f>⑧計算域Ⅱ!F59</f>
        <v>0</v>
      </c>
      <c r="M11" s="144">
        <f>⑧計算域Ⅱ!G59</f>
        <v>0</v>
      </c>
    </row>
    <row r="12" spans="2:13" x14ac:dyDescent="0.15">
      <c r="B12" s="148" t="s">
        <v>127</v>
      </c>
      <c r="C12" s="149" t="s">
        <v>167</v>
      </c>
      <c r="D12" s="150">
        <f>⑧計算域Ⅱ!D12</f>
        <v>0</v>
      </c>
      <c r="E12" s="151">
        <f>⑧計算域Ⅱ!E12</f>
        <v>0</v>
      </c>
      <c r="F12" s="151">
        <f>⑧計算域Ⅱ!F12</f>
        <v>0</v>
      </c>
      <c r="G12" s="151">
        <f>⑧計算域Ⅱ!D60</f>
        <v>0</v>
      </c>
      <c r="H12" s="152">
        <f>⑧計算域Ⅱ!E60</f>
        <v>0</v>
      </c>
      <c r="I12" s="150">
        <f>⑧計算域Ⅱ!H12</f>
        <v>0</v>
      </c>
      <c r="J12" s="151">
        <f>⑧計算域Ⅱ!I12</f>
        <v>0</v>
      </c>
      <c r="K12" s="151">
        <f>⑧計算域Ⅱ!J12</f>
        <v>0</v>
      </c>
      <c r="L12" s="151">
        <f>⑧計算域Ⅱ!F60</f>
        <v>0</v>
      </c>
      <c r="M12" s="151">
        <f>⑧計算域Ⅱ!G60</f>
        <v>0</v>
      </c>
    </row>
    <row r="13" spans="2:13" x14ac:dyDescent="0.15">
      <c r="B13" s="141" t="s">
        <v>128</v>
      </c>
      <c r="C13" s="142" t="s">
        <v>241</v>
      </c>
      <c r="D13" s="143">
        <f>⑧計算域Ⅱ!D13</f>
        <v>0</v>
      </c>
      <c r="E13" s="144">
        <f>⑧計算域Ⅱ!E13</f>
        <v>0</v>
      </c>
      <c r="F13" s="144">
        <f>⑧計算域Ⅱ!F13</f>
        <v>0</v>
      </c>
      <c r="G13" s="144">
        <f>⑧計算域Ⅱ!D61</f>
        <v>0</v>
      </c>
      <c r="H13" s="145">
        <f>⑧計算域Ⅱ!E61</f>
        <v>0</v>
      </c>
      <c r="I13" s="143">
        <f>⑧計算域Ⅱ!H13</f>
        <v>0</v>
      </c>
      <c r="J13" s="144">
        <f>⑧計算域Ⅱ!I13</f>
        <v>0</v>
      </c>
      <c r="K13" s="144">
        <f>⑧計算域Ⅱ!J13</f>
        <v>0</v>
      </c>
      <c r="L13" s="144">
        <f>⑧計算域Ⅱ!F61</f>
        <v>0</v>
      </c>
      <c r="M13" s="144">
        <f>⑧計算域Ⅱ!G61</f>
        <v>0</v>
      </c>
    </row>
    <row r="14" spans="2:13" x14ac:dyDescent="0.15">
      <c r="B14" s="148" t="s">
        <v>129</v>
      </c>
      <c r="C14" s="149" t="s">
        <v>242</v>
      </c>
      <c r="D14" s="150">
        <f>⑧計算域Ⅱ!D14</f>
        <v>0</v>
      </c>
      <c r="E14" s="151">
        <f>⑧計算域Ⅱ!E14</f>
        <v>0</v>
      </c>
      <c r="F14" s="151">
        <f>⑧計算域Ⅱ!F14</f>
        <v>0</v>
      </c>
      <c r="G14" s="151">
        <f>⑧計算域Ⅱ!D62</f>
        <v>0</v>
      </c>
      <c r="H14" s="152">
        <f>⑧計算域Ⅱ!E62</f>
        <v>0</v>
      </c>
      <c r="I14" s="150">
        <f>⑧計算域Ⅱ!H14</f>
        <v>0</v>
      </c>
      <c r="J14" s="151">
        <f>⑧計算域Ⅱ!I14</f>
        <v>0</v>
      </c>
      <c r="K14" s="151">
        <f>⑧計算域Ⅱ!J14</f>
        <v>0</v>
      </c>
      <c r="L14" s="151">
        <f>⑧計算域Ⅱ!F62</f>
        <v>0</v>
      </c>
      <c r="M14" s="151">
        <f>⑧計算域Ⅱ!G62</f>
        <v>0</v>
      </c>
    </row>
    <row r="15" spans="2:13" x14ac:dyDescent="0.15">
      <c r="B15" s="141" t="s">
        <v>130</v>
      </c>
      <c r="C15" s="142" t="s">
        <v>243</v>
      </c>
      <c r="D15" s="143">
        <f>⑧計算域Ⅱ!D15</f>
        <v>0</v>
      </c>
      <c r="E15" s="144">
        <f>⑧計算域Ⅱ!E15</f>
        <v>0</v>
      </c>
      <c r="F15" s="144">
        <f>⑧計算域Ⅱ!F15</f>
        <v>0</v>
      </c>
      <c r="G15" s="144">
        <f>⑧計算域Ⅱ!D63</f>
        <v>0</v>
      </c>
      <c r="H15" s="145">
        <f>⑧計算域Ⅱ!E63</f>
        <v>0</v>
      </c>
      <c r="I15" s="143">
        <f>⑧計算域Ⅱ!H15</f>
        <v>0</v>
      </c>
      <c r="J15" s="144">
        <f>⑧計算域Ⅱ!I15</f>
        <v>0</v>
      </c>
      <c r="K15" s="144">
        <f>⑧計算域Ⅱ!J15</f>
        <v>0</v>
      </c>
      <c r="L15" s="144">
        <f>⑧計算域Ⅱ!F63</f>
        <v>0</v>
      </c>
      <c r="M15" s="144">
        <f>⑧計算域Ⅱ!G63</f>
        <v>0</v>
      </c>
    </row>
    <row r="16" spans="2:13" x14ac:dyDescent="0.15">
      <c r="B16" s="148" t="s">
        <v>131</v>
      </c>
      <c r="C16" s="149" t="s">
        <v>244</v>
      </c>
      <c r="D16" s="150">
        <f>⑧計算域Ⅱ!D16</f>
        <v>0</v>
      </c>
      <c r="E16" s="151">
        <f>⑧計算域Ⅱ!E16</f>
        <v>0</v>
      </c>
      <c r="F16" s="151">
        <f>⑧計算域Ⅱ!F16</f>
        <v>0</v>
      </c>
      <c r="G16" s="151">
        <f>⑧計算域Ⅱ!D64</f>
        <v>0</v>
      </c>
      <c r="H16" s="152">
        <f>⑧計算域Ⅱ!E64</f>
        <v>0</v>
      </c>
      <c r="I16" s="150">
        <f>⑧計算域Ⅱ!H16</f>
        <v>0</v>
      </c>
      <c r="J16" s="151">
        <f>⑧計算域Ⅱ!I16</f>
        <v>0</v>
      </c>
      <c r="K16" s="151">
        <f>⑧計算域Ⅱ!J16</f>
        <v>0</v>
      </c>
      <c r="L16" s="151">
        <f>⑧計算域Ⅱ!F64</f>
        <v>0</v>
      </c>
      <c r="M16" s="151">
        <f>⑧計算域Ⅱ!G64</f>
        <v>0</v>
      </c>
    </row>
    <row r="17" spans="2:13" x14ac:dyDescent="0.15">
      <c r="B17" s="141" t="s">
        <v>132</v>
      </c>
      <c r="C17" s="142" t="s">
        <v>245</v>
      </c>
      <c r="D17" s="143">
        <f>⑧計算域Ⅱ!D17</f>
        <v>0</v>
      </c>
      <c r="E17" s="144">
        <f>⑧計算域Ⅱ!E17</f>
        <v>0</v>
      </c>
      <c r="F17" s="144">
        <f>⑧計算域Ⅱ!F17</f>
        <v>0</v>
      </c>
      <c r="G17" s="144">
        <f>⑧計算域Ⅱ!D65</f>
        <v>0</v>
      </c>
      <c r="H17" s="145">
        <f>⑧計算域Ⅱ!E65</f>
        <v>0</v>
      </c>
      <c r="I17" s="143">
        <f>⑧計算域Ⅱ!H17</f>
        <v>0</v>
      </c>
      <c r="J17" s="144">
        <f>⑧計算域Ⅱ!I17</f>
        <v>0</v>
      </c>
      <c r="K17" s="144">
        <f>⑧計算域Ⅱ!J17</f>
        <v>0</v>
      </c>
      <c r="L17" s="144">
        <f>⑧計算域Ⅱ!F65</f>
        <v>0</v>
      </c>
      <c r="M17" s="144">
        <f>⑧計算域Ⅱ!G65</f>
        <v>0</v>
      </c>
    </row>
    <row r="18" spans="2:13" x14ac:dyDescent="0.15">
      <c r="B18" s="148" t="s">
        <v>133</v>
      </c>
      <c r="C18" s="149" t="s">
        <v>246</v>
      </c>
      <c r="D18" s="150">
        <f>⑧計算域Ⅱ!D18</f>
        <v>0</v>
      </c>
      <c r="E18" s="151">
        <f>⑧計算域Ⅱ!E18</f>
        <v>0</v>
      </c>
      <c r="F18" s="151">
        <f>⑧計算域Ⅱ!F18</f>
        <v>0</v>
      </c>
      <c r="G18" s="151">
        <f>⑧計算域Ⅱ!D66</f>
        <v>0</v>
      </c>
      <c r="H18" s="152">
        <f>⑧計算域Ⅱ!E66</f>
        <v>0</v>
      </c>
      <c r="I18" s="150">
        <f>⑧計算域Ⅱ!H18</f>
        <v>0</v>
      </c>
      <c r="J18" s="151">
        <f>⑧計算域Ⅱ!I18</f>
        <v>0</v>
      </c>
      <c r="K18" s="151">
        <f>⑧計算域Ⅱ!J18</f>
        <v>0</v>
      </c>
      <c r="L18" s="151">
        <f>⑧計算域Ⅱ!F66</f>
        <v>0</v>
      </c>
      <c r="M18" s="151">
        <f>⑧計算域Ⅱ!G66</f>
        <v>0</v>
      </c>
    </row>
    <row r="19" spans="2:13" x14ac:dyDescent="0.15">
      <c r="B19" s="141" t="s">
        <v>134</v>
      </c>
      <c r="C19" s="142" t="s">
        <v>135</v>
      </c>
      <c r="D19" s="143">
        <f>⑧計算域Ⅱ!D19</f>
        <v>0</v>
      </c>
      <c r="E19" s="144">
        <f>⑧計算域Ⅱ!E19</f>
        <v>0</v>
      </c>
      <c r="F19" s="144">
        <f>⑧計算域Ⅱ!F19</f>
        <v>0</v>
      </c>
      <c r="G19" s="144">
        <f>⑧計算域Ⅱ!D67</f>
        <v>0</v>
      </c>
      <c r="H19" s="145">
        <f>⑧計算域Ⅱ!E67</f>
        <v>0</v>
      </c>
      <c r="I19" s="143">
        <f>⑧計算域Ⅱ!H19</f>
        <v>0</v>
      </c>
      <c r="J19" s="144">
        <f>⑧計算域Ⅱ!I19</f>
        <v>0</v>
      </c>
      <c r="K19" s="144">
        <f>⑧計算域Ⅱ!J19</f>
        <v>0</v>
      </c>
      <c r="L19" s="144">
        <f>⑧計算域Ⅱ!F67</f>
        <v>0</v>
      </c>
      <c r="M19" s="144">
        <f>⑧計算域Ⅱ!G67</f>
        <v>0</v>
      </c>
    </row>
    <row r="20" spans="2:13" x14ac:dyDescent="0.15">
      <c r="B20" s="148" t="s">
        <v>136</v>
      </c>
      <c r="C20" s="149" t="s">
        <v>247</v>
      </c>
      <c r="D20" s="150">
        <f>⑧計算域Ⅱ!D20</f>
        <v>0</v>
      </c>
      <c r="E20" s="151">
        <f>⑧計算域Ⅱ!E20</f>
        <v>0</v>
      </c>
      <c r="F20" s="151">
        <f>⑧計算域Ⅱ!F20</f>
        <v>0</v>
      </c>
      <c r="G20" s="151">
        <f>⑧計算域Ⅱ!D68</f>
        <v>0</v>
      </c>
      <c r="H20" s="152">
        <f>⑧計算域Ⅱ!E68</f>
        <v>0</v>
      </c>
      <c r="I20" s="150">
        <f>⑧計算域Ⅱ!H20</f>
        <v>0</v>
      </c>
      <c r="J20" s="151">
        <f>⑧計算域Ⅱ!I20</f>
        <v>0</v>
      </c>
      <c r="K20" s="151">
        <f>⑧計算域Ⅱ!J20</f>
        <v>0</v>
      </c>
      <c r="L20" s="151">
        <f>⑧計算域Ⅱ!F68</f>
        <v>0</v>
      </c>
      <c r="M20" s="151">
        <f>⑧計算域Ⅱ!G68</f>
        <v>0</v>
      </c>
    </row>
    <row r="21" spans="2:13" x14ac:dyDescent="0.15">
      <c r="B21" s="141" t="s">
        <v>137</v>
      </c>
      <c r="C21" s="142" t="s">
        <v>248</v>
      </c>
      <c r="D21" s="143">
        <f>⑧計算域Ⅱ!D21</f>
        <v>0</v>
      </c>
      <c r="E21" s="144">
        <f>⑧計算域Ⅱ!E21</f>
        <v>0</v>
      </c>
      <c r="F21" s="144">
        <f>⑧計算域Ⅱ!F21</f>
        <v>0</v>
      </c>
      <c r="G21" s="144">
        <f>⑧計算域Ⅱ!D69</f>
        <v>0</v>
      </c>
      <c r="H21" s="145">
        <f>⑧計算域Ⅱ!E69</f>
        <v>0</v>
      </c>
      <c r="I21" s="143">
        <f>⑧計算域Ⅱ!H21</f>
        <v>0</v>
      </c>
      <c r="J21" s="144">
        <f>⑧計算域Ⅱ!I21</f>
        <v>0</v>
      </c>
      <c r="K21" s="144">
        <f>⑧計算域Ⅱ!J21</f>
        <v>0</v>
      </c>
      <c r="L21" s="144">
        <f>⑧計算域Ⅱ!F69</f>
        <v>0</v>
      </c>
      <c r="M21" s="144">
        <f>⑧計算域Ⅱ!G69</f>
        <v>0</v>
      </c>
    </row>
    <row r="22" spans="2:13" x14ac:dyDescent="0.15">
      <c r="B22" s="148" t="s">
        <v>138</v>
      </c>
      <c r="C22" s="149" t="s">
        <v>249</v>
      </c>
      <c r="D22" s="150">
        <f>⑧計算域Ⅱ!D22</f>
        <v>0</v>
      </c>
      <c r="E22" s="151">
        <f>⑧計算域Ⅱ!E22</f>
        <v>0</v>
      </c>
      <c r="F22" s="151">
        <f>⑧計算域Ⅱ!F22</f>
        <v>0</v>
      </c>
      <c r="G22" s="151">
        <f>⑧計算域Ⅱ!D70</f>
        <v>0</v>
      </c>
      <c r="H22" s="152">
        <f>⑧計算域Ⅱ!E70</f>
        <v>0</v>
      </c>
      <c r="I22" s="150">
        <f>⑧計算域Ⅱ!H22</f>
        <v>0</v>
      </c>
      <c r="J22" s="151">
        <f>⑧計算域Ⅱ!I22</f>
        <v>0</v>
      </c>
      <c r="K22" s="151">
        <f>⑧計算域Ⅱ!J22</f>
        <v>0</v>
      </c>
      <c r="L22" s="151">
        <f>⑧計算域Ⅱ!F70</f>
        <v>0</v>
      </c>
      <c r="M22" s="151">
        <f>⑧計算域Ⅱ!G70</f>
        <v>0</v>
      </c>
    </row>
    <row r="23" spans="2:13" x14ac:dyDescent="0.15">
      <c r="B23" s="141" t="s">
        <v>139</v>
      </c>
      <c r="C23" s="142" t="s">
        <v>250</v>
      </c>
      <c r="D23" s="143">
        <f>⑧計算域Ⅱ!D23</f>
        <v>0</v>
      </c>
      <c r="E23" s="144">
        <f>⑧計算域Ⅱ!E23</f>
        <v>0</v>
      </c>
      <c r="F23" s="144">
        <f>⑧計算域Ⅱ!F23</f>
        <v>0</v>
      </c>
      <c r="G23" s="144">
        <f>⑧計算域Ⅱ!D71</f>
        <v>0</v>
      </c>
      <c r="H23" s="145">
        <f>⑧計算域Ⅱ!E71</f>
        <v>0</v>
      </c>
      <c r="I23" s="143">
        <f>⑧計算域Ⅱ!H23</f>
        <v>0</v>
      </c>
      <c r="J23" s="144">
        <f>⑧計算域Ⅱ!I23</f>
        <v>0</v>
      </c>
      <c r="K23" s="144">
        <f>⑧計算域Ⅱ!J23</f>
        <v>0</v>
      </c>
      <c r="L23" s="144">
        <f>⑧計算域Ⅱ!F71</f>
        <v>0</v>
      </c>
      <c r="M23" s="144">
        <f>⑧計算域Ⅱ!G71</f>
        <v>0</v>
      </c>
    </row>
    <row r="24" spans="2:13" x14ac:dyDescent="0.15">
      <c r="B24" s="148" t="s">
        <v>140</v>
      </c>
      <c r="C24" s="149" t="s">
        <v>251</v>
      </c>
      <c r="D24" s="150">
        <f>⑧計算域Ⅱ!D24</f>
        <v>0</v>
      </c>
      <c r="E24" s="151">
        <f>⑧計算域Ⅱ!E24</f>
        <v>0</v>
      </c>
      <c r="F24" s="151">
        <f>⑧計算域Ⅱ!F24</f>
        <v>0</v>
      </c>
      <c r="G24" s="151">
        <f>⑧計算域Ⅱ!D72</f>
        <v>0</v>
      </c>
      <c r="H24" s="152">
        <f>⑧計算域Ⅱ!E72</f>
        <v>0</v>
      </c>
      <c r="I24" s="150">
        <f>⑧計算域Ⅱ!H24</f>
        <v>0</v>
      </c>
      <c r="J24" s="151">
        <f>⑧計算域Ⅱ!I24</f>
        <v>0</v>
      </c>
      <c r="K24" s="151">
        <f>⑧計算域Ⅱ!J24</f>
        <v>0</v>
      </c>
      <c r="L24" s="151">
        <f>⑧計算域Ⅱ!F72</f>
        <v>0</v>
      </c>
      <c r="M24" s="151">
        <f>⑧計算域Ⅱ!G72</f>
        <v>0</v>
      </c>
    </row>
    <row r="25" spans="2:13" x14ac:dyDescent="0.15">
      <c r="B25" s="141" t="s">
        <v>141</v>
      </c>
      <c r="C25" s="142" t="s">
        <v>252</v>
      </c>
      <c r="D25" s="143">
        <f>⑧計算域Ⅱ!D25</f>
        <v>0</v>
      </c>
      <c r="E25" s="144">
        <f>⑧計算域Ⅱ!E25</f>
        <v>0</v>
      </c>
      <c r="F25" s="144">
        <f>⑧計算域Ⅱ!F25</f>
        <v>0</v>
      </c>
      <c r="G25" s="144">
        <f>⑧計算域Ⅱ!D73</f>
        <v>0</v>
      </c>
      <c r="H25" s="145">
        <f>⑧計算域Ⅱ!E73</f>
        <v>0</v>
      </c>
      <c r="I25" s="143">
        <f>⑧計算域Ⅱ!H25</f>
        <v>0</v>
      </c>
      <c r="J25" s="144">
        <f>⑧計算域Ⅱ!I25</f>
        <v>0</v>
      </c>
      <c r="K25" s="144">
        <f>⑧計算域Ⅱ!J25</f>
        <v>0</v>
      </c>
      <c r="L25" s="144">
        <f>⑧計算域Ⅱ!F73</f>
        <v>0</v>
      </c>
      <c r="M25" s="144">
        <f>⑧計算域Ⅱ!G73</f>
        <v>0</v>
      </c>
    </row>
    <row r="26" spans="2:13" x14ac:dyDescent="0.15">
      <c r="B26" s="148" t="s">
        <v>142</v>
      </c>
      <c r="C26" s="149" t="s">
        <v>253</v>
      </c>
      <c r="D26" s="150">
        <f>⑧計算域Ⅱ!D26</f>
        <v>0</v>
      </c>
      <c r="E26" s="151">
        <f>⑧計算域Ⅱ!E26</f>
        <v>0</v>
      </c>
      <c r="F26" s="151">
        <f>⑧計算域Ⅱ!F26</f>
        <v>0</v>
      </c>
      <c r="G26" s="151">
        <f>⑧計算域Ⅱ!D74</f>
        <v>0</v>
      </c>
      <c r="H26" s="152">
        <f>⑧計算域Ⅱ!E74</f>
        <v>0</v>
      </c>
      <c r="I26" s="150">
        <f>⑧計算域Ⅱ!H26</f>
        <v>0</v>
      </c>
      <c r="J26" s="151">
        <f>⑧計算域Ⅱ!I26</f>
        <v>0</v>
      </c>
      <c r="K26" s="151">
        <f>⑧計算域Ⅱ!J26</f>
        <v>0</v>
      </c>
      <c r="L26" s="151">
        <f>⑧計算域Ⅱ!F74</f>
        <v>0</v>
      </c>
      <c r="M26" s="151">
        <f>⑧計算域Ⅱ!G74</f>
        <v>0</v>
      </c>
    </row>
    <row r="27" spans="2:13" x14ac:dyDescent="0.15">
      <c r="B27" s="141" t="s">
        <v>143</v>
      </c>
      <c r="C27" s="142" t="s">
        <v>254</v>
      </c>
      <c r="D27" s="143">
        <f>⑧計算域Ⅱ!D27</f>
        <v>0</v>
      </c>
      <c r="E27" s="144">
        <f>⑧計算域Ⅱ!E27</f>
        <v>0</v>
      </c>
      <c r="F27" s="144">
        <f>⑧計算域Ⅱ!F27</f>
        <v>0</v>
      </c>
      <c r="G27" s="144">
        <f>⑧計算域Ⅱ!D75</f>
        <v>0</v>
      </c>
      <c r="H27" s="145">
        <f>⑧計算域Ⅱ!E75</f>
        <v>0</v>
      </c>
      <c r="I27" s="143">
        <f>⑧計算域Ⅱ!H27</f>
        <v>0</v>
      </c>
      <c r="J27" s="144">
        <f>⑧計算域Ⅱ!I27</f>
        <v>0</v>
      </c>
      <c r="K27" s="144">
        <f>⑧計算域Ⅱ!J27</f>
        <v>0</v>
      </c>
      <c r="L27" s="144">
        <f>⑧計算域Ⅱ!F75</f>
        <v>0</v>
      </c>
      <c r="M27" s="144">
        <f>⑧計算域Ⅱ!G75</f>
        <v>0</v>
      </c>
    </row>
    <row r="28" spans="2:13" x14ac:dyDescent="0.15">
      <c r="B28" s="148" t="s">
        <v>144</v>
      </c>
      <c r="C28" s="149" t="s">
        <v>255</v>
      </c>
      <c r="D28" s="150">
        <f>⑧計算域Ⅱ!D28</f>
        <v>0</v>
      </c>
      <c r="E28" s="151">
        <f>⑧計算域Ⅱ!E28</f>
        <v>0</v>
      </c>
      <c r="F28" s="151">
        <f>⑧計算域Ⅱ!F28</f>
        <v>0</v>
      </c>
      <c r="G28" s="151">
        <f>⑧計算域Ⅱ!D76</f>
        <v>0</v>
      </c>
      <c r="H28" s="152">
        <f>⑧計算域Ⅱ!E76</f>
        <v>0</v>
      </c>
      <c r="I28" s="150">
        <f>⑧計算域Ⅱ!H28</f>
        <v>0</v>
      </c>
      <c r="J28" s="151">
        <f>⑧計算域Ⅱ!I28</f>
        <v>0</v>
      </c>
      <c r="K28" s="151">
        <f>⑧計算域Ⅱ!J28</f>
        <v>0</v>
      </c>
      <c r="L28" s="151">
        <f>⑧計算域Ⅱ!F76</f>
        <v>0</v>
      </c>
      <c r="M28" s="151">
        <f>⑧計算域Ⅱ!G76</f>
        <v>0</v>
      </c>
    </row>
    <row r="29" spans="2:13" x14ac:dyDescent="0.15">
      <c r="B29" s="141" t="s">
        <v>145</v>
      </c>
      <c r="C29" s="142" t="s">
        <v>256</v>
      </c>
      <c r="D29" s="143">
        <f>⑧計算域Ⅱ!D29</f>
        <v>0</v>
      </c>
      <c r="E29" s="144">
        <f>⑧計算域Ⅱ!E29</f>
        <v>0</v>
      </c>
      <c r="F29" s="144">
        <f>⑧計算域Ⅱ!F29</f>
        <v>0</v>
      </c>
      <c r="G29" s="144">
        <f>⑧計算域Ⅱ!D77</f>
        <v>0</v>
      </c>
      <c r="H29" s="145">
        <f>⑧計算域Ⅱ!E77</f>
        <v>0</v>
      </c>
      <c r="I29" s="143">
        <f>⑧計算域Ⅱ!H29</f>
        <v>0</v>
      </c>
      <c r="J29" s="144">
        <f>⑧計算域Ⅱ!I29</f>
        <v>0</v>
      </c>
      <c r="K29" s="144">
        <f>⑧計算域Ⅱ!J29</f>
        <v>0</v>
      </c>
      <c r="L29" s="144">
        <f>⑧計算域Ⅱ!F77</f>
        <v>0</v>
      </c>
      <c r="M29" s="144">
        <f>⑧計算域Ⅱ!G77</f>
        <v>0</v>
      </c>
    </row>
    <row r="30" spans="2:13" x14ac:dyDescent="0.15">
      <c r="B30" s="148" t="s">
        <v>146</v>
      </c>
      <c r="C30" s="149" t="s">
        <v>257</v>
      </c>
      <c r="D30" s="150">
        <f>⑧計算域Ⅱ!D30</f>
        <v>0</v>
      </c>
      <c r="E30" s="151">
        <f>⑧計算域Ⅱ!E30</f>
        <v>0</v>
      </c>
      <c r="F30" s="151">
        <f>⑧計算域Ⅱ!F30</f>
        <v>0</v>
      </c>
      <c r="G30" s="151">
        <f>⑧計算域Ⅱ!D78</f>
        <v>0</v>
      </c>
      <c r="H30" s="152">
        <f>⑧計算域Ⅱ!E78</f>
        <v>0</v>
      </c>
      <c r="I30" s="150">
        <f>⑧計算域Ⅱ!H30</f>
        <v>0</v>
      </c>
      <c r="J30" s="151">
        <f>⑧計算域Ⅱ!I30</f>
        <v>0</v>
      </c>
      <c r="K30" s="151">
        <f>⑧計算域Ⅱ!J30</f>
        <v>0</v>
      </c>
      <c r="L30" s="151">
        <f>⑧計算域Ⅱ!F78</f>
        <v>0</v>
      </c>
      <c r="M30" s="151">
        <f>⑧計算域Ⅱ!G78</f>
        <v>0</v>
      </c>
    </row>
    <row r="31" spans="2:13" x14ac:dyDescent="0.15">
      <c r="B31" s="141" t="s">
        <v>147</v>
      </c>
      <c r="C31" s="142" t="s">
        <v>148</v>
      </c>
      <c r="D31" s="143">
        <f>⑧計算域Ⅱ!D31</f>
        <v>0</v>
      </c>
      <c r="E31" s="144">
        <f>⑧計算域Ⅱ!E31</f>
        <v>0</v>
      </c>
      <c r="F31" s="144">
        <f>⑧計算域Ⅱ!F31</f>
        <v>0</v>
      </c>
      <c r="G31" s="144">
        <f>⑧計算域Ⅱ!D79</f>
        <v>0</v>
      </c>
      <c r="H31" s="145">
        <f>⑧計算域Ⅱ!E79</f>
        <v>0</v>
      </c>
      <c r="I31" s="143">
        <f>⑧計算域Ⅱ!H31</f>
        <v>0</v>
      </c>
      <c r="J31" s="144">
        <f>⑧計算域Ⅱ!I31</f>
        <v>0</v>
      </c>
      <c r="K31" s="144">
        <f>⑧計算域Ⅱ!J31</f>
        <v>0</v>
      </c>
      <c r="L31" s="144">
        <f>⑧計算域Ⅱ!F79</f>
        <v>0</v>
      </c>
      <c r="M31" s="144">
        <f>⑧計算域Ⅱ!G79</f>
        <v>0</v>
      </c>
    </row>
    <row r="32" spans="2:13" x14ac:dyDescent="0.15">
      <c r="B32" s="148" t="s">
        <v>149</v>
      </c>
      <c r="C32" s="149" t="s">
        <v>258</v>
      </c>
      <c r="D32" s="150">
        <f>⑧計算域Ⅱ!D32</f>
        <v>0</v>
      </c>
      <c r="E32" s="151">
        <f>⑧計算域Ⅱ!E32</f>
        <v>0</v>
      </c>
      <c r="F32" s="151">
        <f>⑧計算域Ⅱ!F32</f>
        <v>0</v>
      </c>
      <c r="G32" s="151">
        <f>⑧計算域Ⅱ!D80</f>
        <v>0</v>
      </c>
      <c r="H32" s="152">
        <f>⑧計算域Ⅱ!E80</f>
        <v>0</v>
      </c>
      <c r="I32" s="150">
        <f>⑧計算域Ⅱ!H32</f>
        <v>0</v>
      </c>
      <c r="J32" s="151">
        <f>⑧計算域Ⅱ!I32</f>
        <v>0</v>
      </c>
      <c r="K32" s="151">
        <f>⑧計算域Ⅱ!J32</f>
        <v>0</v>
      </c>
      <c r="L32" s="151">
        <f>⑧計算域Ⅱ!F80</f>
        <v>0</v>
      </c>
      <c r="M32" s="151">
        <f>⑧計算域Ⅱ!G80</f>
        <v>0</v>
      </c>
    </row>
    <row r="33" spans="2:13" x14ac:dyDescent="0.15">
      <c r="B33" s="141" t="s">
        <v>150</v>
      </c>
      <c r="C33" s="142" t="s">
        <v>358</v>
      </c>
      <c r="D33" s="143">
        <f>⑧計算域Ⅱ!D33</f>
        <v>0</v>
      </c>
      <c r="E33" s="144">
        <f>⑧計算域Ⅱ!E33</f>
        <v>0</v>
      </c>
      <c r="F33" s="144">
        <f>⑧計算域Ⅱ!F33</f>
        <v>0</v>
      </c>
      <c r="G33" s="144">
        <f>⑧計算域Ⅱ!D81</f>
        <v>0</v>
      </c>
      <c r="H33" s="145">
        <f>⑧計算域Ⅱ!E81</f>
        <v>0</v>
      </c>
      <c r="I33" s="143">
        <f>⑧計算域Ⅱ!H33</f>
        <v>0</v>
      </c>
      <c r="J33" s="144">
        <f>⑧計算域Ⅱ!I33</f>
        <v>0</v>
      </c>
      <c r="K33" s="144">
        <f>⑧計算域Ⅱ!J33</f>
        <v>0</v>
      </c>
      <c r="L33" s="144">
        <f>⑧計算域Ⅱ!F81</f>
        <v>0</v>
      </c>
      <c r="M33" s="144">
        <f>⑧計算域Ⅱ!G81</f>
        <v>0</v>
      </c>
    </row>
    <row r="34" spans="2:13" x14ac:dyDescent="0.15">
      <c r="B34" s="148" t="s">
        <v>151</v>
      </c>
      <c r="C34" s="149" t="s">
        <v>168</v>
      </c>
      <c r="D34" s="150">
        <f>⑧計算域Ⅱ!D34</f>
        <v>0</v>
      </c>
      <c r="E34" s="151">
        <f>⑧計算域Ⅱ!E34</f>
        <v>0</v>
      </c>
      <c r="F34" s="151">
        <f>⑧計算域Ⅱ!F34</f>
        <v>0</v>
      </c>
      <c r="G34" s="151">
        <f>⑧計算域Ⅱ!D82</f>
        <v>0</v>
      </c>
      <c r="H34" s="152">
        <f>⑧計算域Ⅱ!E82</f>
        <v>0</v>
      </c>
      <c r="I34" s="150">
        <f>⑧計算域Ⅱ!H34</f>
        <v>0</v>
      </c>
      <c r="J34" s="151">
        <f>⑧計算域Ⅱ!I34</f>
        <v>0</v>
      </c>
      <c r="K34" s="151">
        <f>⑧計算域Ⅱ!J34</f>
        <v>0</v>
      </c>
      <c r="L34" s="151">
        <f>⑧計算域Ⅱ!F82</f>
        <v>0</v>
      </c>
      <c r="M34" s="151">
        <f>⑧計算域Ⅱ!G82</f>
        <v>0</v>
      </c>
    </row>
    <row r="35" spans="2:13" x14ac:dyDescent="0.15">
      <c r="B35" s="141" t="s">
        <v>152</v>
      </c>
      <c r="C35" s="142" t="s">
        <v>153</v>
      </c>
      <c r="D35" s="143">
        <f>⑧計算域Ⅱ!D35</f>
        <v>0</v>
      </c>
      <c r="E35" s="144">
        <f>⑧計算域Ⅱ!E35</f>
        <v>0</v>
      </c>
      <c r="F35" s="144">
        <f>⑧計算域Ⅱ!F35</f>
        <v>0</v>
      </c>
      <c r="G35" s="144">
        <f>⑧計算域Ⅱ!D83</f>
        <v>0</v>
      </c>
      <c r="H35" s="145">
        <f>⑧計算域Ⅱ!E83</f>
        <v>0</v>
      </c>
      <c r="I35" s="143">
        <f>⑧計算域Ⅱ!H35</f>
        <v>0</v>
      </c>
      <c r="J35" s="144">
        <f>⑧計算域Ⅱ!I35</f>
        <v>0</v>
      </c>
      <c r="K35" s="144">
        <f>⑧計算域Ⅱ!J35</f>
        <v>0</v>
      </c>
      <c r="L35" s="144">
        <f>⑧計算域Ⅱ!F83</f>
        <v>0</v>
      </c>
      <c r="M35" s="144">
        <f>⑧計算域Ⅱ!G83</f>
        <v>0</v>
      </c>
    </row>
    <row r="36" spans="2:13" x14ac:dyDescent="0.15">
      <c r="B36" s="148" t="s">
        <v>154</v>
      </c>
      <c r="C36" s="149" t="s">
        <v>259</v>
      </c>
      <c r="D36" s="150">
        <f>⑧計算域Ⅱ!D36</f>
        <v>0</v>
      </c>
      <c r="E36" s="151">
        <f>⑧計算域Ⅱ!E36</f>
        <v>0</v>
      </c>
      <c r="F36" s="151">
        <f>⑧計算域Ⅱ!F36</f>
        <v>0</v>
      </c>
      <c r="G36" s="151">
        <f>⑧計算域Ⅱ!D84</f>
        <v>0</v>
      </c>
      <c r="H36" s="152">
        <f>⑧計算域Ⅱ!E84</f>
        <v>0</v>
      </c>
      <c r="I36" s="150">
        <f>⑧計算域Ⅱ!H36</f>
        <v>0</v>
      </c>
      <c r="J36" s="151">
        <f>⑧計算域Ⅱ!I36</f>
        <v>0</v>
      </c>
      <c r="K36" s="151">
        <f>⑧計算域Ⅱ!J36</f>
        <v>0</v>
      </c>
      <c r="L36" s="151">
        <f>⑧計算域Ⅱ!F84</f>
        <v>0</v>
      </c>
      <c r="M36" s="151">
        <f>⑧計算域Ⅱ!G84</f>
        <v>0</v>
      </c>
    </row>
    <row r="37" spans="2:13" x14ac:dyDescent="0.15">
      <c r="B37" s="141" t="s">
        <v>155</v>
      </c>
      <c r="C37" s="142" t="s">
        <v>260</v>
      </c>
      <c r="D37" s="143">
        <f>⑧計算域Ⅱ!D37</f>
        <v>0</v>
      </c>
      <c r="E37" s="144">
        <f>⑧計算域Ⅱ!E37</f>
        <v>0</v>
      </c>
      <c r="F37" s="144">
        <f>⑧計算域Ⅱ!F37</f>
        <v>0</v>
      </c>
      <c r="G37" s="144">
        <f>⑧計算域Ⅱ!D85</f>
        <v>0</v>
      </c>
      <c r="H37" s="145">
        <f>⑧計算域Ⅱ!E85</f>
        <v>0</v>
      </c>
      <c r="I37" s="143">
        <f>⑧計算域Ⅱ!H37</f>
        <v>0</v>
      </c>
      <c r="J37" s="144">
        <f>⑧計算域Ⅱ!I37</f>
        <v>0</v>
      </c>
      <c r="K37" s="144">
        <f>⑧計算域Ⅱ!J37</f>
        <v>0</v>
      </c>
      <c r="L37" s="144">
        <f>⑧計算域Ⅱ!F85</f>
        <v>0</v>
      </c>
      <c r="M37" s="144">
        <f>⑧計算域Ⅱ!G85</f>
        <v>0</v>
      </c>
    </row>
    <row r="38" spans="2:13" x14ac:dyDescent="0.15">
      <c r="B38" s="148" t="s">
        <v>156</v>
      </c>
      <c r="C38" s="149" t="s">
        <v>169</v>
      </c>
      <c r="D38" s="150">
        <f>⑧計算域Ⅱ!D38</f>
        <v>0</v>
      </c>
      <c r="E38" s="151">
        <f>⑧計算域Ⅱ!E38</f>
        <v>0</v>
      </c>
      <c r="F38" s="151">
        <f>⑧計算域Ⅱ!F38</f>
        <v>0</v>
      </c>
      <c r="G38" s="151">
        <f>⑧計算域Ⅱ!D86</f>
        <v>0</v>
      </c>
      <c r="H38" s="152">
        <f>⑧計算域Ⅱ!E86</f>
        <v>0</v>
      </c>
      <c r="I38" s="150">
        <f>⑧計算域Ⅱ!H38</f>
        <v>0</v>
      </c>
      <c r="J38" s="151">
        <f>⑧計算域Ⅱ!I38</f>
        <v>0</v>
      </c>
      <c r="K38" s="151">
        <f>⑧計算域Ⅱ!J38</f>
        <v>0</v>
      </c>
      <c r="L38" s="151">
        <f>⑧計算域Ⅱ!F86</f>
        <v>0</v>
      </c>
      <c r="M38" s="151">
        <f>⑧計算域Ⅱ!G86</f>
        <v>0</v>
      </c>
    </row>
    <row r="39" spans="2:13" x14ac:dyDescent="0.15">
      <c r="B39" s="141" t="s">
        <v>157</v>
      </c>
      <c r="C39" s="142" t="s">
        <v>261</v>
      </c>
      <c r="D39" s="143">
        <f>⑧計算域Ⅱ!D39</f>
        <v>0</v>
      </c>
      <c r="E39" s="144">
        <f>⑧計算域Ⅱ!E39</f>
        <v>0</v>
      </c>
      <c r="F39" s="144">
        <f>⑧計算域Ⅱ!F39</f>
        <v>0</v>
      </c>
      <c r="G39" s="144">
        <f>⑧計算域Ⅱ!D87</f>
        <v>0</v>
      </c>
      <c r="H39" s="145">
        <f>⑧計算域Ⅱ!E87</f>
        <v>0</v>
      </c>
      <c r="I39" s="143">
        <f>⑧計算域Ⅱ!H39</f>
        <v>0</v>
      </c>
      <c r="J39" s="144">
        <f>⑧計算域Ⅱ!I39</f>
        <v>0</v>
      </c>
      <c r="K39" s="144">
        <f>⑧計算域Ⅱ!J39</f>
        <v>0</v>
      </c>
      <c r="L39" s="144">
        <f>⑧計算域Ⅱ!F87</f>
        <v>0</v>
      </c>
      <c r="M39" s="144">
        <f>⑧計算域Ⅱ!G87</f>
        <v>0</v>
      </c>
    </row>
    <row r="40" spans="2:13" x14ac:dyDescent="0.15">
      <c r="B40" s="148" t="s">
        <v>158</v>
      </c>
      <c r="C40" s="149" t="s">
        <v>262</v>
      </c>
      <c r="D40" s="150">
        <f>⑧計算域Ⅱ!D40</f>
        <v>0</v>
      </c>
      <c r="E40" s="151">
        <f>⑧計算域Ⅱ!E40</f>
        <v>0</v>
      </c>
      <c r="F40" s="151">
        <f>⑧計算域Ⅱ!F40</f>
        <v>0</v>
      </c>
      <c r="G40" s="151">
        <f>⑧計算域Ⅱ!D88</f>
        <v>0</v>
      </c>
      <c r="H40" s="152">
        <f>⑧計算域Ⅱ!E88</f>
        <v>0</v>
      </c>
      <c r="I40" s="150">
        <f>⑧計算域Ⅱ!H40</f>
        <v>0</v>
      </c>
      <c r="J40" s="151">
        <f>⑧計算域Ⅱ!I40</f>
        <v>0</v>
      </c>
      <c r="K40" s="151">
        <f>⑧計算域Ⅱ!J40</f>
        <v>0</v>
      </c>
      <c r="L40" s="151">
        <f>⑧計算域Ⅱ!F88</f>
        <v>0</v>
      </c>
      <c r="M40" s="151">
        <f>⑧計算域Ⅱ!G88</f>
        <v>0</v>
      </c>
    </row>
    <row r="41" spans="2:13" x14ac:dyDescent="0.15">
      <c r="B41" s="141" t="s">
        <v>159</v>
      </c>
      <c r="C41" s="142" t="s">
        <v>263</v>
      </c>
      <c r="D41" s="143">
        <f>⑧計算域Ⅱ!D41</f>
        <v>0</v>
      </c>
      <c r="E41" s="144">
        <f>⑧計算域Ⅱ!E41</f>
        <v>0</v>
      </c>
      <c r="F41" s="144">
        <f>⑧計算域Ⅱ!F41</f>
        <v>0</v>
      </c>
      <c r="G41" s="144">
        <f>⑧計算域Ⅱ!D89</f>
        <v>0</v>
      </c>
      <c r="H41" s="145">
        <f>⑧計算域Ⅱ!E89</f>
        <v>0</v>
      </c>
      <c r="I41" s="143">
        <f>⑧計算域Ⅱ!H41</f>
        <v>0</v>
      </c>
      <c r="J41" s="144">
        <f>⑧計算域Ⅱ!I41</f>
        <v>0</v>
      </c>
      <c r="K41" s="144">
        <f>⑧計算域Ⅱ!J41</f>
        <v>0</v>
      </c>
      <c r="L41" s="144">
        <f>⑧計算域Ⅱ!F89</f>
        <v>0</v>
      </c>
      <c r="M41" s="144">
        <f>⑧計算域Ⅱ!G89</f>
        <v>0</v>
      </c>
    </row>
    <row r="42" spans="2:13" x14ac:dyDescent="0.15">
      <c r="B42" s="148" t="s">
        <v>160</v>
      </c>
      <c r="C42" s="149" t="s">
        <v>264</v>
      </c>
      <c r="D42" s="150">
        <f>⑧計算域Ⅱ!D42</f>
        <v>0</v>
      </c>
      <c r="E42" s="151">
        <f>⑧計算域Ⅱ!E42</f>
        <v>0</v>
      </c>
      <c r="F42" s="151">
        <f>⑧計算域Ⅱ!F42</f>
        <v>0</v>
      </c>
      <c r="G42" s="151">
        <f>⑧計算域Ⅱ!D90</f>
        <v>0</v>
      </c>
      <c r="H42" s="152">
        <f>⑧計算域Ⅱ!E90</f>
        <v>0</v>
      </c>
      <c r="I42" s="150">
        <f>⑧計算域Ⅱ!H42</f>
        <v>0</v>
      </c>
      <c r="J42" s="151">
        <f>⑧計算域Ⅱ!I42</f>
        <v>0</v>
      </c>
      <c r="K42" s="151">
        <f>⑧計算域Ⅱ!J42</f>
        <v>0</v>
      </c>
      <c r="L42" s="151">
        <f>⑧計算域Ⅱ!F90</f>
        <v>0</v>
      </c>
      <c r="M42" s="151">
        <f>⑧計算域Ⅱ!G90</f>
        <v>0</v>
      </c>
    </row>
    <row r="43" spans="2:13" x14ac:dyDescent="0.15">
      <c r="B43" s="141" t="s">
        <v>161</v>
      </c>
      <c r="C43" s="142" t="s">
        <v>265</v>
      </c>
      <c r="D43" s="143">
        <f>⑧計算域Ⅱ!D43</f>
        <v>0</v>
      </c>
      <c r="E43" s="144">
        <f>⑧計算域Ⅱ!E43</f>
        <v>0</v>
      </c>
      <c r="F43" s="144">
        <f>⑧計算域Ⅱ!F43</f>
        <v>0</v>
      </c>
      <c r="G43" s="144">
        <f>⑧計算域Ⅱ!D91</f>
        <v>0</v>
      </c>
      <c r="H43" s="145">
        <f>⑧計算域Ⅱ!E91</f>
        <v>0</v>
      </c>
      <c r="I43" s="143">
        <f>⑧計算域Ⅱ!H43</f>
        <v>0</v>
      </c>
      <c r="J43" s="144">
        <f>⑧計算域Ⅱ!I43</f>
        <v>0</v>
      </c>
      <c r="K43" s="144">
        <f>⑧計算域Ⅱ!J43</f>
        <v>0</v>
      </c>
      <c r="L43" s="144">
        <f>⑧計算域Ⅱ!F91</f>
        <v>0</v>
      </c>
      <c r="M43" s="144">
        <f>⑧計算域Ⅱ!G91</f>
        <v>0</v>
      </c>
    </row>
    <row r="44" spans="2:13" x14ac:dyDescent="0.15">
      <c r="B44" s="148" t="s">
        <v>162</v>
      </c>
      <c r="C44" s="149" t="s">
        <v>266</v>
      </c>
      <c r="D44" s="150">
        <f>⑧計算域Ⅱ!D44</f>
        <v>0</v>
      </c>
      <c r="E44" s="151">
        <f>⑧計算域Ⅱ!E44</f>
        <v>0</v>
      </c>
      <c r="F44" s="151">
        <f>⑧計算域Ⅱ!F44</f>
        <v>0</v>
      </c>
      <c r="G44" s="151">
        <f>⑧計算域Ⅱ!D92</f>
        <v>0</v>
      </c>
      <c r="H44" s="152">
        <f>⑧計算域Ⅱ!E92</f>
        <v>0</v>
      </c>
      <c r="I44" s="150">
        <f>⑧計算域Ⅱ!H44</f>
        <v>0</v>
      </c>
      <c r="J44" s="151">
        <f>⑧計算域Ⅱ!I44</f>
        <v>0</v>
      </c>
      <c r="K44" s="151">
        <f>⑧計算域Ⅱ!J44</f>
        <v>0</v>
      </c>
      <c r="L44" s="151">
        <f>⑧計算域Ⅱ!F92</f>
        <v>0</v>
      </c>
      <c r="M44" s="151">
        <f>⑧計算域Ⅱ!G92</f>
        <v>0</v>
      </c>
    </row>
    <row r="45" spans="2:13" x14ac:dyDescent="0.15">
      <c r="B45" s="141" t="s">
        <v>163</v>
      </c>
      <c r="C45" s="142" t="s">
        <v>267</v>
      </c>
      <c r="D45" s="143">
        <f>⑧計算域Ⅱ!D45</f>
        <v>0</v>
      </c>
      <c r="E45" s="144">
        <f>⑧計算域Ⅱ!E45</f>
        <v>0</v>
      </c>
      <c r="F45" s="144">
        <f>⑧計算域Ⅱ!F45</f>
        <v>0</v>
      </c>
      <c r="G45" s="144">
        <f>⑧計算域Ⅱ!D93</f>
        <v>0</v>
      </c>
      <c r="H45" s="145">
        <f>⑧計算域Ⅱ!E93</f>
        <v>0</v>
      </c>
      <c r="I45" s="143">
        <f>⑧計算域Ⅱ!H45</f>
        <v>0</v>
      </c>
      <c r="J45" s="144">
        <f>⑧計算域Ⅱ!I45</f>
        <v>0</v>
      </c>
      <c r="K45" s="144">
        <f>⑧計算域Ⅱ!J45</f>
        <v>0</v>
      </c>
      <c r="L45" s="144">
        <f>⑧計算域Ⅱ!F93</f>
        <v>0</v>
      </c>
      <c r="M45" s="144">
        <f>⑧計算域Ⅱ!G93</f>
        <v>0</v>
      </c>
    </row>
    <row r="46" spans="2:13" x14ac:dyDescent="0.15">
      <c r="B46" s="148" t="s">
        <v>164</v>
      </c>
      <c r="C46" s="149" t="s">
        <v>268</v>
      </c>
      <c r="D46" s="150">
        <f>⑧計算域Ⅱ!D46</f>
        <v>0</v>
      </c>
      <c r="E46" s="151">
        <f>⑧計算域Ⅱ!E46</f>
        <v>0</v>
      </c>
      <c r="F46" s="151">
        <f>⑧計算域Ⅱ!F46</f>
        <v>0</v>
      </c>
      <c r="G46" s="151">
        <f>⑧計算域Ⅱ!D94</f>
        <v>0</v>
      </c>
      <c r="H46" s="152">
        <f>⑧計算域Ⅱ!E94</f>
        <v>0</v>
      </c>
      <c r="I46" s="150">
        <f>⑧計算域Ⅱ!H46</f>
        <v>0</v>
      </c>
      <c r="J46" s="151">
        <f>⑧計算域Ⅱ!I46</f>
        <v>0</v>
      </c>
      <c r="K46" s="151">
        <f>⑧計算域Ⅱ!J46</f>
        <v>0</v>
      </c>
      <c r="L46" s="151">
        <f>⑧計算域Ⅱ!F94</f>
        <v>0</v>
      </c>
      <c r="M46" s="151">
        <f>⑧計算域Ⅱ!G94</f>
        <v>0</v>
      </c>
    </row>
    <row r="47" spans="2:13" x14ac:dyDescent="0.15">
      <c r="B47" s="141" t="s">
        <v>165</v>
      </c>
      <c r="C47" s="142" t="s">
        <v>269</v>
      </c>
      <c r="D47" s="143">
        <f>⑧計算域Ⅱ!D47</f>
        <v>0</v>
      </c>
      <c r="E47" s="144">
        <f>⑧計算域Ⅱ!E47</f>
        <v>0</v>
      </c>
      <c r="F47" s="144">
        <f>⑧計算域Ⅱ!F47</f>
        <v>0</v>
      </c>
      <c r="G47" s="144">
        <f>⑧計算域Ⅱ!D95</f>
        <v>0</v>
      </c>
      <c r="H47" s="145">
        <f>⑧計算域Ⅱ!E95</f>
        <v>0</v>
      </c>
      <c r="I47" s="143">
        <f>⑧計算域Ⅱ!H47</f>
        <v>0</v>
      </c>
      <c r="J47" s="144">
        <f>⑧計算域Ⅱ!I47</f>
        <v>0</v>
      </c>
      <c r="K47" s="144">
        <f>⑧計算域Ⅱ!J47</f>
        <v>0</v>
      </c>
      <c r="L47" s="144">
        <f>⑧計算域Ⅱ!F95</f>
        <v>0</v>
      </c>
      <c r="M47" s="144">
        <f>⑧計算域Ⅱ!G95</f>
        <v>0</v>
      </c>
    </row>
    <row r="48" spans="2:13" x14ac:dyDescent="0.15">
      <c r="B48" s="148" t="s">
        <v>166</v>
      </c>
      <c r="C48" s="149" t="s">
        <v>270</v>
      </c>
      <c r="D48" s="150">
        <f>⑧計算域Ⅱ!D48</f>
        <v>0</v>
      </c>
      <c r="E48" s="151">
        <f>⑧計算域Ⅱ!E48</f>
        <v>0</v>
      </c>
      <c r="F48" s="151">
        <f>⑧計算域Ⅱ!F48</f>
        <v>0</v>
      </c>
      <c r="G48" s="151">
        <f>⑧計算域Ⅱ!D96</f>
        <v>0</v>
      </c>
      <c r="H48" s="152">
        <f>⑧計算域Ⅱ!E96</f>
        <v>0</v>
      </c>
      <c r="I48" s="150">
        <f>⑧計算域Ⅱ!H48</f>
        <v>0</v>
      </c>
      <c r="J48" s="151">
        <f>⑧計算域Ⅱ!I48</f>
        <v>0</v>
      </c>
      <c r="K48" s="151">
        <f>⑧計算域Ⅱ!J48</f>
        <v>0</v>
      </c>
      <c r="L48" s="151">
        <f>⑧計算域Ⅱ!F96</f>
        <v>0</v>
      </c>
      <c r="M48" s="151">
        <f>⑧計算域Ⅱ!G96</f>
        <v>0</v>
      </c>
    </row>
    <row r="49" spans="2:14" ht="18" customHeight="1" x14ac:dyDescent="0.15">
      <c r="B49" s="374" t="s">
        <v>37</v>
      </c>
      <c r="C49" s="375"/>
      <c r="D49" s="32">
        <f t="shared" ref="D49:M49" si="0">SUM(D9:D48)</f>
        <v>0</v>
      </c>
      <c r="E49" s="33">
        <f t="shared" si="0"/>
        <v>0</v>
      </c>
      <c r="F49" s="33">
        <f t="shared" si="0"/>
        <v>0</v>
      </c>
      <c r="G49" s="33">
        <f t="shared" si="0"/>
        <v>0</v>
      </c>
      <c r="H49" s="34">
        <f t="shared" si="0"/>
        <v>0</v>
      </c>
      <c r="I49" s="32">
        <f t="shared" si="0"/>
        <v>0</v>
      </c>
      <c r="J49" s="33">
        <f t="shared" si="0"/>
        <v>0</v>
      </c>
      <c r="K49" s="33">
        <f t="shared" si="0"/>
        <v>0</v>
      </c>
      <c r="L49" s="33">
        <f t="shared" si="0"/>
        <v>0</v>
      </c>
      <c r="M49" s="33">
        <f t="shared" si="0"/>
        <v>0</v>
      </c>
      <c r="N49" s="35"/>
    </row>
    <row r="51" spans="2:14" x14ac:dyDescent="0.15">
      <c r="B51" s="352" t="s">
        <v>123</v>
      </c>
      <c r="C51" s="353"/>
      <c r="D51" s="376" t="s">
        <v>115</v>
      </c>
      <c r="E51" s="358"/>
      <c r="F51" s="358"/>
      <c r="G51" s="358"/>
      <c r="H51" s="377"/>
      <c r="I51" s="376" t="s">
        <v>42</v>
      </c>
      <c r="J51" s="358"/>
      <c r="K51" s="358"/>
      <c r="L51" s="358"/>
      <c r="M51" s="381"/>
    </row>
    <row r="52" spans="2:14" ht="6" customHeight="1" x14ac:dyDescent="0.15">
      <c r="B52" s="354"/>
      <c r="C52" s="355"/>
      <c r="D52" s="378" t="s">
        <v>36</v>
      </c>
      <c r="E52" s="30"/>
      <c r="F52" s="30"/>
      <c r="G52" s="360" t="s">
        <v>39</v>
      </c>
      <c r="H52" s="363" t="s">
        <v>40</v>
      </c>
      <c r="I52" s="378" t="s">
        <v>36</v>
      </c>
      <c r="J52" s="30"/>
      <c r="K52" s="30"/>
      <c r="L52" s="360" t="s">
        <v>39</v>
      </c>
      <c r="M52" s="360" t="s">
        <v>40</v>
      </c>
    </row>
    <row r="53" spans="2:14" ht="6" customHeight="1" x14ac:dyDescent="0.15">
      <c r="B53" s="354"/>
      <c r="C53" s="355"/>
      <c r="D53" s="379"/>
      <c r="E53" s="368" t="s">
        <v>41</v>
      </c>
      <c r="F53" s="31"/>
      <c r="G53" s="361"/>
      <c r="H53" s="364"/>
      <c r="I53" s="379"/>
      <c r="J53" s="368" t="s">
        <v>41</v>
      </c>
      <c r="K53" s="31"/>
      <c r="L53" s="361"/>
      <c r="M53" s="361"/>
    </row>
    <row r="54" spans="2:14" x14ac:dyDescent="0.15">
      <c r="B54" s="354"/>
      <c r="C54" s="355"/>
      <c r="D54" s="379"/>
      <c r="E54" s="369"/>
      <c r="F54" s="366" t="s">
        <v>26</v>
      </c>
      <c r="G54" s="361"/>
      <c r="H54" s="364"/>
      <c r="I54" s="379"/>
      <c r="J54" s="369"/>
      <c r="K54" s="366" t="s">
        <v>26</v>
      </c>
      <c r="L54" s="361"/>
      <c r="M54" s="361"/>
    </row>
    <row r="55" spans="2:14" x14ac:dyDescent="0.15">
      <c r="B55" s="356"/>
      <c r="C55" s="357"/>
      <c r="D55" s="380"/>
      <c r="E55" s="370"/>
      <c r="F55" s="367"/>
      <c r="G55" s="362"/>
      <c r="H55" s="365"/>
      <c r="I55" s="380"/>
      <c r="J55" s="370"/>
      <c r="K55" s="367"/>
      <c r="L55" s="362"/>
      <c r="M55" s="362"/>
    </row>
    <row r="56" spans="2:14" x14ac:dyDescent="0.15">
      <c r="B56" s="136" t="s">
        <v>124</v>
      </c>
      <c r="C56" s="146" t="s">
        <v>239</v>
      </c>
      <c r="D56" s="138">
        <f>⑧計算域Ⅱ!O9</f>
        <v>0</v>
      </c>
      <c r="E56" s="139">
        <f>⑧計算域Ⅱ!P9</f>
        <v>0</v>
      </c>
      <c r="F56" s="139">
        <f>⑧計算域Ⅱ!Q9</f>
        <v>0</v>
      </c>
      <c r="G56" s="139">
        <f>⑧計算域Ⅱ!H57</f>
        <v>0</v>
      </c>
      <c r="H56" s="140">
        <f>⑧計算域Ⅱ!I57</f>
        <v>0</v>
      </c>
      <c r="I56" s="138">
        <f>⑧計算域Ⅱ!R9</f>
        <v>0</v>
      </c>
      <c r="J56" s="139">
        <f>⑧計算域Ⅱ!S9</f>
        <v>0</v>
      </c>
      <c r="K56" s="139">
        <f>⑧計算域Ⅱ!T9</f>
        <v>0</v>
      </c>
      <c r="L56" s="139">
        <f>⑧計算域Ⅱ!J57</f>
        <v>0</v>
      </c>
      <c r="M56" s="139">
        <f>⑧計算域Ⅱ!K57</f>
        <v>0</v>
      </c>
    </row>
    <row r="57" spans="2:14" x14ac:dyDescent="0.15">
      <c r="B57" s="148" t="s">
        <v>125</v>
      </c>
      <c r="C57" s="153" t="s">
        <v>1</v>
      </c>
      <c r="D57" s="150">
        <f>⑧計算域Ⅱ!O10</f>
        <v>0</v>
      </c>
      <c r="E57" s="151">
        <f>⑧計算域Ⅱ!P10</f>
        <v>0</v>
      </c>
      <c r="F57" s="151">
        <f>⑧計算域Ⅱ!Q10</f>
        <v>0</v>
      </c>
      <c r="G57" s="151">
        <f>⑧計算域Ⅱ!H58</f>
        <v>0</v>
      </c>
      <c r="H57" s="152">
        <f>⑧計算域Ⅱ!I58</f>
        <v>0</v>
      </c>
      <c r="I57" s="150">
        <f>⑧計算域Ⅱ!R10</f>
        <v>0</v>
      </c>
      <c r="J57" s="151">
        <f>⑧計算域Ⅱ!S10</f>
        <v>0</v>
      </c>
      <c r="K57" s="151">
        <f>⑧計算域Ⅱ!T10</f>
        <v>0</v>
      </c>
      <c r="L57" s="151">
        <f>⑧計算域Ⅱ!J58</f>
        <v>0</v>
      </c>
      <c r="M57" s="151">
        <f>⑧計算域Ⅱ!K58</f>
        <v>0</v>
      </c>
    </row>
    <row r="58" spans="2:14" x14ac:dyDescent="0.15">
      <c r="B58" s="141" t="s">
        <v>126</v>
      </c>
      <c r="C58" s="147" t="s">
        <v>240</v>
      </c>
      <c r="D58" s="143">
        <f>⑧計算域Ⅱ!O11</f>
        <v>0</v>
      </c>
      <c r="E58" s="144">
        <f>⑧計算域Ⅱ!P11</f>
        <v>0</v>
      </c>
      <c r="F58" s="144">
        <f>⑧計算域Ⅱ!Q11</f>
        <v>0</v>
      </c>
      <c r="G58" s="144">
        <f>⑧計算域Ⅱ!H59</f>
        <v>0</v>
      </c>
      <c r="H58" s="145">
        <f>⑧計算域Ⅱ!I59</f>
        <v>0</v>
      </c>
      <c r="I58" s="143">
        <f>⑧計算域Ⅱ!R11</f>
        <v>0</v>
      </c>
      <c r="J58" s="144">
        <f>⑧計算域Ⅱ!S11</f>
        <v>0</v>
      </c>
      <c r="K58" s="144">
        <f>⑧計算域Ⅱ!T11</f>
        <v>0</v>
      </c>
      <c r="L58" s="144">
        <f>⑧計算域Ⅱ!J59</f>
        <v>0</v>
      </c>
      <c r="M58" s="144">
        <f>⑧計算域Ⅱ!K59</f>
        <v>0</v>
      </c>
    </row>
    <row r="59" spans="2:14" x14ac:dyDescent="0.15">
      <c r="B59" s="148" t="s">
        <v>127</v>
      </c>
      <c r="C59" s="153" t="s">
        <v>167</v>
      </c>
      <c r="D59" s="150">
        <f>⑧計算域Ⅱ!O12</f>
        <v>0</v>
      </c>
      <c r="E59" s="151">
        <f>⑧計算域Ⅱ!P12</f>
        <v>0</v>
      </c>
      <c r="F59" s="151">
        <f>⑧計算域Ⅱ!Q12</f>
        <v>0</v>
      </c>
      <c r="G59" s="151">
        <f>⑧計算域Ⅱ!H60</f>
        <v>0</v>
      </c>
      <c r="H59" s="152">
        <f>⑧計算域Ⅱ!I60</f>
        <v>0</v>
      </c>
      <c r="I59" s="150">
        <f>⑧計算域Ⅱ!R12</f>
        <v>0</v>
      </c>
      <c r="J59" s="151">
        <f>⑧計算域Ⅱ!S12</f>
        <v>0</v>
      </c>
      <c r="K59" s="151">
        <f>⑧計算域Ⅱ!T12</f>
        <v>0</v>
      </c>
      <c r="L59" s="151">
        <f>⑧計算域Ⅱ!J60</f>
        <v>0</v>
      </c>
      <c r="M59" s="151">
        <f>⑧計算域Ⅱ!K60</f>
        <v>0</v>
      </c>
    </row>
    <row r="60" spans="2:14" x14ac:dyDescent="0.15">
      <c r="B60" s="141" t="s">
        <v>128</v>
      </c>
      <c r="C60" s="147" t="s">
        <v>241</v>
      </c>
      <c r="D60" s="143">
        <f>⑧計算域Ⅱ!O13</f>
        <v>0</v>
      </c>
      <c r="E60" s="144">
        <f>⑧計算域Ⅱ!P13</f>
        <v>0</v>
      </c>
      <c r="F60" s="144">
        <f>⑧計算域Ⅱ!Q13</f>
        <v>0</v>
      </c>
      <c r="G60" s="144">
        <f>⑧計算域Ⅱ!H61</f>
        <v>0</v>
      </c>
      <c r="H60" s="145">
        <f>⑧計算域Ⅱ!I61</f>
        <v>0</v>
      </c>
      <c r="I60" s="143">
        <f>⑧計算域Ⅱ!R13</f>
        <v>0</v>
      </c>
      <c r="J60" s="144">
        <f>⑧計算域Ⅱ!S13</f>
        <v>0</v>
      </c>
      <c r="K60" s="144">
        <f>⑧計算域Ⅱ!T13</f>
        <v>0</v>
      </c>
      <c r="L60" s="144">
        <f>⑧計算域Ⅱ!J61</f>
        <v>0</v>
      </c>
      <c r="M60" s="144">
        <f>⑧計算域Ⅱ!K61</f>
        <v>0</v>
      </c>
    </row>
    <row r="61" spans="2:14" x14ac:dyDescent="0.15">
      <c r="B61" s="148" t="s">
        <v>129</v>
      </c>
      <c r="C61" s="153" t="s">
        <v>242</v>
      </c>
      <c r="D61" s="150">
        <f>⑧計算域Ⅱ!O14</f>
        <v>0</v>
      </c>
      <c r="E61" s="151">
        <f>⑧計算域Ⅱ!P14</f>
        <v>0</v>
      </c>
      <c r="F61" s="151">
        <f>⑧計算域Ⅱ!Q14</f>
        <v>0</v>
      </c>
      <c r="G61" s="151">
        <f>⑧計算域Ⅱ!H62</f>
        <v>0</v>
      </c>
      <c r="H61" s="152">
        <f>⑧計算域Ⅱ!I62</f>
        <v>0</v>
      </c>
      <c r="I61" s="150">
        <f>⑧計算域Ⅱ!R14</f>
        <v>0</v>
      </c>
      <c r="J61" s="151">
        <f>⑧計算域Ⅱ!S14</f>
        <v>0</v>
      </c>
      <c r="K61" s="151">
        <f>⑧計算域Ⅱ!T14</f>
        <v>0</v>
      </c>
      <c r="L61" s="151">
        <f>⑧計算域Ⅱ!J62</f>
        <v>0</v>
      </c>
      <c r="M61" s="151">
        <f>⑧計算域Ⅱ!K62</f>
        <v>0</v>
      </c>
    </row>
    <row r="62" spans="2:14" x14ac:dyDescent="0.15">
      <c r="B62" s="141" t="s">
        <v>130</v>
      </c>
      <c r="C62" s="147" t="s">
        <v>243</v>
      </c>
      <c r="D62" s="143">
        <f>⑧計算域Ⅱ!O15</f>
        <v>0</v>
      </c>
      <c r="E62" s="144">
        <f>⑧計算域Ⅱ!P15</f>
        <v>0</v>
      </c>
      <c r="F62" s="144">
        <f>⑧計算域Ⅱ!Q15</f>
        <v>0</v>
      </c>
      <c r="G62" s="144">
        <f>⑧計算域Ⅱ!H63</f>
        <v>0</v>
      </c>
      <c r="H62" s="145">
        <f>⑧計算域Ⅱ!I63</f>
        <v>0</v>
      </c>
      <c r="I62" s="143">
        <f>⑧計算域Ⅱ!R15</f>
        <v>0</v>
      </c>
      <c r="J62" s="144">
        <f>⑧計算域Ⅱ!S15</f>
        <v>0</v>
      </c>
      <c r="K62" s="144">
        <f>⑧計算域Ⅱ!T15</f>
        <v>0</v>
      </c>
      <c r="L62" s="144">
        <f>⑧計算域Ⅱ!J63</f>
        <v>0</v>
      </c>
      <c r="M62" s="144">
        <f>⑧計算域Ⅱ!K63</f>
        <v>0</v>
      </c>
    </row>
    <row r="63" spans="2:14" x14ac:dyDescent="0.15">
      <c r="B63" s="148" t="s">
        <v>131</v>
      </c>
      <c r="C63" s="153" t="s">
        <v>244</v>
      </c>
      <c r="D63" s="150">
        <f>⑧計算域Ⅱ!O16</f>
        <v>0</v>
      </c>
      <c r="E63" s="151">
        <f>⑧計算域Ⅱ!P16</f>
        <v>0</v>
      </c>
      <c r="F63" s="151">
        <f>⑧計算域Ⅱ!Q16</f>
        <v>0</v>
      </c>
      <c r="G63" s="151">
        <f>⑧計算域Ⅱ!H64</f>
        <v>0</v>
      </c>
      <c r="H63" s="152">
        <f>⑧計算域Ⅱ!I64</f>
        <v>0</v>
      </c>
      <c r="I63" s="150">
        <f>⑧計算域Ⅱ!R16</f>
        <v>0</v>
      </c>
      <c r="J63" s="151">
        <f>⑧計算域Ⅱ!S16</f>
        <v>0</v>
      </c>
      <c r="K63" s="151">
        <f>⑧計算域Ⅱ!T16</f>
        <v>0</v>
      </c>
      <c r="L63" s="151">
        <f>⑧計算域Ⅱ!J64</f>
        <v>0</v>
      </c>
      <c r="M63" s="151">
        <f>⑧計算域Ⅱ!K64</f>
        <v>0</v>
      </c>
    </row>
    <row r="64" spans="2:14" x14ac:dyDescent="0.15">
      <c r="B64" s="141" t="s">
        <v>132</v>
      </c>
      <c r="C64" s="147" t="s">
        <v>245</v>
      </c>
      <c r="D64" s="143">
        <f>⑧計算域Ⅱ!O17</f>
        <v>0</v>
      </c>
      <c r="E64" s="144">
        <f>⑧計算域Ⅱ!P17</f>
        <v>0</v>
      </c>
      <c r="F64" s="144">
        <f>⑧計算域Ⅱ!Q17</f>
        <v>0</v>
      </c>
      <c r="G64" s="144">
        <f>⑧計算域Ⅱ!H65</f>
        <v>0</v>
      </c>
      <c r="H64" s="145">
        <f>⑧計算域Ⅱ!I65</f>
        <v>0</v>
      </c>
      <c r="I64" s="143">
        <f>⑧計算域Ⅱ!R17</f>
        <v>0</v>
      </c>
      <c r="J64" s="144">
        <f>⑧計算域Ⅱ!S17</f>
        <v>0</v>
      </c>
      <c r="K64" s="144">
        <f>⑧計算域Ⅱ!T17</f>
        <v>0</v>
      </c>
      <c r="L64" s="144">
        <f>⑧計算域Ⅱ!J65</f>
        <v>0</v>
      </c>
      <c r="M64" s="144">
        <f>⑧計算域Ⅱ!K65</f>
        <v>0</v>
      </c>
    </row>
    <row r="65" spans="2:13" x14ac:dyDescent="0.15">
      <c r="B65" s="148" t="s">
        <v>133</v>
      </c>
      <c r="C65" s="153" t="s">
        <v>246</v>
      </c>
      <c r="D65" s="150">
        <f>⑧計算域Ⅱ!O18</f>
        <v>0</v>
      </c>
      <c r="E65" s="151">
        <f>⑧計算域Ⅱ!P18</f>
        <v>0</v>
      </c>
      <c r="F65" s="151">
        <f>⑧計算域Ⅱ!Q18</f>
        <v>0</v>
      </c>
      <c r="G65" s="151">
        <f>⑧計算域Ⅱ!H66</f>
        <v>0</v>
      </c>
      <c r="H65" s="152">
        <f>⑧計算域Ⅱ!I66</f>
        <v>0</v>
      </c>
      <c r="I65" s="150">
        <f>⑧計算域Ⅱ!R18</f>
        <v>0</v>
      </c>
      <c r="J65" s="151">
        <f>⑧計算域Ⅱ!S18</f>
        <v>0</v>
      </c>
      <c r="K65" s="151">
        <f>⑧計算域Ⅱ!T18</f>
        <v>0</v>
      </c>
      <c r="L65" s="151">
        <f>⑧計算域Ⅱ!J66</f>
        <v>0</v>
      </c>
      <c r="M65" s="151">
        <f>⑧計算域Ⅱ!K66</f>
        <v>0</v>
      </c>
    </row>
    <row r="66" spans="2:13" x14ac:dyDescent="0.15">
      <c r="B66" s="141" t="s">
        <v>134</v>
      </c>
      <c r="C66" s="147" t="s">
        <v>135</v>
      </c>
      <c r="D66" s="143">
        <f>⑧計算域Ⅱ!O19</f>
        <v>0</v>
      </c>
      <c r="E66" s="144">
        <f>⑧計算域Ⅱ!P19</f>
        <v>0</v>
      </c>
      <c r="F66" s="144">
        <f>⑧計算域Ⅱ!Q19</f>
        <v>0</v>
      </c>
      <c r="G66" s="144">
        <f>⑧計算域Ⅱ!H67</f>
        <v>0</v>
      </c>
      <c r="H66" s="145">
        <f>⑧計算域Ⅱ!I67</f>
        <v>0</v>
      </c>
      <c r="I66" s="143">
        <f>⑧計算域Ⅱ!R19</f>
        <v>0</v>
      </c>
      <c r="J66" s="144">
        <f>⑧計算域Ⅱ!S19</f>
        <v>0</v>
      </c>
      <c r="K66" s="144">
        <f>⑧計算域Ⅱ!T19</f>
        <v>0</v>
      </c>
      <c r="L66" s="144">
        <f>⑧計算域Ⅱ!J67</f>
        <v>0</v>
      </c>
      <c r="M66" s="144">
        <f>⑧計算域Ⅱ!K67</f>
        <v>0</v>
      </c>
    </row>
    <row r="67" spans="2:13" x14ac:dyDescent="0.15">
      <c r="B67" s="148" t="s">
        <v>136</v>
      </c>
      <c r="C67" s="153" t="s">
        <v>247</v>
      </c>
      <c r="D67" s="150">
        <f>⑧計算域Ⅱ!O20</f>
        <v>0</v>
      </c>
      <c r="E67" s="151">
        <f>⑧計算域Ⅱ!P20</f>
        <v>0</v>
      </c>
      <c r="F67" s="151">
        <f>⑧計算域Ⅱ!Q20</f>
        <v>0</v>
      </c>
      <c r="G67" s="151">
        <f>⑧計算域Ⅱ!H68</f>
        <v>0</v>
      </c>
      <c r="H67" s="152">
        <f>⑧計算域Ⅱ!I68</f>
        <v>0</v>
      </c>
      <c r="I67" s="150">
        <f>⑧計算域Ⅱ!R20</f>
        <v>0</v>
      </c>
      <c r="J67" s="151">
        <f>⑧計算域Ⅱ!S20</f>
        <v>0</v>
      </c>
      <c r="K67" s="151">
        <f>⑧計算域Ⅱ!T20</f>
        <v>0</v>
      </c>
      <c r="L67" s="151">
        <f>⑧計算域Ⅱ!J68</f>
        <v>0</v>
      </c>
      <c r="M67" s="151">
        <f>⑧計算域Ⅱ!K68</f>
        <v>0</v>
      </c>
    </row>
    <row r="68" spans="2:13" x14ac:dyDescent="0.15">
      <c r="B68" s="141" t="s">
        <v>137</v>
      </c>
      <c r="C68" s="147" t="s">
        <v>248</v>
      </c>
      <c r="D68" s="143">
        <f>⑧計算域Ⅱ!O21</f>
        <v>0</v>
      </c>
      <c r="E68" s="144">
        <f>⑧計算域Ⅱ!P21</f>
        <v>0</v>
      </c>
      <c r="F68" s="144">
        <f>⑧計算域Ⅱ!Q21</f>
        <v>0</v>
      </c>
      <c r="G68" s="144">
        <f>⑧計算域Ⅱ!H69</f>
        <v>0</v>
      </c>
      <c r="H68" s="145">
        <f>⑧計算域Ⅱ!I69</f>
        <v>0</v>
      </c>
      <c r="I68" s="143">
        <f>⑧計算域Ⅱ!R21</f>
        <v>0</v>
      </c>
      <c r="J68" s="144">
        <f>⑧計算域Ⅱ!S21</f>
        <v>0</v>
      </c>
      <c r="K68" s="144">
        <f>⑧計算域Ⅱ!T21</f>
        <v>0</v>
      </c>
      <c r="L68" s="144">
        <f>⑧計算域Ⅱ!J69</f>
        <v>0</v>
      </c>
      <c r="M68" s="144">
        <f>⑧計算域Ⅱ!K69</f>
        <v>0</v>
      </c>
    </row>
    <row r="69" spans="2:13" x14ac:dyDescent="0.15">
      <c r="B69" s="148" t="s">
        <v>138</v>
      </c>
      <c r="C69" s="153" t="s">
        <v>249</v>
      </c>
      <c r="D69" s="150">
        <f>⑧計算域Ⅱ!O22</f>
        <v>0</v>
      </c>
      <c r="E69" s="151">
        <f>⑧計算域Ⅱ!P22</f>
        <v>0</v>
      </c>
      <c r="F69" s="151">
        <f>⑧計算域Ⅱ!Q22</f>
        <v>0</v>
      </c>
      <c r="G69" s="151">
        <f>⑧計算域Ⅱ!H70</f>
        <v>0</v>
      </c>
      <c r="H69" s="152">
        <f>⑧計算域Ⅱ!I70</f>
        <v>0</v>
      </c>
      <c r="I69" s="150">
        <f>⑧計算域Ⅱ!R22</f>
        <v>0</v>
      </c>
      <c r="J69" s="151">
        <f>⑧計算域Ⅱ!S22</f>
        <v>0</v>
      </c>
      <c r="K69" s="151">
        <f>⑧計算域Ⅱ!T22</f>
        <v>0</v>
      </c>
      <c r="L69" s="151">
        <f>⑧計算域Ⅱ!J70</f>
        <v>0</v>
      </c>
      <c r="M69" s="151">
        <f>⑧計算域Ⅱ!K70</f>
        <v>0</v>
      </c>
    </row>
    <row r="70" spans="2:13" x14ac:dyDescent="0.15">
      <c r="B70" s="141" t="s">
        <v>139</v>
      </c>
      <c r="C70" s="147" t="s">
        <v>250</v>
      </c>
      <c r="D70" s="143">
        <f>⑧計算域Ⅱ!O23</f>
        <v>0</v>
      </c>
      <c r="E70" s="144">
        <f>⑧計算域Ⅱ!P23</f>
        <v>0</v>
      </c>
      <c r="F70" s="144">
        <f>⑧計算域Ⅱ!Q23</f>
        <v>0</v>
      </c>
      <c r="G70" s="144">
        <f>⑧計算域Ⅱ!H71</f>
        <v>0</v>
      </c>
      <c r="H70" s="145">
        <f>⑧計算域Ⅱ!I71</f>
        <v>0</v>
      </c>
      <c r="I70" s="143">
        <f>⑧計算域Ⅱ!R23</f>
        <v>0</v>
      </c>
      <c r="J70" s="144">
        <f>⑧計算域Ⅱ!S23</f>
        <v>0</v>
      </c>
      <c r="K70" s="144">
        <f>⑧計算域Ⅱ!T23</f>
        <v>0</v>
      </c>
      <c r="L70" s="144">
        <f>⑧計算域Ⅱ!J71</f>
        <v>0</v>
      </c>
      <c r="M70" s="144">
        <f>⑧計算域Ⅱ!K71</f>
        <v>0</v>
      </c>
    </row>
    <row r="71" spans="2:13" x14ac:dyDescent="0.15">
      <c r="B71" s="148" t="s">
        <v>140</v>
      </c>
      <c r="C71" s="153" t="s">
        <v>251</v>
      </c>
      <c r="D71" s="150">
        <f>⑧計算域Ⅱ!O24</f>
        <v>0</v>
      </c>
      <c r="E71" s="151">
        <f>⑧計算域Ⅱ!P24</f>
        <v>0</v>
      </c>
      <c r="F71" s="151">
        <f>⑧計算域Ⅱ!Q24</f>
        <v>0</v>
      </c>
      <c r="G71" s="151">
        <f>⑧計算域Ⅱ!H72</f>
        <v>0</v>
      </c>
      <c r="H71" s="152">
        <f>⑧計算域Ⅱ!I72</f>
        <v>0</v>
      </c>
      <c r="I71" s="150">
        <f>⑧計算域Ⅱ!R24</f>
        <v>0</v>
      </c>
      <c r="J71" s="151">
        <f>⑧計算域Ⅱ!S24</f>
        <v>0</v>
      </c>
      <c r="K71" s="151">
        <f>⑧計算域Ⅱ!T24</f>
        <v>0</v>
      </c>
      <c r="L71" s="151">
        <f>⑧計算域Ⅱ!J72</f>
        <v>0</v>
      </c>
      <c r="M71" s="151">
        <f>⑧計算域Ⅱ!K72</f>
        <v>0</v>
      </c>
    </row>
    <row r="72" spans="2:13" x14ac:dyDescent="0.15">
      <c r="B72" s="141" t="s">
        <v>141</v>
      </c>
      <c r="C72" s="147" t="s">
        <v>252</v>
      </c>
      <c r="D72" s="143">
        <f>⑧計算域Ⅱ!O25</f>
        <v>0</v>
      </c>
      <c r="E72" s="144">
        <f>⑧計算域Ⅱ!P25</f>
        <v>0</v>
      </c>
      <c r="F72" s="144">
        <f>⑧計算域Ⅱ!Q25</f>
        <v>0</v>
      </c>
      <c r="G72" s="144">
        <f>⑧計算域Ⅱ!H73</f>
        <v>0</v>
      </c>
      <c r="H72" s="145">
        <f>⑧計算域Ⅱ!I73</f>
        <v>0</v>
      </c>
      <c r="I72" s="143">
        <f>⑧計算域Ⅱ!R25</f>
        <v>0</v>
      </c>
      <c r="J72" s="144">
        <f>⑧計算域Ⅱ!S25</f>
        <v>0</v>
      </c>
      <c r="K72" s="144">
        <f>⑧計算域Ⅱ!T25</f>
        <v>0</v>
      </c>
      <c r="L72" s="144">
        <f>⑧計算域Ⅱ!J73</f>
        <v>0</v>
      </c>
      <c r="M72" s="144">
        <f>⑧計算域Ⅱ!K73</f>
        <v>0</v>
      </c>
    </row>
    <row r="73" spans="2:13" x14ac:dyDescent="0.15">
      <c r="B73" s="148" t="s">
        <v>142</v>
      </c>
      <c r="C73" s="153" t="s">
        <v>253</v>
      </c>
      <c r="D73" s="150">
        <f>⑧計算域Ⅱ!O26</f>
        <v>0</v>
      </c>
      <c r="E73" s="151">
        <f>⑧計算域Ⅱ!P26</f>
        <v>0</v>
      </c>
      <c r="F73" s="151">
        <f>⑧計算域Ⅱ!Q26</f>
        <v>0</v>
      </c>
      <c r="G73" s="151">
        <f>⑧計算域Ⅱ!H74</f>
        <v>0</v>
      </c>
      <c r="H73" s="152">
        <f>⑧計算域Ⅱ!I74</f>
        <v>0</v>
      </c>
      <c r="I73" s="150">
        <f>⑧計算域Ⅱ!R26</f>
        <v>0</v>
      </c>
      <c r="J73" s="151">
        <f>⑧計算域Ⅱ!S26</f>
        <v>0</v>
      </c>
      <c r="K73" s="151">
        <f>⑧計算域Ⅱ!T26</f>
        <v>0</v>
      </c>
      <c r="L73" s="151">
        <f>⑧計算域Ⅱ!J74</f>
        <v>0</v>
      </c>
      <c r="M73" s="151">
        <f>⑧計算域Ⅱ!K74</f>
        <v>0</v>
      </c>
    </row>
    <row r="74" spans="2:13" x14ac:dyDescent="0.15">
      <c r="B74" s="141" t="s">
        <v>143</v>
      </c>
      <c r="C74" s="147" t="s">
        <v>254</v>
      </c>
      <c r="D74" s="143">
        <f>⑧計算域Ⅱ!O27</f>
        <v>0</v>
      </c>
      <c r="E74" s="144">
        <f>⑧計算域Ⅱ!P27</f>
        <v>0</v>
      </c>
      <c r="F74" s="144">
        <f>⑧計算域Ⅱ!Q27</f>
        <v>0</v>
      </c>
      <c r="G74" s="144">
        <f>⑧計算域Ⅱ!H75</f>
        <v>0</v>
      </c>
      <c r="H74" s="145">
        <f>⑧計算域Ⅱ!I75</f>
        <v>0</v>
      </c>
      <c r="I74" s="143">
        <f>⑧計算域Ⅱ!R27</f>
        <v>0</v>
      </c>
      <c r="J74" s="144">
        <f>⑧計算域Ⅱ!S27</f>
        <v>0</v>
      </c>
      <c r="K74" s="144">
        <f>⑧計算域Ⅱ!T27</f>
        <v>0</v>
      </c>
      <c r="L74" s="144">
        <f>⑧計算域Ⅱ!J75</f>
        <v>0</v>
      </c>
      <c r="M74" s="144">
        <f>⑧計算域Ⅱ!K75</f>
        <v>0</v>
      </c>
    </row>
    <row r="75" spans="2:13" x14ac:dyDescent="0.15">
      <c r="B75" s="148" t="s">
        <v>144</v>
      </c>
      <c r="C75" s="153" t="s">
        <v>255</v>
      </c>
      <c r="D75" s="150">
        <f>⑧計算域Ⅱ!O28</f>
        <v>0</v>
      </c>
      <c r="E75" s="151">
        <f>⑧計算域Ⅱ!P28</f>
        <v>0</v>
      </c>
      <c r="F75" s="151">
        <f>⑧計算域Ⅱ!Q28</f>
        <v>0</v>
      </c>
      <c r="G75" s="151">
        <f>⑧計算域Ⅱ!H76</f>
        <v>0</v>
      </c>
      <c r="H75" s="152">
        <f>⑧計算域Ⅱ!I76</f>
        <v>0</v>
      </c>
      <c r="I75" s="150">
        <f>⑧計算域Ⅱ!R28</f>
        <v>0</v>
      </c>
      <c r="J75" s="151">
        <f>⑧計算域Ⅱ!S28</f>
        <v>0</v>
      </c>
      <c r="K75" s="151">
        <f>⑧計算域Ⅱ!T28</f>
        <v>0</v>
      </c>
      <c r="L75" s="151">
        <f>⑧計算域Ⅱ!J76</f>
        <v>0</v>
      </c>
      <c r="M75" s="151">
        <f>⑧計算域Ⅱ!K76</f>
        <v>0</v>
      </c>
    </row>
    <row r="76" spans="2:13" x14ac:dyDescent="0.15">
      <c r="B76" s="141" t="s">
        <v>145</v>
      </c>
      <c r="C76" s="147" t="s">
        <v>256</v>
      </c>
      <c r="D76" s="143">
        <f>⑧計算域Ⅱ!O29</f>
        <v>0</v>
      </c>
      <c r="E76" s="144">
        <f>⑧計算域Ⅱ!P29</f>
        <v>0</v>
      </c>
      <c r="F76" s="144">
        <f>⑧計算域Ⅱ!Q29</f>
        <v>0</v>
      </c>
      <c r="G76" s="144">
        <f>⑧計算域Ⅱ!H77</f>
        <v>0</v>
      </c>
      <c r="H76" s="145">
        <f>⑧計算域Ⅱ!I77</f>
        <v>0</v>
      </c>
      <c r="I76" s="143">
        <f>⑧計算域Ⅱ!R29</f>
        <v>0</v>
      </c>
      <c r="J76" s="144">
        <f>⑧計算域Ⅱ!S29</f>
        <v>0</v>
      </c>
      <c r="K76" s="144">
        <f>⑧計算域Ⅱ!T29</f>
        <v>0</v>
      </c>
      <c r="L76" s="144">
        <f>⑧計算域Ⅱ!J77</f>
        <v>0</v>
      </c>
      <c r="M76" s="144">
        <f>⑧計算域Ⅱ!K77</f>
        <v>0</v>
      </c>
    </row>
    <row r="77" spans="2:13" x14ac:dyDescent="0.15">
      <c r="B77" s="148" t="s">
        <v>146</v>
      </c>
      <c r="C77" s="153" t="s">
        <v>257</v>
      </c>
      <c r="D77" s="150">
        <f>⑧計算域Ⅱ!O30</f>
        <v>0</v>
      </c>
      <c r="E77" s="151">
        <f>⑧計算域Ⅱ!P30</f>
        <v>0</v>
      </c>
      <c r="F77" s="151">
        <f>⑧計算域Ⅱ!Q30</f>
        <v>0</v>
      </c>
      <c r="G77" s="151">
        <f>⑧計算域Ⅱ!H78</f>
        <v>0</v>
      </c>
      <c r="H77" s="152">
        <f>⑧計算域Ⅱ!I78</f>
        <v>0</v>
      </c>
      <c r="I77" s="150">
        <f>⑧計算域Ⅱ!R30</f>
        <v>0</v>
      </c>
      <c r="J77" s="151">
        <f>⑧計算域Ⅱ!S30</f>
        <v>0</v>
      </c>
      <c r="K77" s="151">
        <f>⑧計算域Ⅱ!T30</f>
        <v>0</v>
      </c>
      <c r="L77" s="151">
        <f>⑧計算域Ⅱ!J78</f>
        <v>0</v>
      </c>
      <c r="M77" s="151">
        <f>⑧計算域Ⅱ!K78</f>
        <v>0</v>
      </c>
    </row>
    <row r="78" spans="2:13" x14ac:dyDescent="0.15">
      <c r="B78" s="141" t="s">
        <v>147</v>
      </c>
      <c r="C78" s="147" t="s">
        <v>148</v>
      </c>
      <c r="D78" s="143">
        <f>⑧計算域Ⅱ!O31</f>
        <v>0</v>
      </c>
      <c r="E78" s="144">
        <f>⑧計算域Ⅱ!P31</f>
        <v>0</v>
      </c>
      <c r="F78" s="144">
        <f>⑧計算域Ⅱ!Q31</f>
        <v>0</v>
      </c>
      <c r="G78" s="144">
        <f>⑧計算域Ⅱ!H79</f>
        <v>0</v>
      </c>
      <c r="H78" s="145">
        <f>⑧計算域Ⅱ!I79</f>
        <v>0</v>
      </c>
      <c r="I78" s="143">
        <f>⑧計算域Ⅱ!R31</f>
        <v>0</v>
      </c>
      <c r="J78" s="144">
        <f>⑧計算域Ⅱ!S31</f>
        <v>0</v>
      </c>
      <c r="K78" s="144">
        <f>⑧計算域Ⅱ!T31</f>
        <v>0</v>
      </c>
      <c r="L78" s="144">
        <f>⑧計算域Ⅱ!J79</f>
        <v>0</v>
      </c>
      <c r="M78" s="144">
        <f>⑧計算域Ⅱ!K79</f>
        <v>0</v>
      </c>
    </row>
    <row r="79" spans="2:13" x14ac:dyDescent="0.15">
      <c r="B79" s="148" t="s">
        <v>149</v>
      </c>
      <c r="C79" s="153" t="s">
        <v>258</v>
      </c>
      <c r="D79" s="150">
        <f>⑧計算域Ⅱ!O32</f>
        <v>0</v>
      </c>
      <c r="E79" s="151">
        <f>⑧計算域Ⅱ!P32</f>
        <v>0</v>
      </c>
      <c r="F79" s="151">
        <f>⑧計算域Ⅱ!Q32</f>
        <v>0</v>
      </c>
      <c r="G79" s="151">
        <f>⑧計算域Ⅱ!H80</f>
        <v>0</v>
      </c>
      <c r="H79" s="152">
        <f>⑧計算域Ⅱ!I80</f>
        <v>0</v>
      </c>
      <c r="I79" s="150">
        <f>⑧計算域Ⅱ!R32</f>
        <v>0</v>
      </c>
      <c r="J79" s="151">
        <f>⑧計算域Ⅱ!S32</f>
        <v>0</v>
      </c>
      <c r="K79" s="151">
        <f>⑧計算域Ⅱ!T32</f>
        <v>0</v>
      </c>
      <c r="L79" s="151">
        <f>⑧計算域Ⅱ!J80</f>
        <v>0</v>
      </c>
      <c r="M79" s="151">
        <f>⑧計算域Ⅱ!K80</f>
        <v>0</v>
      </c>
    </row>
    <row r="80" spans="2:13" x14ac:dyDescent="0.15">
      <c r="B80" s="141" t="s">
        <v>150</v>
      </c>
      <c r="C80" s="147" t="s">
        <v>358</v>
      </c>
      <c r="D80" s="143">
        <f>⑧計算域Ⅱ!O33</f>
        <v>0</v>
      </c>
      <c r="E80" s="144">
        <f>⑧計算域Ⅱ!P33</f>
        <v>0</v>
      </c>
      <c r="F80" s="144">
        <f>⑧計算域Ⅱ!Q33</f>
        <v>0</v>
      </c>
      <c r="G80" s="144">
        <f>⑧計算域Ⅱ!H81</f>
        <v>0</v>
      </c>
      <c r="H80" s="145">
        <f>⑧計算域Ⅱ!I81</f>
        <v>0</v>
      </c>
      <c r="I80" s="143">
        <f>⑧計算域Ⅱ!R33</f>
        <v>0</v>
      </c>
      <c r="J80" s="144">
        <f>⑧計算域Ⅱ!S33</f>
        <v>0</v>
      </c>
      <c r="K80" s="144">
        <f>⑧計算域Ⅱ!T33</f>
        <v>0</v>
      </c>
      <c r="L80" s="144">
        <f>⑧計算域Ⅱ!J81</f>
        <v>0</v>
      </c>
      <c r="M80" s="144">
        <f>⑧計算域Ⅱ!K81</f>
        <v>0</v>
      </c>
    </row>
    <row r="81" spans="2:13" x14ac:dyDescent="0.15">
      <c r="B81" s="148" t="s">
        <v>151</v>
      </c>
      <c r="C81" s="153" t="s">
        <v>168</v>
      </c>
      <c r="D81" s="150">
        <f>⑧計算域Ⅱ!O34</f>
        <v>0</v>
      </c>
      <c r="E81" s="151">
        <f>⑧計算域Ⅱ!P34</f>
        <v>0</v>
      </c>
      <c r="F81" s="151">
        <f>⑧計算域Ⅱ!Q34</f>
        <v>0</v>
      </c>
      <c r="G81" s="151">
        <f>⑧計算域Ⅱ!H82</f>
        <v>0</v>
      </c>
      <c r="H81" s="152">
        <f>⑧計算域Ⅱ!I82</f>
        <v>0</v>
      </c>
      <c r="I81" s="150">
        <f>⑧計算域Ⅱ!R34</f>
        <v>0</v>
      </c>
      <c r="J81" s="151">
        <f>⑧計算域Ⅱ!S34</f>
        <v>0</v>
      </c>
      <c r="K81" s="151">
        <f>⑧計算域Ⅱ!T34</f>
        <v>0</v>
      </c>
      <c r="L81" s="151">
        <f>⑧計算域Ⅱ!J82</f>
        <v>0</v>
      </c>
      <c r="M81" s="151">
        <f>⑧計算域Ⅱ!K82</f>
        <v>0</v>
      </c>
    </row>
    <row r="82" spans="2:13" x14ac:dyDescent="0.15">
      <c r="B82" s="141" t="s">
        <v>152</v>
      </c>
      <c r="C82" s="147" t="s">
        <v>153</v>
      </c>
      <c r="D82" s="143">
        <f>⑧計算域Ⅱ!O35</f>
        <v>0</v>
      </c>
      <c r="E82" s="144">
        <f>⑧計算域Ⅱ!P35</f>
        <v>0</v>
      </c>
      <c r="F82" s="144">
        <f>⑧計算域Ⅱ!Q35</f>
        <v>0</v>
      </c>
      <c r="G82" s="144">
        <f>⑧計算域Ⅱ!H83</f>
        <v>0</v>
      </c>
      <c r="H82" s="145">
        <f>⑧計算域Ⅱ!I83</f>
        <v>0</v>
      </c>
      <c r="I82" s="143">
        <f>⑧計算域Ⅱ!R35</f>
        <v>0</v>
      </c>
      <c r="J82" s="144">
        <f>⑧計算域Ⅱ!S35</f>
        <v>0</v>
      </c>
      <c r="K82" s="144">
        <f>⑧計算域Ⅱ!T35</f>
        <v>0</v>
      </c>
      <c r="L82" s="144">
        <f>⑧計算域Ⅱ!J83</f>
        <v>0</v>
      </c>
      <c r="M82" s="144">
        <f>⑧計算域Ⅱ!K83</f>
        <v>0</v>
      </c>
    </row>
    <row r="83" spans="2:13" x14ac:dyDescent="0.15">
      <c r="B83" s="148" t="s">
        <v>154</v>
      </c>
      <c r="C83" s="153" t="s">
        <v>259</v>
      </c>
      <c r="D83" s="150">
        <f>⑧計算域Ⅱ!O36</f>
        <v>0</v>
      </c>
      <c r="E83" s="151">
        <f>⑧計算域Ⅱ!P36</f>
        <v>0</v>
      </c>
      <c r="F83" s="151">
        <f>⑧計算域Ⅱ!Q36</f>
        <v>0</v>
      </c>
      <c r="G83" s="151">
        <f>⑧計算域Ⅱ!H84</f>
        <v>0</v>
      </c>
      <c r="H83" s="152">
        <f>⑧計算域Ⅱ!I84</f>
        <v>0</v>
      </c>
      <c r="I83" s="150">
        <f>⑧計算域Ⅱ!R36</f>
        <v>0</v>
      </c>
      <c r="J83" s="151">
        <f>⑧計算域Ⅱ!S36</f>
        <v>0</v>
      </c>
      <c r="K83" s="151">
        <f>⑧計算域Ⅱ!T36</f>
        <v>0</v>
      </c>
      <c r="L83" s="151">
        <f>⑧計算域Ⅱ!J84</f>
        <v>0</v>
      </c>
      <c r="M83" s="151">
        <f>⑧計算域Ⅱ!K84</f>
        <v>0</v>
      </c>
    </row>
    <row r="84" spans="2:13" x14ac:dyDescent="0.15">
      <c r="B84" s="141" t="s">
        <v>155</v>
      </c>
      <c r="C84" s="147" t="s">
        <v>260</v>
      </c>
      <c r="D84" s="143">
        <f>⑧計算域Ⅱ!O37</f>
        <v>0</v>
      </c>
      <c r="E84" s="144">
        <f>⑧計算域Ⅱ!P37</f>
        <v>0</v>
      </c>
      <c r="F84" s="144">
        <f>⑧計算域Ⅱ!Q37</f>
        <v>0</v>
      </c>
      <c r="G84" s="144">
        <f>⑧計算域Ⅱ!H85</f>
        <v>0</v>
      </c>
      <c r="H84" s="145">
        <f>⑧計算域Ⅱ!I85</f>
        <v>0</v>
      </c>
      <c r="I84" s="143">
        <f>⑧計算域Ⅱ!R37</f>
        <v>0</v>
      </c>
      <c r="J84" s="144">
        <f>⑧計算域Ⅱ!S37</f>
        <v>0</v>
      </c>
      <c r="K84" s="144">
        <f>⑧計算域Ⅱ!T37</f>
        <v>0</v>
      </c>
      <c r="L84" s="144">
        <f>⑧計算域Ⅱ!J85</f>
        <v>0</v>
      </c>
      <c r="M84" s="144">
        <f>⑧計算域Ⅱ!K85</f>
        <v>0</v>
      </c>
    </row>
    <row r="85" spans="2:13" x14ac:dyDescent="0.15">
      <c r="B85" s="148" t="s">
        <v>156</v>
      </c>
      <c r="C85" s="153" t="s">
        <v>169</v>
      </c>
      <c r="D85" s="150">
        <f>⑧計算域Ⅱ!O38</f>
        <v>0</v>
      </c>
      <c r="E85" s="151">
        <f>⑧計算域Ⅱ!P38</f>
        <v>0</v>
      </c>
      <c r="F85" s="151">
        <f>⑧計算域Ⅱ!Q38</f>
        <v>0</v>
      </c>
      <c r="G85" s="151">
        <f>⑧計算域Ⅱ!H86</f>
        <v>0</v>
      </c>
      <c r="H85" s="152">
        <f>⑧計算域Ⅱ!I86</f>
        <v>0</v>
      </c>
      <c r="I85" s="150">
        <f>⑧計算域Ⅱ!R38</f>
        <v>0</v>
      </c>
      <c r="J85" s="151">
        <f>⑧計算域Ⅱ!S38</f>
        <v>0</v>
      </c>
      <c r="K85" s="151">
        <f>⑧計算域Ⅱ!T38</f>
        <v>0</v>
      </c>
      <c r="L85" s="151">
        <f>⑧計算域Ⅱ!J86</f>
        <v>0</v>
      </c>
      <c r="M85" s="151">
        <f>⑧計算域Ⅱ!K86</f>
        <v>0</v>
      </c>
    </row>
    <row r="86" spans="2:13" x14ac:dyDescent="0.15">
      <c r="B86" s="141" t="s">
        <v>157</v>
      </c>
      <c r="C86" s="147" t="s">
        <v>261</v>
      </c>
      <c r="D86" s="143">
        <f>⑧計算域Ⅱ!O39</f>
        <v>0</v>
      </c>
      <c r="E86" s="144">
        <f>⑧計算域Ⅱ!P39</f>
        <v>0</v>
      </c>
      <c r="F86" s="144">
        <f>⑧計算域Ⅱ!Q39</f>
        <v>0</v>
      </c>
      <c r="G86" s="144">
        <f>⑧計算域Ⅱ!H87</f>
        <v>0</v>
      </c>
      <c r="H86" s="145">
        <f>⑧計算域Ⅱ!I87</f>
        <v>0</v>
      </c>
      <c r="I86" s="143">
        <f>⑧計算域Ⅱ!R39</f>
        <v>0</v>
      </c>
      <c r="J86" s="144">
        <f>⑧計算域Ⅱ!S39</f>
        <v>0</v>
      </c>
      <c r="K86" s="144">
        <f>⑧計算域Ⅱ!T39</f>
        <v>0</v>
      </c>
      <c r="L86" s="144">
        <f>⑧計算域Ⅱ!J87</f>
        <v>0</v>
      </c>
      <c r="M86" s="144">
        <f>⑧計算域Ⅱ!K87</f>
        <v>0</v>
      </c>
    </row>
    <row r="87" spans="2:13" x14ac:dyDescent="0.15">
      <c r="B87" s="148" t="s">
        <v>158</v>
      </c>
      <c r="C87" s="153" t="s">
        <v>262</v>
      </c>
      <c r="D87" s="150">
        <f>⑧計算域Ⅱ!O40</f>
        <v>0</v>
      </c>
      <c r="E87" s="151">
        <f>⑧計算域Ⅱ!P40</f>
        <v>0</v>
      </c>
      <c r="F87" s="151">
        <f>⑧計算域Ⅱ!Q40</f>
        <v>0</v>
      </c>
      <c r="G87" s="151">
        <f>⑧計算域Ⅱ!H88</f>
        <v>0</v>
      </c>
      <c r="H87" s="152">
        <f>⑧計算域Ⅱ!I88</f>
        <v>0</v>
      </c>
      <c r="I87" s="150">
        <f>⑧計算域Ⅱ!R40</f>
        <v>0</v>
      </c>
      <c r="J87" s="151">
        <f>⑧計算域Ⅱ!S40</f>
        <v>0</v>
      </c>
      <c r="K87" s="151">
        <f>⑧計算域Ⅱ!T40</f>
        <v>0</v>
      </c>
      <c r="L87" s="151">
        <f>⑧計算域Ⅱ!J88</f>
        <v>0</v>
      </c>
      <c r="M87" s="151">
        <f>⑧計算域Ⅱ!K88</f>
        <v>0</v>
      </c>
    </row>
    <row r="88" spans="2:13" x14ac:dyDescent="0.15">
      <c r="B88" s="141" t="s">
        <v>159</v>
      </c>
      <c r="C88" s="147" t="s">
        <v>263</v>
      </c>
      <c r="D88" s="143">
        <f>⑧計算域Ⅱ!O41</f>
        <v>0</v>
      </c>
      <c r="E88" s="144">
        <f>⑧計算域Ⅱ!P41</f>
        <v>0</v>
      </c>
      <c r="F88" s="144">
        <f>⑧計算域Ⅱ!Q41</f>
        <v>0</v>
      </c>
      <c r="G88" s="144">
        <f>⑧計算域Ⅱ!H89</f>
        <v>0</v>
      </c>
      <c r="H88" s="145">
        <f>⑧計算域Ⅱ!I89</f>
        <v>0</v>
      </c>
      <c r="I88" s="143">
        <f>⑧計算域Ⅱ!R41</f>
        <v>0</v>
      </c>
      <c r="J88" s="144">
        <f>⑧計算域Ⅱ!S41</f>
        <v>0</v>
      </c>
      <c r="K88" s="144">
        <f>⑧計算域Ⅱ!T41</f>
        <v>0</v>
      </c>
      <c r="L88" s="144">
        <f>⑧計算域Ⅱ!J89</f>
        <v>0</v>
      </c>
      <c r="M88" s="144">
        <f>⑧計算域Ⅱ!K89</f>
        <v>0</v>
      </c>
    </row>
    <row r="89" spans="2:13" x14ac:dyDescent="0.15">
      <c r="B89" s="148" t="s">
        <v>160</v>
      </c>
      <c r="C89" s="153" t="s">
        <v>264</v>
      </c>
      <c r="D89" s="150">
        <f>⑧計算域Ⅱ!O42</f>
        <v>0</v>
      </c>
      <c r="E89" s="151">
        <f>⑧計算域Ⅱ!P42</f>
        <v>0</v>
      </c>
      <c r="F89" s="151">
        <f>⑧計算域Ⅱ!Q42</f>
        <v>0</v>
      </c>
      <c r="G89" s="151">
        <f>⑧計算域Ⅱ!H90</f>
        <v>0</v>
      </c>
      <c r="H89" s="152">
        <f>⑧計算域Ⅱ!I90</f>
        <v>0</v>
      </c>
      <c r="I89" s="150">
        <f>⑧計算域Ⅱ!R42</f>
        <v>0</v>
      </c>
      <c r="J89" s="151">
        <f>⑧計算域Ⅱ!S42</f>
        <v>0</v>
      </c>
      <c r="K89" s="151">
        <f>⑧計算域Ⅱ!T42</f>
        <v>0</v>
      </c>
      <c r="L89" s="151">
        <f>⑧計算域Ⅱ!J90</f>
        <v>0</v>
      </c>
      <c r="M89" s="151">
        <f>⑧計算域Ⅱ!K90</f>
        <v>0</v>
      </c>
    </row>
    <row r="90" spans="2:13" x14ac:dyDescent="0.15">
      <c r="B90" s="141" t="s">
        <v>161</v>
      </c>
      <c r="C90" s="147" t="s">
        <v>265</v>
      </c>
      <c r="D90" s="143">
        <f>⑧計算域Ⅱ!O43</f>
        <v>0</v>
      </c>
      <c r="E90" s="144">
        <f>⑧計算域Ⅱ!P43</f>
        <v>0</v>
      </c>
      <c r="F90" s="144">
        <f>⑧計算域Ⅱ!Q43</f>
        <v>0</v>
      </c>
      <c r="G90" s="144">
        <f>⑧計算域Ⅱ!H91</f>
        <v>0</v>
      </c>
      <c r="H90" s="145">
        <f>⑧計算域Ⅱ!I91</f>
        <v>0</v>
      </c>
      <c r="I90" s="143">
        <f>⑧計算域Ⅱ!R43</f>
        <v>0</v>
      </c>
      <c r="J90" s="144">
        <f>⑧計算域Ⅱ!S43</f>
        <v>0</v>
      </c>
      <c r="K90" s="144">
        <f>⑧計算域Ⅱ!T43</f>
        <v>0</v>
      </c>
      <c r="L90" s="144">
        <f>⑧計算域Ⅱ!J91</f>
        <v>0</v>
      </c>
      <c r="M90" s="144">
        <f>⑧計算域Ⅱ!K91</f>
        <v>0</v>
      </c>
    </row>
    <row r="91" spans="2:13" x14ac:dyDescent="0.15">
      <c r="B91" s="148" t="s">
        <v>162</v>
      </c>
      <c r="C91" s="153" t="s">
        <v>266</v>
      </c>
      <c r="D91" s="150">
        <f>⑧計算域Ⅱ!O44</f>
        <v>0</v>
      </c>
      <c r="E91" s="151">
        <f>⑧計算域Ⅱ!P44</f>
        <v>0</v>
      </c>
      <c r="F91" s="151">
        <f>⑧計算域Ⅱ!Q44</f>
        <v>0</v>
      </c>
      <c r="G91" s="151">
        <f>⑧計算域Ⅱ!H92</f>
        <v>0</v>
      </c>
      <c r="H91" s="152">
        <f>⑧計算域Ⅱ!I92</f>
        <v>0</v>
      </c>
      <c r="I91" s="150">
        <f>⑧計算域Ⅱ!R44</f>
        <v>0</v>
      </c>
      <c r="J91" s="151">
        <f>⑧計算域Ⅱ!S44</f>
        <v>0</v>
      </c>
      <c r="K91" s="151">
        <f>⑧計算域Ⅱ!T44</f>
        <v>0</v>
      </c>
      <c r="L91" s="151">
        <f>⑧計算域Ⅱ!J92</f>
        <v>0</v>
      </c>
      <c r="M91" s="151">
        <f>⑧計算域Ⅱ!K92</f>
        <v>0</v>
      </c>
    </row>
    <row r="92" spans="2:13" x14ac:dyDescent="0.15">
      <c r="B92" s="141" t="s">
        <v>163</v>
      </c>
      <c r="C92" s="147" t="s">
        <v>267</v>
      </c>
      <c r="D92" s="143">
        <f>⑧計算域Ⅱ!O45</f>
        <v>0</v>
      </c>
      <c r="E92" s="144">
        <f>⑧計算域Ⅱ!P45</f>
        <v>0</v>
      </c>
      <c r="F92" s="144">
        <f>⑧計算域Ⅱ!Q45</f>
        <v>0</v>
      </c>
      <c r="G92" s="144">
        <f>⑧計算域Ⅱ!H93</f>
        <v>0</v>
      </c>
      <c r="H92" s="145">
        <f>⑧計算域Ⅱ!I93</f>
        <v>0</v>
      </c>
      <c r="I92" s="143">
        <f>⑧計算域Ⅱ!R45</f>
        <v>0</v>
      </c>
      <c r="J92" s="144">
        <f>⑧計算域Ⅱ!S45</f>
        <v>0</v>
      </c>
      <c r="K92" s="144">
        <f>⑧計算域Ⅱ!T45</f>
        <v>0</v>
      </c>
      <c r="L92" s="144">
        <f>⑧計算域Ⅱ!J93</f>
        <v>0</v>
      </c>
      <c r="M92" s="144">
        <f>⑧計算域Ⅱ!K93</f>
        <v>0</v>
      </c>
    </row>
    <row r="93" spans="2:13" x14ac:dyDescent="0.15">
      <c r="B93" s="148" t="s">
        <v>164</v>
      </c>
      <c r="C93" s="153" t="s">
        <v>268</v>
      </c>
      <c r="D93" s="150">
        <f>⑧計算域Ⅱ!O46</f>
        <v>0</v>
      </c>
      <c r="E93" s="151">
        <f>⑧計算域Ⅱ!P46</f>
        <v>0</v>
      </c>
      <c r="F93" s="151">
        <f>⑧計算域Ⅱ!Q46</f>
        <v>0</v>
      </c>
      <c r="G93" s="151">
        <f>⑧計算域Ⅱ!H94</f>
        <v>0</v>
      </c>
      <c r="H93" s="152">
        <f>⑧計算域Ⅱ!I94</f>
        <v>0</v>
      </c>
      <c r="I93" s="150">
        <f>⑧計算域Ⅱ!R46</f>
        <v>0</v>
      </c>
      <c r="J93" s="151">
        <f>⑧計算域Ⅱ!S46</f>
        <v>0</v>
      </c>
      <c r="K93" s="151">
        <f>⑧計算域Ⅱ!T46</f>
        <v>0</v>
      </c>
      <c r="L93" s="151">
        <f>⑧計算域Ⅱ!J94</f>
        <v>0</v>
      </c>
      <c r="M93" s="151">
        <f>⑧計算域Ⅱ!K94</f>
        <v>0</v>
      </c>
    </row>
    <row r="94" spans="2:13" x14ac:dyDescent="0.15">
      <c r="B94" s="141" t="s">
        <v>165</v>
      </c>
      <c r="C94" s="147" t="s">
        <v>269</v>
      </c>
      <c r="D94" s="143">
        <f>⑧計算域Ⅱ!O47</f>
        <v>0</v>
      </c>
      <c r="E94" s="144">
        <f>⑧計算域Ⅱ!P47</f>
        <v>0</v>
      </c>
      <c r="F94" s="144">
        <f>⑧計算域Ⅱ!Q47</f>
        <v>0</v>
      </c>
      <c r="G94" s="144">
        <f>⑧計算域Ⅱ!H95</f>
        <v>0</v>
      </c>
      <c r="H94" s="145">
        <f>⑧計算域Ⅱ!I95</f>
        <v>0</v>
      </c>
      <c r="I94" s="143">
        <f>⑧計算域Ⅱ!R47</f>
        <v>0</v>
      </c>
      <c r="J94" s="144">
        <f>⑧計算域Ⅱ!S47</f>
        <v>0</v>
      </c>
      <c r="K94" s="144">
        <f>⑧計算域Ⅱ!T47</f>
        <v>0</v>
      </c>
      <c r="L94" s="144">
        <f>⑧計算域Ⅱ!J95</f>
        <v>0</v>
      </c>
      <c r="M94" s="144">
        <f>⑧計算域Ⅱ!K95</f>
        <v>0</v>
      </c>
    </row>
    <row r="95" spans="2:13" x14ac:dyDescent="0.15">
      <c r="B95" s="148" t="s">
        <v>166</v>
      </c>
      <c r="C95" s="153" t="s">
        <v>270</v>
      </c>
      <c r="D95" s="150">
        <f>⑧計算域Ⅱ!O48</f>
        <v>0</v>
      </c>
      <c r="E95" s="151">
        <f>⑧計算域Ⅱ!P48</f>
        <v>0</v>
      </c>
      <c r="F95" s="151">
        <f>⑧計算域Ⅱ!Q48</f>
        <v>0</v>
      </c>
      <c r="G95" s="151">
        <f>⑧計算域Ⅱ!H96</f>
        <v>0</v>
      </c>
      <c r="H95" s="152">
        <f>⑧計算域Ⅱ!I96</f>
        <v>0</v>
      </c>
      <c r="I95" s="150">
        <f>⑧計算域Ⅱ!R48</f>
        <v>0</v>
      </c>
      <c r="J95" s="151">
        <f>⑧計算域Ⅱ!S48</f>
        <v>0</v>
      </c>
      <c r="K95" s="151">
        <f>⑧計算域Ⅱ!T48</f>
        <v>0</v>
      </c>
      <c r="L95" s="151">
        <f>⑧計算域Ⅱ!J96</f>
        <v>0</v>
      </c>
      <c r="M95" s="151">
        <f>⑧計算域Ⅱ!K96</f>
        <v>0</v>
      </c>
    </row>
    <row r="96" spans="2:13" ht="18" customHeight="1" x14ac:dyDescent="0.15">
      <c r="B96" s="374" t="s">
        <v>37</v>
      </c>
      <c r="C96" s="375"/>
      <c r="D96" s="32">
        <f t="shared" ref="D96:M96" si="1">SUM(D56:D95)</f>
        <v>0</v>
      </c>
      <c r="E96" s="33">
        <f t="shared" si="1"/>
        <v>0</v>
      </c>
      <c r="F96" s="33">
        <f t="shared" si="1"/>
        <v>0</v>
      </c>
      <c r="G96" s="33">
        <f t="shared" si="1"/>
        <v>0</v>
      </c>
      <c r="H96" s="34">
        <f t="shared" si="1"/>
        <v>0</v>
      </c>
      <c r="I96" s="32">
        <f t="shared" si="1"/>
        <v>0</v>
      </c>
      <c r="J96" s="33">
        <f t="shared" si="1"/>
        <v>0</v>
      </c>
      <c r="K96" s="33">
        <f t="shared" si="1"/>
        <v>0</v>
      </c>
      <c r="L96" s="33">
        <f t="shared" si="1"/>
        <v>0</v>
      </c>
      <c r="M96" s="33">
        <f t="shared" si="1"/>
        <v>0</v>
      </c>
    </row>
  </sheetData>
  <sheetProtection sheet="1" objects="1" scenarios="1"/>
  <mergeCells count="28">
    <mergeCell ref="I4:M4"/>
    <mergeCell ref="M52:M55"/>
    <mergeCell ref="J6:J8"/>
    <mergeCell ref="K7:K8"/>
    <mergeCell ref="L5:L8"/>
    <mergeCell ref="I52:I55"/>
    <mergeCell ref="I5:I8"/>
    <mergeCell ref="L52:L55"/>
    <mergeCell ref="K54:K55"/>
    <mergeCell ref="I51:M51"/>
    <mergeCell ref="M5:M8"/>
    <mergeCell ref="E53:E55"/>
    <mergeCell ref="B96:C96"/>
    <mergeCell ref="J53:J55"/>
    <mergeCell ref="F54:F55"/>
    <mergeCell ref="B49:C49"/>
    <mergeCell ref="D51:H51"/>
    <mergeCell ref="G52:G55"/>
    <mergeCell ref="H52:H55"/>
    <mergeCell ref="B51:C55"/>
    <mergeCell ref="D52:D55"/>
    <mergeCell ref="B4:C8"/>
    <mergeCell ref="D4:H4"/>
    <mergeCell ref="G5:G8"/>
    <mergeCell ref="H5:H8"/>
    <mergeCell ref="F7:F8"/>
    <mergeCell ref="E6:E8"/>
    <mergeCell ref="D5:D8"/>
  </mergeCells>
  <phoneticPr fontId="2"/>
  <pageMargins left="0.98425196850393704" right="0" top="0.59055118110236227" bottom="0" header="0.51181102362204722" footer="0.51181102362204722"/>
  <pageSetup paperSize="9" scale="68" orientation="portrait" cellComments="asDisplayed" r:id="rId1"/>
  <headerFooter alignWithMargins="0"/>
  <ignoredErrors>
    <ignoredError sqref="B9:B48 B56:B9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459EC-715B-4F12-B0AB-13F39B2B6D9C}">
  <sheetPr>
    <tabColor rgb="FF0066FF"/>
  </sheetPr>
  <dimension ref="B2:U99"/>
  <sheetViews>
    <sheetView zoomScale="90" zoomScaleNormal="90" workbookViewId="0"/>
  </sheetViews>
  <sheetFormatPr defaultColWidth="10" defaultRowHeight="13.5" x14ac:dyDescent="0.15"/>
  <cols>
    <col min="1" max="1" width="3.875" style="258" customWidth="1"/>
    <col min="2" max="2" width="9" style="258" customWidth="1"/>
    <col min="3" max="9" width="10" style="258"/>
    <col min="10" max="10" width="5.375" style="258" customWidth="1"/>
    <col min="11" max="19" width="10" style="258"/>
    <col min="20" max="20" width="11.125" style="258" customWidth="1"/>
    <col min="21" max="21" width="7.25" style="258" customWidth="1"/>
    <col min="22" max="16384" width="10" style="258"/>
  </cols>
  <sheetData>
    <row r="2" spans="2:21" ht="14.25" x14ac:dyDescent="0.15">
      <c r="B2" s="24" t="s">
        <v>315</v>
      </c>
    </row>
    <row r="5" spans="2:21" ht="30.75" customHeight="1" x14ac:dyDescent="0.15">
      <c r="B5" s="382"/>
      <c r="C5" s="382"/>
      <c r="D5" s="382"/>
      <c r="E5" s="382"/>
    </row>
    <row r="6" spans="2:21" x14ac:dyDescent="0.15">
      <c r="K6" s="259"/>
      <c r="L6" s="259"/>
      <c r="M6" s="259"/>
      <c r="N6" s="259"/>
      <c r="O6" s="259"/>
      <c r="P6" s="259"/>
      <c r="Q6" s="259"/>
      <c r="R6" s="259"/>
      <c r="S6" s="259"/>
      <c r="U6" s="259"/>
    </row>
    <row r="7" spans="2:21" x14ac:dyDescent="0.15">
      <c r="B7" s="259"/>
      <c r="C7" s="259"/>
      <c r="D7" s="259"/>
      <c r="E7" s="259"/>
      <c r="F7" s="259"/>
      <c r="G7" s="259"/>
      <c r="H7" s="259" t="str">
        <f>③入力!D5</f>
        <v>（単位：千円）</v>
      </c>
      <c r="I7" s="259"/>
      <c r="K7" s="259"/>
      <c r="L7" s="259"/>
      <c r="M7" s="259"/>
      <c r="N7" s="259"/>
      <c r="O7" s="259"/>
      <c r="P7" s="259"/>
      <c r="Q7" s="259"/>
      <c r="R7" s="259"/>
      <c r="S7" s="259"/>
      <c r="T7" s="259" t="str">
        <f>③入力!D5</f>
        <v>（単位：千円）</v>
      </c>
      <c r="U7" s="259"/>
    </row>
    <row r="8" spans="2:21" x14ac:dyDescent="0.15">
      <c r="B8" s="259"/>
      <c r="C8" s="259"/>
      <c r="D8" s="259"/>
      <c r="E8" s="259"/>
      <c r="F8" s="259"/>
      <c r="G8" s="259"/>
      <c r="H8" s="259"/>
      <c r="I8" s="259"/>
      <c r="K8" s="259"/>
      <c r="L8" s="259"/>
      <c r="M8" s="259"/>
      <c r="N8" s="259"/>
      <c r="O8" s="259"/>
      <c r="P8" s="259"/>
      <c r="Q8" s="259"/>
      <c r="R8" s="259"/>
      <c r="S8" s="259"/>
      <c r="T8" s="259"/>
      <c r="U8" s="259"/>
    </row>
    <row r="9" spans="2:21" x14ac:dyDescent="0.15">
      <c r="B9" s="259"/>
      <c r="C9" s="259"/>
      <c r="D9" s="259"/>
      <c r="E9" s="259"/>
      <c r="F9" s="259"/>
      <c r="G9" s="259"/>
      <c r="H9" s="259"/>
      <c r="I9" s="259"/>
      <c r="K9" s="259"/>
      <c r="L9" s="259"/>
      <c r="M9" s="259"/>
      <c r="N9" s="259"/>
      <c r="O9" s="259"/>
      <c r="P9" s="259"/>
      <c r="Q9" s="259"/>
      <c r="R9" s="259"/>
      <c r="S9" s="259"/>
      <c r="T9" s="259"/>
      <c r="U9" s="259"/>
    </row>
    <row r="10" spans="2:21" x14ac:dyDescent="0.15">
      <c r="B10" s="259"/>
      <c r="C10" s="259"/>
      <c r="D10" s="259"/>
      <c r="E10" s="259"/>
      <c r="F10" s="259"/>
      <c r="G10" s="259"/>
      <c r="H10" s="259"/>
      <c r="I10" s="259"/>
      <c r="K10" s="259"/>
      <c r="L10" s="259"/>
      <c r="M10" s="259"/>
      <c r="N10" s="259"/>
      <c r="O10" s="259"/>
      <c r="P10" s="259"/>
      <c r="Q10" s="259"/>
      <c r="R10" s="259"/>
      <c r="S10" s="259"/>
      <c r="T10" s="259"/>
      <c r="U10" s="259"/>
    </row>
    <row r="11" spans="2:21" ht="13.5" customHeight="1" x14ac:dyDescent="0.15">
      <c r="B11" s="259"/>
      <c r="C11" s="259"/>
      <c r="D11" s="259"/>
      <c r="E11" s="259"/>
      <c r="F11" s="259"/>
      <c r="G11" s="259"/>
      <c r="H11" s="259"/>
      <c r="I11" s="259"/>
      <c r="K11" s="259"/>
      <c r="L11" s="259"/>
      <c r="M11" s="259"/>
      <c r="N11" s="259"/>
      <c r="O11" s="259"/>
      <c r="P11" s="259"/>
      <c r="Q11" s="259"/>
      <c r="R11" s="259"/>
      <c r="S11" s="259"/>
      <c r="T11" s="259"/>
      <c r="U11" s="259"/>
    </row>
    <row r="12" spans="2:21" x14ac:dyDescent="0.15">
      <c r="B12" s="259"/>
      <c r="C12" s="259"/>
      <c r="D12" s="259"/>
      <c r="E12" s="259"/>
      <c r="F12" s="259"/>
      <c r="G12" s="259"/>
      <c r="H12" s="259"/>
      <c r="I12" s="259"/>
      <c r="K12" s="259"/>
      <c r="L12" s="259"/>
      <c r="M12" s="259"/>
      <c r="N12" s="259"/>
      <c r="O12" s="259"/>
      <c r="P12" s="259"/>
      <c r="Q12" s="259"/>
      <c r="R12" s="259"/>
      <c r="S12" s="259"/>
      <c r="T12" s="259"/>
      <c r="U12" s="259"/>
    </row>
    <row r="13" spans="2:21" x14ac:dyDescent="0.15">
      <c r="B13" s="259"/>
      <c r="C13" s="259"/>
      <c r="D13" s="259"/>
      <c r="E13" s="259"/>
      <c r="F13" s="259"/>
      <c r="G13" s="259"/>
      <c r="H13" s="259"/>
      <c r="I13" s="259"/>
      <c r="K13" s="259"/>
      <c r="L13" s="259"/>
      <c r="M13" s="259"/>
      <c r="N13" s="259"/>
      <c r="O13" s="259"/>
      <c r="P13" s="259"/>
      <c r="Q13" s="259"/>
      <c r="R13" s="259"/>
      <c r="S13" s="259"/>
      <c r="T13" s="259"/>
      <c r="U13" s="259"/>
    </row>
    <row r="14" spans="2:21" x14ac:dyDescent="0.15">
      <c r="B14" s="259"/>
      <c r="C14" s="259"/>
      <c r="D14" s="259"/>
      <c r="E14" s="259"/>
      <c r="F14" s="259"/>
      <c r="G14" s="259"/>
      <c r="H14" s="259"/>
      <c r="I14" s="259"/>
      <c r="K14" s="259"/>
      <c r="L14" s="259"/>
      <c r="M14" s="259"/>
      <c r="N14" s="259"/>
      <c r="O14" s="259"/>
      <c r="P14" s="259"/>
      <c r="Q14" s="259"/>
      <c r="R14" s="259"/>
      <c r="S14" s="259"/>
      <c r="T14" s="259"/>
      <c r="U14" s="259"/>
    </row>
    <row r="15" spans="2:21" x14ac:dyDescent="0.15">
      <c r="B15" s="259"/>
      <c r="C15" s="259"/>
      <c r="D15" s="259"/>
      <c r="E15" s="259"/>
      <c r="F15" s="259"/>
      <c r="G15" s="259"/>
      <c r="H15" s="259"/>
      <c r="I15" s="259"/>
      <c r="K15" s="259"/>
      <c r="L15" s="259"/>
      <c r="M15" s="259"/>
      <c r="N15" s="259"/>
      <c r="O15" s="259"/>
      <c r="P15" s="259"/>
      <c r="Q15" s="259"/>
      <c r="R15" s="259"/>
      <c r="S15" s="259"/>
      <c r="T15" s="259"/>
      <c r="U15" s="259"/>
    </row>
    <row r="16" spans="2:21" x14ac:dyDescent="0.15">
      <c r="B16" s="259"/>
      <c r="C16" s="259"/>
      <c r="D16" s="259"/>
      <c r="E16" s="259"/>
      <c r="F16" s="259"/>
      <c r="G16" s="259"/>
      <c r="H16" s="259"/>
      <c r="I16" s="259"/>
      <c r="K16" s="259"/>
      <c r="L16" s="259"/>
      <c r="M16" s="259"/>
      <c r="N16" s="259"/>
      <c r="O16" s="259"/>
      <c r="P16" s="259"/>
      <c r="Q16" s="259"/>
      <c r="R16" s="259"/>
      <c r="S16" s="259"/>
      <c r="T16" s="259"/>
      <c r="U16" s="259"/>
    </row>
    <row r="17" spans="2:21" x14ac:dyDescent="0.15">
      <c r="B17" s="259"/>
      <c r="C17" s="259"/>
      <c r="D17" s="259"/>
      <c r="E17" s="259"/>
      <c r="F17" s="259"/>
      <c r="G17" s="259"/>
      <c r="H17" s="259"/>
      <c r="I17" s="259"/>
      <c r="K17" s="259"/>
      <c r="L17" s="259"/>
      <c r="M17" s="259"/>
      <c r="N17" s="259"/>
      <c r="O17" s="259"/>
      <c r="P17" s="259"/>
      <c r="Q17" s="259"/>
      <c r="R17" s="259"/>
      <c r="S17" s="259"/>
      <c r="T17" s="259"/>
      <c r="U17" s="259"/>
    </row>
    <row r="18" spans="2:21" x14ac:dyDescent="0.15">
      <c r="B18" s="259"/>
      <c r="C18" s="259"/>
      <c r="D18" s="259"/>
      <c r="E18" s="259"/>
      <c r="F18" s="259"/>
      <c r="G18" s="259"/>
      <c r="H18" s="259"/>
      <c r="I18" s="259"/>
      <c r="K18" s="259"/>
      <c r="L18" s="259"/>
      <c r="M18" s="259"/>
      <c r="N18" s="259"/>
      <c r="O18" s="259"/>
      <c r="P18" s="259"/>
      <c r="Q18" s="259"/>
      <c r="R18" s="259"/>
      <c r="S18" s="259"/>
      <c r="T18" s="259"/>
      <c r="U18" s="259"/>
    </row>
    <row r="19" spans="2:21" x14ac:dyDescent="0.15">
      <c r="B19" s="259"/>
      <c r="C19" s="259"/>
      <c r="D19" s="259"/>
      <c r="E19" s="259"/>
      <c r="F19" s="259"/>
      <c r="G19" s="259"/>
      <c r="H19" s="259"/>
      <c r="I19" s="259"/>
      <c r="K19" s="259"/>
      <c r="L19" s="259"/>
      <c r="M19" s="259"/>
      <c r="N19" s="259"/>
      <c r="O19" s="259"/>
      <c r="P19" s="259"/>
      <c r="Q19" s="259"/>
      <c r="R19" s="259"/>
      <c r="S19" s="259"/>
      <c r="T19" s="259"/>
      <c r="U19" s="259"/>
    </row>
    <row r="20" spans="2:21" x14ac:dyDescent="0.15">
      <c r="B20" s="259"/>
      <c r="C20" s="259"/>
      <c r="D20" s="259"/>
      <c r="E20" s="259"/>
      <c r="F20" s="259"/>
      <c r="G20" s="259"/>
      <c r="H20" s="259"/>
      <c r="I20" s="259"/>
      <c r="K20" s="259"/>
      <c r="L20" s="259"/>
      <c r="M20" s="259"/>
      <c r="N20" s="259"/>
      <c r="O20" s="259"/>
      <c r="P20" s="259"/>
      <c r="Q20" s="259"/>
      <c r="R20" s="259"/>
      <c r="S20" s="259"/>
      <c r="T20" s="259"/>
      <c r="U20" s="259"/>
    </row>
    <row r="21" spans="2:21" x14ac:dyDescent="0.15">
      <c r="B21" s="259"/>
      <c r="C21" s="259"/>
      <c r="D21" s="259"/>
      <c r="E21" s="259"/>
      <c r="F21" s="259"/>
      <c r="G21" s="259"/>
      <c r="H21" s="259"/>
      <c r="I21" s="259"/>
      <c r="K21" s="259"/>
      <c r="L21" s="259"/>
      <c r="M21" s="259"/>
      <c r="N21" s="259"/>
      <c r="O21" s="259"/>
      <c r="P21" s="259"/>
      <c r="Q21" s="259"/>
      <c r="R21" s="259"/>
      <c r="S21" s="259"/>
      <c r="T21" s="259"/>
      <c r="U21" s="259"/>
    </row>
    <row r="22" spans="2:21" x14ac:dyDescent="0.15">
      <c r="B22" s="259"/>
      <c r="C22" s="259"/>
      <c r="D22" s="259"/>
      <c r="E22" s="259"/>
      <c r="F22" s="259"/>
      <c r="G22" s="259"/>
      <c r="H22" s="259"/>
      <c r="I22" s="259"/>
      <c r="K22" s="259"/>
      <c r="L22" s="259"/>
      <c r="M22" s="259"/>
      <c r="N22" s="259"/>
      <c r="O22" s="259"/>
      <c r="P22" s="259"/>
      <c r="Q22" s="259"/>
      <c r="R22" s="259"/>
      <c r="S22" s="259"/>
      <c r="T22" s="259"/>
      <c r="U22" s="259"/>
    </row>
    <row r="23" spans="2:21" x14ac:dyDescent="0.15">
      <c r="B23" s="259"/>
      <c r="C23" s="259"/>
      <c r="D23" s="259"/>
      <c r="E23" s="259"/>
      <c r="F23" s="259"/>
      <c r="G23" s="259"/>
      <c r="H23" s="259"/>
      <c r="I23" s="259"/>
      <c r="K23" s="259"/>
      <c r="L23" s="259"/>
      <c r="M23" s="259"/>
      <c r="N23" s="259"/>
      <c r="O23" s="259"/>
      <c r="P23" s="259"/>
      <c r="Q23" s="259"/>
      <c r="R23" s="259"/>
      <c r="S23" s="259"/>
      <c r="T23" s="259"/>
      <c r="U23" s="259"/>
    </row>
    <row r="24" spans="2:21" x14ac:dyDescent="0.15">
      <c r="B24" s="259"/>
      <c r="C24" s="259"/>
      <c r="D24" s="259"/>
      <c r="E24" s="259"/>
      <c r="F24" s="259"/>
      <c r="G24" s="259"/>
      <c r="H24" s="259"/>
      <c r="I24" s="259"/>
      <c r="K24" s="259"/>
      <c r="L24" s="259"/>
      <c r="M24" s="259"/>
      <c r="N24" s="259"/>
      <c r="O24" s="259"/>
      <c r="P24" s="259"/>
      <c r="Q24" s="259"/>
      <c r="R24" s="259"/>
      <c r="S24" s="259"/>
      <c r="T24" s="259"/>
      <c r="U24" s="259"/>
    </row>
    <row r="25" spans="2:21" x14ac:dyDescent="0.15">
      <c r="B25" s="259"/>
      <c r="C25" s="259"/>
      <c r="D25" s="259"/>
      <c r="E25" s="259"/>
      <c r="F25" s="259"/>
      <c r="G25" s="259"/>
      <c r="H25" s="259"/>
      <c r="I25" s="259"/>
      <c r="K25" s="259"/>
      <c r="L25" s="259"/>
      <c r="M25" s="259"/>
      <c r="N25" s="259"/>
      <c r="O25" s="259"/>
      <c r="P25" s="259"/>
      <c r="Q25" s="259"/>
      <c r="R25" s="259"/>
      <c r="S25" s="259"/>
      <c r="T25" s="259"/>
      <c r="U25" s="259"/>
    </row>
    <row r="26" spans="2:21" x14ac:dyDescent="0.15">
      <c r="B26" s="259"/>
      <c r="C26" s="259"/>
      <c r="D26" s="259"/>
      <c r="E26" s="259"/>
      <c r="F26" s="259"/>
      <c r="G26" s="259"/>
      <c r="H26" s="259"/>
      <c r="I26" s="259"/>
      <c r="K26" s="259"/>
      <c r="L26" s="259"/>
      <c r="M26" s="259"/>
      <c r="N26" s="259"/>
      <c r="O26" s="259"/>
      <c r="P26" s="259"/>
      <c r="Q26" s="259"/>
      <c r="R26" s="259"/>
      <c r="S26" s="259"/>
      <c r="T26" s="259"/>
      <c r="U26" s="259"/>
    </row>
    <row r="27" spans="2:21" x14ac:dyDescent="0.15">
      <c r="B27" s="259"/>
      <c r="C27" s="259"/>
      <c r="D27" s="259"/>
      <c r="E27" s="259"/>
      <c r="F27" s="259"/>
      <c r="G27" s="259"/>
      <c r="H27" s="259"/>
      <c r="I27" s="259"/>
      <c r="K27" s="259"/>
      <c r="L27" s="259"/>
      <c r="M27" s="259"/>
      <c r="N27" s="259"/>
      <c r="O27" s="259"/>
      <c r="P27" s="259"/>
      <c r="Q27" s="259"/>
      <c r="R27" s="259"/>
      <c r="S27" s="259"/>
      <c r="T27" s="259"/>
      <c r="U27" s="259"/>
    </row>
    <row r="28" spans="2:21" x14ac:dyDescent="0.15">
      <c r="B28" s="259"/>
      <c r="C28" s="259"/>
      <c r="D28" s="259"/>
      <c r="E28" s="259"/>
      <c r="F28" s="259"/>
      <c r="G28" s="259"/>
      <c r="H28" s="259"/>
      <c r="I28" s="259"/>
      <c r="K28" s="259"/>
      <c r="L28" s="259"/>
      <c r="M28" s="259"/>
      <c r="N28" s="259"/>
      <c r="O28" s="259"/>
      <c r="P28" s="259"/>
      <c r="Q28" s="259"/>
      <c r="R28" s="259"/>
      <c r="S28" s="259"/>
      <c r="T28" s="259"/>
      <c r="U28" s="259"/>
    </row>
    <row r="29" spans="2:21" x14ac:dyDescent="0.15">
      <c r="K29" s="259"/>
      <c r="L29" s="259"/>
      <c r="M29" s="259"/>
      <c r="N29" s="259"/>
      <c r="O29" s="259"/>
      <c r="P29" s="259"/>
      <c r="Q29" s="259"/>
      <c r="R29" s="259"/>
      <c r="S29" s="259"/>
      <c r="T29" s="259"/>
      <c r="U29" s="259"/>
    </row>
    <row r="30" spans="2:21" x14ac:dyDescent="0.15">
      <c r="B30" s="259"/>
      <c r="C30" s="259"/>
      <c r="D30" s="259"/>
      <c r="E30" s="259"/>
      <c r="F30" s="259"/>
      <c r="G30" s="259"/>
      <c r="H30" s="259" t="str">
        <f>③入力!D5</f>
        <v>（単位：千円）</v>
      </c>
      <c r="I30" s="259"/>
      <c r="K30" s="259"/>
      <c r="L30" s="259"/>
      <c r="M30" s="259"/>
      <c r="N30" s="259"/>
      <c r="O30" s="259"/>
      <c r="P30" s="259"/>
      <c r="Q30" s="259"/>
      <c r="R30" s="259"/>
      <c r="S30" s="259"/>
      <c r="T30" s="259"/>
      <c r="U30" s="259"/>
    </row>
    <row r="31" spans="2:21" x14ac:dyDescent="0.15">
      <c r="B31" s="259"/>
      <c r="C31" s="259"/>
      <c r="D31" s="259"/>
      <c r="E31" s="259"/>
      <c r="F31" s="259"/>
      <c r="G31" s="259"/>
      <c r="H31" s="259"/>
      <c r="I31" s="259"/>
      <c r="K31" s="259"/>
      <c r="L31" s="259"/>
      <c r="M31" s="259"/>
      <c r="N31" s="259"/>
      <c r="O31" s="259"/>
      <c r="P31" s="259"/>
      <c r="Q31" s="259"/>
      <c r="R31" s="259"/>
      <c r="S31" s="259"/>
      <c r="T31" s="259"/>
      <c r="U31" s="259"/>
    </row>
    <row r="32" spans="2:21" x14ac:dyDescent="0.15">
      <c r="B32" s="259"/>
      <c r="C32" s="259"/>
      <c r="D32" s="259"/>
      <c r="E32" s="259"/>
      <c r="F32" s="259"/>
      <c r="G32" s="259"/>
      <c r="H32" s="259"/>
      <c r="I32" s="259"/>
      <c r="K32" s="259"/>
      <c r="L32" s="259"/>
      <c r="M32" s="259"/>
      <c r="N32" s="259"/>
      <c r="O32" s="259"/>
      <c r="P32" s="259"/>
      <c r="Q32" s="259"/>
      <c r="R32" s="259"/>
      <c r="S32" s="259"/>
      <c r="T32" s="259"/>
      <c r="U32" s="259"/>
    </row>
    <row r="33" spans="2:21" x14ac:dyDescent="0.15">
      <c r="B33" s="259"/>
      <c r="C33" s="259"/>
      <c r="D33" s="259"/>
      <c r="E33" s="259"/>
      <c r="F33" s="259"/>
      <c r="G33" s="259"/>
      <c r="H33" s="259"/>
      <c r="I33" s="259"/>
      <c r="K33" s="259"/>
      <c r="L33" s="259"/>
      <c r="M33" s="259"/>
      <c r="N33" s="259"/>
      <c r="O33" s="259"/>
      <c r="P33" s="259"/>
      <c r="Q33" s="259"/>
      <c r="R33" s="259"/>
      <c r="S33" s="259"/>
      <c r="T33" s="259"/>
      <c r="U33" s="259"/>
    </row>
    <row r="34" spans="2:21" x14ac:dyDescent="0.15">
      <c r="B34" s="259"/>
      <c r="C34" s="259"/>
      <c r="D34" s="259"/>
      <c r="E34" s="259"/>
      <c r="F34" s="259"/>
      <c r="G34" s="259"/>
      <c r="H34" s="259"/>
      <c r="I34" s="259"/>
      <c r="K34" s="259"/>
      <c r="L34" s="259"/>
      <c r="M34" s="259"/>
      <c r="N34" s="259"/>
      <c r="O34" s="259"/>
      <c r="P34" s="259"/>
      <c r="Q34" s="259"/>
      <c r="R34" s="259"/>
      <c r="S34" s="259"/>
      <c r="T34" s="259"/>
      <c r="U34" s="259"/>
    </row>
    <row r="35" spans="2:21" x14ac:dyDescent="0.15">
      <c r="B35" s="259"/>
      <c r="C35" s="259"/>
      <c r="D35" s="259"/>
      <c r="E35" s="259"/>
      <c r="F35" s="259"/>
      <c r="G35" s="259"/>
      <c r="H35" s="259"/>
      <c r="I35" s="259"/>
      <c r="K35" s="259"/>
      <c r="L35" s="259"/>
      <c r="M35" s="259"/>
      <c r="N35" s="259"/>
      <c r="O35" s="259"/>
      <c r="P35" s="259"/>
      <c r="Q35" s="259"/>
      <c r="R35" s="259"/>
      <c r="S35" s="259"/>
      <c r="T35" s="259"/>
      <c r="U35" s="259"/>
    </row>
    <row r="36" spans="2:21" x14ac:dyDescent="0.15">
      <c r="B36" s="259"/>
      <c r="C36" s="259"/>
      <c r="D36" s="259"/>
      <c r="E36" s="259"/>
      <c r="F36" s="259"/>
      <c r="G36" s="259"/>
      <c r="H36" s="259"/>
      <c r="I36" s="259"/>
      <c r="K36" s="259"/>
      <c r="L36" s="259"/>
      <c r="M36" s="259"/>
      <c r="N36" s="259"/>
      <c r="O36" s="259"/>
      <c r="P36" s="259"/>
      <c r="Q36" s="259"/>
      <c r="R36" s="259"/>
      <c r="S36" s="259"/>
      <c r="T36" s="259"/>
      <c r="U36" s="259"/>
    </row>
    <row r="37" spans="2:21" x14ac:dyDescent="0.15">
      <c r="B37" s="259"/>
      <c r="C37" s="259"/>
      <c r="D37" s="259"/>
      <c r="E37" s="259"/>
      <c r="F37" s="259"/>
      <c r="G37" s="259"/>
      <c r="H37" s="259"/>
      <c r="I37" s="259"/>
      <c r="K37" s="259"/>
      <c r="L37" s="259"/>
      <c r="M37" s="259"/>
      <c r="N37" s="259"/>
      <c r="O37" s="259"/>
      <c r="P37" s="259"/>
      <c r="Q37" s="259"/>
      <c r="R37" s="259"/>
      <c r="S37" s="259"/>
      <c r="T37" s="259"/>
      <c r="U37" s="259"/>
    </row>
    <row r="38" spans="2:21" x14ac:dyDescent="0.15">
      <c r="B38" s="259"/>
      <c r="C38" s="259"/>
      <c r="D38" s="259"/>
      <c r="E38" s="259"/>
      <c r="F38" s="259"/>
      <c r="G38" s="259"/>
      <c r="H38" s="259"/>
      <c r="I38" s="259"/>
      <c r="K38" s="259"/>
      <c r="L38" s="259"/>
      <c r="M38" s="259"/>
      <c r="N38" s="259"/>
      <c r="O38" s="259"/>
      <c r="P38" s="259"/>
      <c r="Q38" s="259"/>
      <c r="R38" s="259"/>
      <c r="S38" s="259"/>
      <c r="T38" s="259"/>
      <c r="U38" s="259"/>
    </row>
    <row r="39" spans="2:21" x14ac:dyDescent="0.15">
      <c r="B39" s="259"/>
      <c r="C39" s="259"/>
      <c r="D39" s="259"/>
      <c r="E39" s="259"/>
      <c r="F39" s="259"/>
      <c r="G39" s="259"/>
      <c r="H39" s="259"/>
      <c r="I39" s="259"/>
      <c r="K39" s="259"/>
      <c r="L39" s="259"/>
      <c r="M39" s="259"/>
      <c r="N39" s="259"/>
      <c r="O39" s="259"/>
      <c r="P39" s="259"/>
      <c r="Q39" s="259"/>
      <c r="R39" s="259"/>
      <c r="S39" s="259"/>
      <c r="T39" s="259"/>
      <c r="U39" s="259"/>
    </row>
    <row r="40" spans="2:21" x14ac:dyDescent="0.15">
      <c r="B40" s="259"/>
      <c r="C40" s="259"/>
      <c r="D40" s="259"/>
      <c r="E40" s="259"/>
      <c r="F40" s="259"/>
      <c r="G40" s="259"/>
      <c r="H40" s="259"/>
      <c r="I40" s="259"/>
      <c r="K40" s="259"/>
      <c r="L40" s="259"/>
      <c r="M40" s="259"/>
      <c r="N40" s="259"/>
      <c r="O40" s="259"/>
      <c r="P40" s="259"/>
      <c r="Q40" s="259"/>
      <c r="R40" s="259"/>
      <c r="S40" s="259"/>
      <c r="T40" s="259"/>
      <c r="U40" s="259"/>
    </row>
    <row r="41" spans="2:21" x14ac:dyDescent="0.15">
      <c r="B41" s="259"/>
      <c r="C41" s="259"/>
      <c r="D41" s="259"/>
      <c r="E41" s="259"/>
      <c r="F41" s="259"/>
      <c r="G41" s="259"/>
      <c r="H41" s="259"/>
      <c r="I41" s="259"/>
      <c r="K41" s="259"/>
      <c r="L41" s="259"/>
      <c r="M41" s="259"/>
      <c r="N41" s="259"/>
      <c r="O41" s="259"/>
      <c r="P41" s="259"/>
      <c r="Q41" s="259"/>
      <c r="R41" s="259"/>
      <c r="S41" s="259"/>
      <c r="T41" s="259"/>
      <c r="U41" s="259"/>
    </row>
    <row r="42" spans="2:21" x14ac:dyDescent="0.15">
      <c r="B42" s="259"/>
      <c r="C42" s="259"/>
      <c r="D42" s="259"/>
      <c r="E42" s="259"/>
      <c r="F42" s="259"/>
      <c r="G42" s="259"/>
      <c r="H42" s="259"/>
      <c r="I42" s="259"/>
      <c r="K42" s="259"/>
      <c r="L42" s="259"/>
      <c r="M42" s="259"/>
      <c r="N42" s="259"/>
      <c r="O42" s="259"/>
      <c r="P42" s="259"/>
      <c r="Q42" s="259"/>
      <c r="R42" s="259"/>
      <c r="S42" s="259"/>
      <c r="T42" s="259"/>
      <c r="U42" s="259"/>
    </row>
    <row r="43" spans="2:21" x14ac:dyDescent="0.15">
      <c r="B43" s="259"/>
      <c r="C43" s="259"/>
      <c r="D43" s="259"/>
      <c r="E43" s="259"/>
      <c r="F43" s="259"/>
      <c r="G43" s="259"/>
      <c r="H43" s="259"/>
      <c r="I43" s="259"/>
      <c r="K43" s="259"/>
      <c r="L43" s="259"/>
      <c r="M43" s="259"/>
      <c r="N43" s="259"/>
      <c r="O43" s="259"/>
      <c r="P43" s="259"/>
      <c r="Q43" s="259"/>
      <c r="R43" s="259"/>
      <c r="S43" s="259"/>
      <c r="T43" s="259"/>
      <c r="U43" s="259"/>
    </row>
    <row r="44" spans="2:21" x14ac:dyDescent="0.15">
      <c r="B44" s="259"/>
      <c r="C44" s="259"/>
      <c r="D44" s="259"/>
      <c r="E44" s="259"/>
      <c r="F44" s="259"/>
      <c r="G44" s="259"/>
      <c r="H44" s="259"/>
      <c r="I44" s="259"/>
      <c r="K44" s="259"/>
      <c r="L44" s="259"/>
      <c r="M44" s="259"/>
      <c r="N44" s="259"/>
      <c r="O44" s="259"/>
      <c r="P44" s="259"/>
      <c r="Q44" s="259"/>
      <c r="R44" s="259"/>
      <c r="S44" s="259"/>
      <c r="T44" s="259"/>
      <c r="U44" s="259"/>
    </row>
    <row r="45" spans="2:21" x14ac:dyDescent="0.15">
      <c r="B45" s="259"/>
      <c r="C45" s="259"/>
      <c r="D45" s="259"/>
      <c r="E45" s="259"/>
      <c r="F45" s="259"/>
      <c r="G45" s="259"/>
      <c r="H45" s="259"/>
      <c r="I45" s="259"/>
      <c r="K45" s="259"/>
      <c r="L45" s="259"/>
      <c r="M45" s="259"/>
      <c r="N45" s="259"/>
      <c r="O45" s="259"/>
      <c r="P45" s="259"/>
      <c r="Q45" s="259"/>
      <c r="R45" s="259"/>
      <c r="S45" s="259"/>
      <c r="T45" s="259"/>
      <c r="U45" s="259"/>
    </row>
    <row r="46" spans="2:21" x14ac:dyDescent="0.15">
      <c r="B46" s="259"/>
      <c r="C46" s="259"/>
      <c r="D46" s="259"/>
      <c r="E46" s="259"/>
      <c r="F46" s="259"/>
      <c r="G46" s="259"/>
      <c r="H46" s="259"/>
      <c r="I46" s="259"/>
      <c r="K46" s="259"/>
      <c r="L46" s="259"/>
      <c r="M46" s="259"/>
      <c r="N46" s="259"/>
      <c r="O46" s="259"/>
      <c r="P46" s="259"/>
      <c r="Q46" s="259"/>
      <c r="R46" s="259"/>
      <c r="S46" s="259"/>
      <c r="T46" s="259"/>
      <c r="U46" s="259"/>
    </row>
    <row r="47" spans="2:21" x14ac:dyDescent="0.15">
      <c r="B47" s="259"/>
      <c r="C47" s="259"/>
      <c r="D47" s="259"/>
      <c r="E47" s="259"/>
      <c r="F47" s="259"/>
      <c r="G47" s="259"/>
      <c r="H47" s="259"/>
      <c r="I47" s="259"/>
      <c r="K47" s="259"/>
      <c r="L47" s="259"/>
      <c r="M47" s="259"/>
      <c r="N47" s="259"/>
      <c r="O47" s="259"/>
      <c r="P47" s="259"/>
      <c r="Q47" s="259"/>
      <c r="R47" s="259"/>
      <c r="S47" s="259"/>
      <c r="T47" s="259"/>
      <c r="U47" s="259"/>
    </row>
    <row r="48" spans="2:21" x14ac:dyDescent="0.15">
      <c r="B48" s="259"/>
      <c r="C48" s="259"/>
      <c r="D48" s="259"/>
      <c r="E48" s="259"/>
      <c r="F48" s="259"/>
      <c r="G48" s="259"/>
      <c r="H48" s="259"/>
      <c r="I48" s="259"/>
      <c r="K48" s="259"/>
      <c r="L48" s="259"/>
      <c r="M48" s="259"/>
      <c r="N48" s="259"/>
      <c r="O48" s="259"/>
      <c r="P48" s="259"/>
      <c r="Q48" s="259"/>
      <c r="R48" s="259"/>
      <c r="S48" s="259"/>
      <c r="T48" s="259"/>
      <c r="U48" s="259"/>
    </row>
    <row r="49" spans="2:21" x14ac:dyDescent="0.15">
      <c r="B49" s="259"/>
      <c r="C49" s="259"/>
      <c r="D49" s="259"/>
      <c r="E49" s="259"/>
      <c r="F49" s="259"/>
      <c r="G49" s="259"/>
      <c r="H49" s="259"/>
      <c r="I49" s="259"/>
      <c r="K49" s="259"/>
      <c r="L49" s="259"/>
      <c r="M49" s="259"/>
      <c r="N49" s="259"/>
      <c r="O49" s="259"/>
      <c r="P49" s="259"/>
      <c r="Q49" s="259"/>
      <c r="R49" s="259"/>
      <c r="S49" s="259"/>
      <c r="T49" s="259"/>
      <c r="U49" s="259"/>
    </row>
    <row r="50" spans="2:21" x14ac:dyDescent="0.15">
      <c r="B50" s="259"/>
      <c r="C50" s="259"/>
      <c r="D50" s="259"/>
      <c r="E50" s="259"/>
      <c r="F50" s="259"/>
      <c r="G50" s="259"/>
      <c r="H50" s="259"/>
      <c r="I50" s="259"/>
      <c r="K50" s="259"/>
      <c r="L50" s="259"/>
      <c r="M50" s="259"/>
      <c r="N50" s="259"/>
      <c r="O50" s="259"/>
      <c r="P50" s="259"/>
      <c r="Q50" s="259"/>
      <c r="R50" s="259"/>
      <c r="S50" s="259"/>
      <c r="T50" s="259"/>
      <c r="U50" s="259"/>
    </row>
    <row r="51" spans="2:21" x14ac:dyDescent="0.15">
      <c r="B51" s="259"/>
      <c r="C51" s="259"/>
      <c r="D51" s="259"/>
      <c r="E51" s="259"/>
      <c r="F51" s="259"/>
      <c r="G51" s="259"/>
      <c r="H51" s="259"/>
      <c r="I51" s="259"/>
      <c r="K51" s="259"/>
      <c r="L51" s="259"/>
      <c r="M51" s="259"/>
      <c r="N51" s="259"/>
      <c r="O51" s="259"/>
      <c r="P51" s="259"/>
      <c r="Q51" s="259"/>
      <c r="R51" s="259"/>
      <c r="S51" s="259"/>
      <c r="T51" s="259"/>
      <c r="U51" s="259"/>
    </row>
    <row r="52" spans="2:21" x14ac:dyDescent="0.15">
      <c r="B52" s="259"/>
      <c r="C52" s="259"/>
      <c r="D52" s="259"/>
      <c r="E52" s="259"/>
      <c r="F52" s="259"/>
      <c r="G52" s="259"/>
      <c r="H52" s="259"/>
      <c r="I52" s="259"/>
      <c r="K52" s="259"/>
      <c r="L52" s="259"/>
      <c r="M52" s="259"/>
      <c r="N52" s="259"/>
      <c r="O52" s="259"/>
      <c r="P52" s="259"/>
      <c r="Q52" s="259"/>
      <c r="R52" s="259"/>
      <c r="S52" s="259"/>
      <c r="T52" s="259"/>
      <c r="U52" s="259"/>
    </row>
    <row r="53" spans="2:21" ht="18" customHeight="1" x14ac:dyDescent="0.15"/>
    <row r="55" spans="2:21" ht="28.5" x14ac:dyDescent="0.15">
      <c r="B55" s="382"/>
      <c r="C55" s="382"/>
      <c r="D55" s="382"/>
      <c r="E55" s="382"/>
    </row>
    <row r="56" spans="2:21" ht="28.5" x14ac:dyDescent="0.15">
      <c r="B56" s="260"/>
      <c r="C56" s="260"/>
      <c r="D56" s="260"/>
      <c r="E56" s="260"/>
    </row>
    <row r="62" spans="2:21" x14ac:dyDescent="0.15">
      <c r="H62" s="258" t="s">
        <v>317</v>
      </c>
      <c r="T62" s="258" t="s">
        <v>317</v>
      </c>
    </row>
    <row r="99"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63"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M87"/>
  <sheetViews>
    <sheetView workbookViewId="0"/>
  </sheetViews>
  <sheetFormatPr defaultColWidth="9" defaultRowHeight="13.5" x14ac:dyDescent="0.15"/>
  <cols>
    <col min="1" max="1" width="3.625" style="5" customWidth="1"/>
    <col min="2" max="2" width="2.625" style="5" customWidth="1"/>
    <col min="3" max="4" width="9" style="5"/>
    <col min="5" max="6" width="7.625" style="5" customWidth="1"/>
    <col min="7" max="8" width="9" style="5"/>
    <col min="9" max="10" width="7.625" style="5" customWidth="1"/>
    <col min="11" max="12" width="9" style="5"/>
    <col min="13" max="13" width="2.625" style="5" customWidth="1"/>
    <col min="14" max="16384" width="9" style="5"/>
  </cols>
  <sheetData>
    <row r="2" spans="2:13" ht="14.25" x14ac:dyDescent="0.15">
      <c r="B2" s="7" t="s">
        <v>65</v>
      </c>
      <c r="C2" s="7"/>
      <c r="D2" s="7"/>
      <c r="E2" s="7"/>
    </row>
    <row r="3" spans="2:13" ht="14.25" thickBot="1" x14ac:dyDescent="0.2">
      <c r="M3" s="6" t="str">
        <f>"（単位："&amp;③入力!D63&amp;"、人）"</f>
        <v>（単位：千円、人）</v>
      </c>
    </row>
    <row r="4" spans="2:13" ht="8.1" customHeight="1" x14ac:dyDescent="0.15">
      <c r="B4" s="36"/>
      <c r="C4" s="37"/>
      <c r="D4" s="37"/>
      <c r="E4" s="37"/>
      <c r="F4" s="37"/>
      <c r="G4" s="37"/>
      <c r="H4" s="37"/>
      <c r="I4" s="37"/>
      <c r="J4" s="37"/>
      <c r="K4" s="37"/>
      <c r="L4" s="37"/>
      <c r="M4" s="38"/>
    </row>
    <row r="5" spans="2:13" x14ac:dyDescent="0.15">
      <c r="B5" s="39"/>
      <c r="C5" s="40" t="s">
        <v>200</v>
      </c>
      <c r="D5" s="40"/>
      <c r="E5" s="40"/>
      <c r="F5" s="40"/>
      <c r="G5" s="40"/>
      <c r="H5" s="40"/>
      <c r="I5" s="40"/>
      <c r="J5" s="40"/>
      <c r="K5" s="40"/>
      <c r="L5" s="40"/>
      <c r="M5" s="41"/>
    </row>
    <row r="6" spans="2:13" ht="8.1" customHeight="1" thickBot="1" x14ac:dyDescent="0.2">
      <c r="B6" s="39"/>
      <c r="C6" s="40"/>
      <c r="D6" s="40"/>
      <c r="E6" s="40"/>
      <c r="F6" s="40"/>
      <c r="G6" s="40"/>
      <c r="H6" s="40"/>
      <c r="I6" s="40"/>
      <c r="J6" s="40"/>
      <c r="K6" s="40"/>
      <c r="L6" s="40"/>
      <c r="M6" s="41"/>
    </row>
    <row r="7" spans="2:13" x14ac:dyDescent="0.15">
      <c r="B7" s="39"/>
      <c r="C7" s="42"/>
      <c r="D7" s="42"/>
      <c r="E7" s="43"/>
      <c r="F7" s="44"/>
      <c r="G7" s="395" t="s">
        <v>86</v>
      </c>
      <c r="H7" s="396"/>
      <c r="I7" s="43"/>
      <c r="J7" s="44"/>
      <c r="K7" s="42"/>
      <c r="L7" s="42"/>
      <c r="M7" s="41"/>
    </row>
    <row r="8" spans="2:13" x14ac:dyDescent="0.15">
      <c r="B8" s="39"/>
      <c r="C8" s="42"/>
      <c r="D8" s="42"/>
      <c r="E8" s="43"/>
      <c r="F8" s="45"/>
      <c r="G8" s="397"/>
      <c r="H8" s="398"/>
      <c r="I8" s="43"/>
      <c r="J8" s="45"/>
      <c r="K8" s="42"/>
      <c r="L8" s="42"/>
      <c r="M8" s="41"/>
    </row>
    <row r="9" spans="2:13" x14ac:dyDescent="0.15">
      <c r="B9" s="39"/>
      <c r="C9" s="42"/>
      <c r="D9" s="42"/>
      <c r="E9" s="43"/>
      <c r="F9" s="45"/>
      <c r="G9" s="399"/>
      <c r="H9" s="400"/>
      <c r="I9" s="43"/>
      <c r="J9" s="45"/>
      <c r="K9" s="42"/>
      <c r="L9" s="42"/>
      <c r="M9" s="41"/>
    </row>
    <row r="10" spans="2:13" ht="14.25" thickBot="1" x14ac:dyDescent="0.2">
      <c r="B10" s="39"/>
      <c r="C10" s="42"/>
      <c r="D10" s="42"/>
      <c r="E10" s="46"/>
      <c r="F10" s="40"/>
      <c r="G10" s="402">
        <f>③入力!D49</f>
        <v>0</v>
      </c>
      <c r="H10" s="403"/>
      <c r="I10" s="46"/>
      <c r="J10" s="40"/>
      <c r="K10" s="42"/>
      <c r="L10" s="42"/>
      <c r="M10" s="41"/>
    </row>
    <row r="11" spans="2:13" ht="8.1" customHeight="1" thickBot="1" x14ac:dyDescent="0.2">
      <c r="B11" s="47"/>
      <c r="C11" s="48"/>
      <c r="D11" s="48"/>
      <c r="E11" s="48"/>
      <c r="F11" s="48"/>
      <c r="G11" s="48"/>
      <c r="H11" s="48"/>
      <c r="I11" s="48"/>
      <c r="J11" s="48"/>
      <c r="K11" s="48"/>
      <c r="L11" s="48"/>
      <c r="M11" s="49"/>
    </row>
    <row r="12" spans="2:13" ht="5.0999999999999996" customHeight="1" x14ac:dyDescent="0.15">
      <c r="B12" s="17"/>
      <c r="C12" s="17"/>
      <c r="D12" s="17"/>
      <c r="E12" s="17"/>
      <c r="F12" s="17"/>
      <c r="G12" s="17"/>
      <c r="H12" s="17"/>
      <c r="I12" s="17"/>
      <c r="J12" s="17"/>
      <c r="K12" s="17"/>
      <c r="L12" s="17"/>
      <c r="M12" s="17"/>
    </row>
    <row r="13" spans="2:13" x14ac:dyDescent="0.15">
      <c r="B13" s="17"/>
      <c r="C13" s="17"/>
      <c r="D13" s="50"/>
      <c r="E13" s="17"/>
      <c r="F13" s="17"/>
      <c r="G13" s="17"/>
      <c r="H13" s="50"/>
      <c r="I13" s="17"/>
      <c r="J13" s="17"/>
      <c r="K13" s="17"/>
      <c r="L13" s="17"/>
      <c r="M13" s="17"/>
    </row>
    <row r="14" spans="2:13" x14ac:dyDescent="0.15">
      <c r="B14" s="17"/>
      <c r="C14" s="17"/>
      <c r="D14" s="50"/>
      <c r="E14" s="17"/>
      <c r="F14" s="17"/>
      <c r="G14" s="17"/>
      <c r="H14" s="50"/>
      <c r="I14" s="17"/>
      <c r="J14" s="17"/>
      <c r="K14" s="17"/>
      <c r="L14" s="17"/>
      <c r="M14" s="17"/>
    </row>
    <row r="15" spans="2:13" ht="5.0999999999999996" customHeight="1" thickBot="1" x14ac:dyDescent="0.2">
      <c r="B15" s="17"/>
      <c r="C15" s="17"/>
      <c r="D15" s="50"/>
      <c r="E15" s="17"/>
      <c r="F15" s="17"/>
      <c r="G15" s="17"/>
      <c r="H15" s="50"/>
      <c r="I15" s="17"/>
      <c r="J15" s="17"/>
      <c r="K15" s="17"/>
      <c r="L15" s="17"/>
      <c r="M15" s="17"/>
    </row>
    <row r="16" spans="2:13" ht="8.1" customHeight="1" x14ac:dyDescent="0.15">
      <c r="B16" s="51"/>
      <c r="C16" s="52"/>
      <c r="D16" s="52"/>
      <c r="E16" s="52"/>
      <c r="F16" s="52"/>
      <c r="G16" s="52"/>
      <c r="H16" s="52"/>
      <c r="I16" s="52"/>
      <c r="J16" s="52"/>
      <c r="K16" s="52"/>
      <c r="L16" s="52"/>
      <c r="M16" s="53"/>
    </row>
    <row r="17" spans="2:13" x14ac:dyDescent="0.15">
      <c r="B17" s="54"/>
      <c r="C17" s="55" t="s">
        <v>67</v>
      </c>
      <c r="D17" s="55"/>
      <c r="E17" s="55"/>
      <c r="F17" s="55"/>
      <c r="G17" s="55"/>
      <c r="H17" s="55"/>
      <c r="I17" s="55"/>
      <c r="J17" s="55"/>
      <c r="K17" s="55"/>
      <c r="L17" s="55"/>
      <c r="M17" s="56"/>
    </row>
    <row r="18" spans="2:13" ht="8.1" customHeight="1" thickBot="1" x14ac:dyDescent="0.2">
      <c r="B18" s="54"/>
      <c r="C18" s="55"/>
      <c r="D18" s="55"/>
      <c r="E18" s="55"/>
      <c r="F18" s="55"/>
      <c r="G18" s="55"/>
      <c r="H18" s="55"/>
      <c r="I18" s="55"/>
      <c r="J18" s="55"/>
      <c r="K18" s="55"/>
      <c r="L18" s="55"/>
      <c r="M18" s="56"/>
    </row>
    <row r="19" spans="2:13" x14ac:dyDescent="0.15">
      <c r="B19" s="54"/>
      <c r="C19" s="404" t="s">
        <v>87</v>
      </c>
      <c r="D19" s="405"/>
      <c r="E19" s="405"/>
      <c r="F19" s="405"/>
      <c r="G19" s="405"/>
      <c r="H19" s="405"/>
      <c r="I19" s="405"/>
      <c r="J19" s="405"/>
      <c r="K19" s="405"/>
      <c r="L19" s="406"/>
      <c r="M19" s="56"/>
    </row>
    <row r="20" spans="2:13" x14ac:dyDescent="0.15">
      <c r="B20" s="54"/>
      <c r="C20" s="407"/>
      <c r="D20" s="408"/>
      <c r="E20" s="408"/>
      <c r="F20" s="408"/>
      <c r="G20" s="408"/>
      <c r="H20" s="408"/>
      <c r="I20" s="408"/>
      <c r="J20" s="408"/>
      <c r="K20" s="408"/>
      <c r="L20" s="409"/>
      <c r="M20" s="56"/>
    </row>
    <row r="21" spans="2:13" ht="14.25" thickBot="1" x14ac:dyDescent="0.2">
      <c r="B21" s="54"/>
      <c r="C21" s="383">
        <f>⑧計算域Ⅱ!D49</f>
        <v>0</v>
      </c>
      <c r="D21" s="401"/>
      <c r="E21" s="401"/>
      <c r="F21" s="401"/>
      <c r="G21" s="401"/>
      <c r="H21" s="401"/>
      <c r="I21" s="401"/>
      <c r="J21" s="401"/>
      <c r="K21" s="401"/>
      <c r="L21" s="389"/>
      <c r="M21" s="56"/>
    </row>
    <row r="22" spans="2:13" ht="5.0999999999999996" customHeight="1" x14ac:dyDescent="0.15">
      <c r="B22" s="54"/>
      <c r="C22" s="57"/>
      <c r="D22" s="57"/>
      <c r="E22" s="57"/>
      <c r="F22" s="57"/>
      <c r="G22" s="57"/>
      <c r="H22" s="57"/>
      <c r="I22" s="57"/>
      <c r="J22" s="57"/>
      <c r="K22" s="57"/>
      <c r="L22" s="57"/>
      <c r="M22" s="56"/>
    </row>
    <row r="23" spans="2:13" x14ac:dyDescent="0.15">
      <c r="B23" s="54"/>
      <c r="C23" s="57"/>
      <c r="D23" s="57"/>
      <c r="E23" s="57"/>
      <c r="F23" s="58" t="s">
        <v>68</v>
      </c>
      <c r="G23" s="57"/>
      <c r="H23" s="57"/>
      <c r="I23" s="57"/>
      <c r="J23" s="57"/>
      <c r="K23" s="58" t="s">
        <v>69</v>
      </c>
      <c r="L23" s="57"/>
      <c r="M23" s="56"/>
    </row>
    <row r="24" spans="2:13" ht="23.25" x14ac:dyDescent="0.15">
      <c r="B24" s="54"/>
      <c r="C24" s="57"/>
      <c r="D24" s="268" t="s">
        <v>314</v>
      </c>
      <c r="E24" s="57"/>
      <c r="F24" s="58" t="s">
        <v>70</v>
      </c>
      <c r="G24" s="57"/>
      <c r="H24" s="57"/>
      <c r="I24" s="57"/>
      <c r="J24" s="57"/>
      <c r="K24" s="58" t="s">
        <v>71</v>
      </c>
      <c r="L24" s="57"/>
      <c r="M24" s="56"/>
    </row>
    <row r="25" spans="2:13" ht="5.0999999999999996" customHeight="1" thickBot="1" x14ac:dyDescent="0.2">
      <c r="B25" s="54"/>
      <c r="C25" s="57"/>
      <c r="D25" s="57"/>
      <c r="E25" s="57"/>
      <c r="F25" s="58"/>
      <c r="G25" s="57"/>
      <c r="H25" s="57"/>
      <c r="I25" s="57"/>
      <c r="J25" s="57"/>
      <c r="K25" s="58"/>
      <c r="L25" s="57"/>
      <c r="M25" s="56"/>
    </row>
    <row r="26" spans="2:13" x14ac:dyDescent="0.15">
      <c r="B26" s="54"/>
      <c r="C26" s="55"/>
      <c r="D26" s="59"/>
      <c r="E26" s="404" t="s">
        <v>72</v>
      </c>
      <c r="F26" s="405"/>
      <c r="G26" s="405"/>
      <c r="H26" s="406"/>
      <c r="I26" s="55"/>
      <c r="J26" s="404" t="s">
        <v>73</v>
      </c>
      <c r="K26" s="410"/>
      <c r="L26" s="411"/>
      <c r="M26" s="56"/>
    </row>
    <row r="27" spans="2:13" x14ac:dyDescent="0.15">
      <c r="B27" s="54"/>
      <c r="C27" s="55"/>
      <c r="D27" s="55"/>
      <c r="E27" s="60"/>
      <c r="F27" s="61"/>
      <c r="G27" s="386" t="s">
        <v>74</v>
      </c>
      <c r="H27" s="393"/>
      <c r="I27" s="55"/>
      <c r="J27" s="60"/>
      <c r="K27" s="386" t="s">
        <v>75</v>
      </c>
      <c r="L27" s="387"/>
      <c r="M27" s="56"/>
    </row>
    <row r="28" spans="2:13" ht="14.25" thickBot="1" x14ac:dyDescent="0.2">
      <c r="B28" s="54"/>
      <c r="C28" s="55"/>
      <c r="D28" s="55"/>
      <c r="E28" s="383">
        <f>⑧計算域Ⅱ!E49</f>
        <v>0</v>
      </c>
      <c r="F28" s="394"/>
      <c r="G28" s="388">
        <f>⑧計算域Ⅱ!F49</f>
        <v>0</v>
      </c>
      <c r="H28" s="389"/>
      <c r="I28" s="55"/>
      <c r="J28" s="62">
        <f>⑧計算域Ⅱ!D97</f>
        <v>0</v>
      </c>
      <c r="K28" s="388">
        <f>⑧計算域Ⅱ!E97</f>
        <v>0</v>
      </c>
      <c r="L28" s="389"/>
      <c r="M28" s="56"/>
    </row>
    <row r="29" spans="2:13" ht="8.1" customHeight="1" thickBot="1" x14ac:dyDescent="0.2">
      <c r="B29" s="63"/>
      <c r="C29" s="64"/>
      <c r="D29" s="64"/>
      <c r="E29" s="64"/>
      <c r="F29" s="64"/>
      <c r="G29" s="64"/>
      <c r="H29" s="64"/>
      <c r="I29" s="64"/>
      <c r="J29" s="64"/>
      <c r="K29" s="64"/>
      <c r="L29" s="64"/>
      <c r="M29" s="65"/>
    </row>
    <row r="31" spans="2:13" ht="5.0999999999999996" customHeight="1" thickBot="1" x14ac:dyDescent="0.2"/>
    <row r="32" spans="2:13" x14ac:dyDescent="0.15">
      <c r="C32" s="390" t="s">
        <v>89</v>
      </c>
      <c r="D32" s="391"/>
      <c r="E32" s="391"/>
      <c r="F32" s="391"/>
      <c r="G32" s="392"/>
    </row>
    <row r="33" spans="2:13" ht="14.25" thickBot="1" x14ac:dyDescent="0.2">
      <c r="C33" s="383">
        <f>⑧計算域Ⅱ!G49</f>
        <v>0</v>
      </c>
      <c r="D33" s="384"/>
      <c r="E33" s="384"/>
      <c r="F33" s="384"/>
      <c r="G33" s="385"/>
    </row>
    <row r="34" spans="2:13" ht="5.0999999999999996" customHeight="1" x14ac:dyDescent="0.15">
      <c r="C34" s="66"/>
      <c r="D34" s="67"/>
      <c r="E34" s="67"/>
      <c r="F34" s="67"/>
      <c r="G34" s="67"/>
      <c r="H34" s="67"/>
    </row>
    <row r="35" spans="2:13" x14ac:dyDescent="0.15">
      <c r="E35" s="68" t="s">
        <v>88</v>
      </c>
    </row>
    <row r="37" spans="2:13" ht="5.0999999999999996" customHeight="1" thickBot="1" x14ac:dyDescent="0.2"/>
    <row r="38" spans="2:13" ht="5.0999999999999996" customHeight="1" x14ac:dyDescent="0.15">
      <c r="B38" s="69"/>
      <c r="C38" s="70"/>
      <c r="D38" s="70"/>
      <c r="E38" s="70"/>
      <c r="F38" s="70"/>
      <c r="G38" s="70"/>
      <c r="H38" s="70"/>
      <c r="I38" s="70"/>
      <c r="J38" s="70"/>
      <c r="K38" s="70"/>
      <c r="L38" s="70"/>
      <c r="M38" s="71"/>
    </row>
    <row r="39" spans="2:13" x14ac:dyDescent="0.15">
      <c r="B39" s="72"/>
      <c r="C39" s="73" t="s">
        <v>77</v>
      </c>
      <c r="D39" s="73"/>
      <c r="E39" s="73"/>
      <c r="F39" s="73"/>
      <c r="G39" s="73"/>
      <c r="H39" s="73"/>
      <c r="I39" s="73"/>
      <c r="J39" s="73"/>
      <c r="K39" s="73"/>
      <c r="L39" s="73"/>
      <c r="M39" s="74"/>
    </row>
    <row r="40" spans="2:13" ht="5.0999999999999996" customHeight="1" thickBot="1" x14ac:dyDescent="0.2">
      <c r="B40" s="72"/>
      <c r="C40" s="73"/>
      <c r="D40" s="73"/>
      <c r="E40" s="73"/>
      <c r="F40" s="73"/>
      <c r="G40" s="73"/>
      <c r="H40" s="73"/>
      <c r="I40" s="73"/>
      <c r="J40" s="73"/>
      <c r="K40" s="73"/>
      <c r="L40" s="73"/>
      <c r="M40" s="74"/>
    </row>
    <row r="41" spans="2:13" x14ac:dyDescent="0.15">
      <c r="B41" s="72"/>
      <c r="C41" s="404" t="s">
        <v>78</v>
      </c>
      <c r="D41" s="410"/>
      <c r="E41" s="410"/>
      <c r="F41" s="410"/>
      <c r="G41" s="411"/>
      <c r="H41" s="73"/>
      <c r="I41" s="73"/>
      <c r="J41" s="404" t="s">
        <v>73</v>
      </c>
      <c r="K41" s="410"/>
      <c r="L41" s="411"/>
      <c r="M41" s="74"/>
    </row>
    <row r="42" spans="2:13" x14ac:dyDescent="0.15">
      <c r="B42" s="72"/>
      <c r="C42" s="429"/>
      <c r="D42" s="430"/>
      <c r="E42" s="430"/>
      <c r="F42" s="430"/>
      <c r="G42" s="431"/>
      <c r="H42" s="73"/>
      <c r="I42" s="73"/>
      <c r="J42" s="60"/>
      <c r="K42" s="386" t="s">
        <v>75</v>
      </c>
      <c r="L42" s="387"/>
      <c r="M42" s="74"/>
    </row>
    <row r="43" spans="2:13" ht="14.25" thickBot="1" x14ac:dyDescent="0.2">
      <c r="B43" s="72"/>
      <c r="C43" s="422">
        <f>⑧計算域Ⅱ!H49</f>
        <v>0</v>
      </c>
      <c r="D43" s="412"/>
      <c r="E43" s="412"/>
      <c r="F43" s="412"/>
      <c r="G43" s="428"/>
      <c r="H43" s="73"/>
      <c r="I43" s="73"/>
      <c r="J43" s="62">
        <f>⑧計算域Ⅱ!F97</f>
        <v>0</v>
      </c>
      <c r="K43" s="388">
        <f>⑧計算域Ⅱ!G97</f>
        <v>0</v>
      </c>
      <c r="L43" s="389"/>
      <c r="M43" s="74"/>
    </row>
    <row r="44" spans="2:13" ht="5.0999999999999996" customHeight="1" x14ac:dyDescent="0.15">
      <c r="B44" s="72"/>
      <c r="C44" s="73"/>
      <c r="D44" s="73"/>
      <c r="E44" s="73"/>
      <c r="F44" s="73"/>
      <c r="G44" s="73"/>
      <c r="H44" s="73"/>
      <c r="I44" s="73"/>
      <c r="J44" s="73"/>
      <c r="K44" s="73"/>
      <c r="L44" s="73"/>
      <c r="M44" s="74"/>
    </row>
    <row r="45" spans="2:13" x14ac:dyDescent="0.15">
      <c r="B45" s="72"/>
      <c r="C45" s="73"/>
      <c r="D45" s="75" t="s">
        <v>68</v>
      </c>
      <c r="E45" s="73"/>
      <c r="F45" s="73"/>
      <c r="G45" s="73"/>
      <c r="H45" s="73"/>
      <c r="I45" s="73"/>
      <c r="J45" s="75" t="s">
        <v>69</v>
      </c>
      <c r="K45" s="73"/>
      <c r="L45" s="73"/>
      <c r="M45" s="74"/>
    </row>
    <row r="46" spans="2:13" x14ac:dyDescent="0.15">
      <c r="B46" s="72"/>
      <c r="C46" s="73"/>
      <c r="D46" s="75" t="s">
        <v>70</v>
      </c>
      <c r="E46" s="73"/>
      <c r="F46" s="73"/>
      <c r="G46" s="73"/>
      <c r="H46" s="73"/>
      <c r="I46" s="73"/>
      <c r="J46" s="75" t="s">
        <v>71</v>
      </c>
      <c r="K46" s="73"/>
      <c r="L46" s="73"/>
      <c r="M46" s="74"/>
    </row>
    <row r="47" spans="2:13" ht="5.0999999999999996" customHeight="1" thickBot="1" x14ac:dyDescent="0.2">
      <c r="B47" s="72"/>
      <c r="C47" s="73"/>
      <c r="D47" s="73"/>
      <c r="E47" s="73"/>
      <c r="F47" s="73"/>
      <c r="G47" s="73"/>
      <c r="H47" s="73"/>
      <c r="I47" s="73"/>
      <c r="J47" s="73"/>
      <c r="K47" s="73"/>
      <c r="L47" s="73"/>
      <c r="M47" s="74"/>
    </row>
    <row r="48" spans="2:13" x14ac:dyDescent="0.15">
      <c r="B48" s="72"/>
      <c r="C48" s="404" t="s">
        <v>72</v>
      </c>
      <c r="D48" s="405"/>
      <c r="E48" s="405"/>
      <c r="F48" s="405"/>
      <c r="G48" s="406"/>
      <c r="H48" s="73"/>
      <c r="I48" s="73"/>
      <c r="J48" s="73"/>
      <c r="K48" s="73"/>
      <c r="L48" s="73"/>
      <c r="M48" s="74"/>
    </row>
    <row r="49" spans="2:13" x14ac:dyDescent="0.15">
      <c r="B49" s="72"/>
      <c r="C49" s="60"/>
      <c r="D49" s="61"/>
      <c r="E49" s="424" t="s">
        <v>74</v>
      </c>
      <c r="F49" s="419"/>
      <c r="G49" s="421"/>
      <c r="H49" s="73"/>
      <c r="I49" s="73"/>
      <c r="J49" s="73"/>
      <c r="K49" s="73"/>
      <c r="L49" s="73"/>
      <c r="M49" s="74"/>
    </row>
    <row r="50" spans="2:13" ht="14.25" thickBot="1" x14ac:dyDescent="0.2">
      <c r="B50" s="72"/>
      <c r="C50" s="383">
        <f>⑧計算域Ⅱ!I49</f>
        <v>0</v>
      </c>
      <c r="D50" s="394"/>
      <c r="E50" s="412">
        <f>⑧計算域Ⅱ!J49</f>
        <v>0</v>
      </c>
      <c r="F50" s="412"/>
      <c r="G50" s="413"/>
      <c r="H50" s="73"/>
      <c r="I50" s="73"/>
      <c r="J50" s="73"/>
      <c r="K50" s="73"/>
      <c r="L50" s="73"/>
      <c r="M50" s="74"/>
    </row>
    <row r="51" spans="2:13" ht="5.0999999999999996" customHeight="1" thickBot="1" x14ac:dyDescent="0.2">
      <c r="B51" s="76"/>
      <c r="C51" s="77"/>
      <c r="D51" s="77"/>
      <c r="E51" s="77"/>
      <c r="F51" s="77"/>
      <c r="G51" s="77"/>
      <c r="H51" s="77"/>
      <c r="I51" s="77"/>
      <c r="J51" s="77"/>
      <c r="K51" s="77"/>
      <c r="L51" s="77"/>
      <c r="M51" s="78"/>
    </row>
    <row r="52" spans="2:13" ht="5.0999999999999996" customHeight="1" x14ac:dyDescent="0.15"/>
    <row r="55" spans="2:13" ht="5.0999999999999996" customHeight="1" thickBot="1" x14ac:dyDescent="0.2"/>
    <row r="56" spans="2:13" x14ac:dyDescent="0.15">
      <c r="C56" s="390" t="s">
        <v>79</v>
      </c>
      <c r="D56" s="391"/>
      <c r="E56" s="391"/>
      <c r="F56" s="391"/>
      <c r="G56" s="391"/>
      <c r="H56" s="391"/>
      <c r="I56" s="391"/>
      <c r="J56" s="391"/>
      <c r="K56" s="391"/>
      <c r="L56" s="392"/>
    </row>
    <row r="57" spans="2:13" ht="14.25" thickBot="1" x14ac:dyDescent="0.2">
      <c r="C57" s="422">
        <f>⑧計算域Ⅱ!K49</f>
        <v>0</v>
      </c>
      <c r="D57" s="412"/>
      <c r="E57" s="412"/>
      <c r="F57" s="412"/>
      <c r="G57" s="412"/>
      <c r="H57" s="412"/>
      <c r="I57" s="412"/>
      <c r="J57" s="412"/>
      <c r="K57" s="412"/>
      <c r="L57" s="428"/>
    </row>
    <row r="58" spans="2:13" ht="5.0999999999999996" customHeight="1" x14ac:dyDescent="0.15"/>
    <row r="59" spans="2:13" x14ac:dyDescent="0.15">
      <c r="E59" s="50" t="s">
        <v>80</v>
      </c>
    </row>
    <row r="60" spans="2:13" x14ac:dyDescent="0.15">
      <c r="E60" s="50" t="s">
        <v>81</v>
      </c>
    </row>
    <row r="61" spans="2:13" ht="5.0999999999999996" customHeight="1" thickBot="1" x14ac:dyDescent="0.2"/>
    <row r="62" spans="2:13" x14ac:dyDescent="0.15">
      <c r="C62" s="390" t="s">
        <v>82</v>
      </c>
      <c r="D62" s="391"/>
      <c r="E62" s="391"/>
      <c r="F62" s="391"/>
      <c r="G62" s="391"/>
      <c r="H62" s="391"/>
      <c r="I62" s="391"/>
      <c r="J62" s="391"/>
      <c r="K62" s="391"/>
      <c r="L62" s="392"/>
    </row>
    <row r="63" spans="2:13" ht="14.25" thickBot="1" x14ac:dyDescent="0.2">
      <c r="C63" s="422">
        <f>⑧計算域Ⅱ!M49</f>
        <v>0</v>
      </c>
      <c r="D63" s="412"/>
      <c r="E63" s="412"/>
      <c r="F63" s="412"/>
      <c r="G63" s="412"/>
      <c r="H63" s="412"/>
      <c r="I63" s="412"/>
      <c r="J63" s="412"/>
      <c r="K63" s="412"/>
      <c r="L63" s="428"/>
    </row>
    <row r="64" spans="2:13" ht="5.0999999999999996" customHeight="1" x14ac:dyDescent="0.15"/>
    <row r="65" spans="2:13" x14ac:dyDescent="0.15">
      <c r="E65" s="50" t="s">
        <v>66</v>
      </c>
    </row>
    <row r="67" spans="2:13" ht="5.0999999999999996" customHeight="1" thickBot="1" x14ac:dyDescent="0.2"/>
    <row r="68" spans="2:13" x14ac:dyDescent="0.15">
      <c r="C68" s="390" t="s">
        <v>83</v>
      </c>
      <c r="D68" s="391"/>
      <c r="E68" s="391"/>
      <c r="F68" s="391"/>
      <c r="G68" s="391"/>
      <c r="H68" s="391"/>
      <c r="I68" s="391"/>
      <c r="J68" s="391"/>
      <c r="K68" s="391"/>
      <c r="L68" s="392"/>
    </row>
    <row r="69" spans="2:13" ht="14.25" thickBot="1" x14ac:dyDescent="0.2">
      <c r="C69" s="422">
        <f>⑧計算域Ⅱ!N49</f>
        <v>0</v>
      </c>
      <c r="D69" s="412"/>
      <c r="E69" s="412"/>
      <c r="F69" s="412"/>
      <c r="G69" s="412"/>
      <c r="H69" s="412"/>
      <c r="I69" s="412"/>
      <c r="J69" s="412"/>
      <c r="K69" s="412"/>
      <c r="L69" s="428"/>
    </row>
    <row r="70" spans="2:13" ht="5.0999999999999996" customHeight="1" x14ac:dyDescent="0.15"/>
    <row r="71" spans="2:13" x14ac:dyDescent="0.15">
      <c r="E71" s="50" t="s">
        <v>76</v>
      </c>
    </row>
    <row r="73" spans="2:13" ht="5.0999999999999996" customHeight="1" thickBot="1" x14ac:dyDescent="0.2"/>
    <row r="74" spans="2:13" ht="5.0999999999999996" customHeight="1" x14ac:dyDescent="0.15">
      <c r="B74" s="79"/>
      <c r="C74" s="80"/>
      <c r="D74" s="80"/>
      <c r="E74" s="80"/>
      <c r="F74" s="80"/>
      <c r="G74" s="80"/>
      <c r="H74" s="80"/>
      <c r="I74" s="80"/>
      <c r="J74" s="80"/>
      <c r="K74" s="80"/>
      <c r="L74" s="80"/>
      <c r="M74" s="81"/>
    </row>
    <row r="75" spans="2:13" x14ac:dyDescent="0.15">
      <c r="B75" s="82"/>
      <c r="C75" s="83" t="s">
        <v>84</v>
      </c>
      <c r="D75" s="83"/>
      <c r="E75" s="83"/>
      <c r="F75" s="83"/>
      <c r="G75" s="83"/>
      <c r="H75" s="83"/>
      <c r="I75" s="83"/>
      <c r="J75" s="83"/>
      <c r="K75" s="83"/>
      <c r="L75" s="83"/>
      <c r="M75" s="84"/>
    </row>
    <row r="76" spans="2:13" ht="5.0999999999999996" customHeight="1" thickBot="1" x14ac:dyDescent="0.2">
      <c r="B76" s="82"/>
      <c r="C76" s="83"/>
      <c r="D76" s="83"/>
      <c r="E76" s="83"/>
      <c r="F76" s="83"/>
      <c r="G76" s="83"/>
      <c r="H76" s="83"/>
      <c r="I76" s="83"/>
      <c r="J76" s="83"/>
      <c r="K76" s="83"/>
      <c r="L76" s="83"/>
      <c r="M76" s="84"/>
    </row>
    <row r="77" spans="2:13" x14ac:dyDescent="0.15">
      <c r="B77" s="82"/>
      <c r="C77" s="414" t="s">
        <v>85</v>
      </c>
      <c r="D77" s="415"/>
      <c r="E77" s="415"/>
      <c r="F77" s="415"/>
      <c r="G77" s="415"/>
      <c r="H77" s="416"/>
      <c r="I77" s="416"/>
      <c r="J77" s="416"/>
      <c r="K77" s="416"/>
      <c r="L77" s="417"/>
      <c r="M77" s="84"/>
    </row>
    <row r="78" spans="2:13" x14ac:dyDescent="0.15">
      <c r="B78" s="82"/>
      <c r="C78" s="418"/>
      <c r="D78" s="419"/>
      <c r="E78" s="419"/>
      <c r="F78" s="419"/>
      <c r="G78" s="419"/>
      <c r="H78" s="420"/>
      <c r="I78" s="420"/>
      <c r="J78" s="420"/>
      <c r="K78" s="420"/>
      <c r="L78" s="421"/>
      <c r="M78" s="84"/>
    </row>
    <row r="79" spans="2:13" ht="14.25" thickBot="1" x14ac:dyDescent="0.2">
      <c r="B79" s="82"/>
      <c r="C79" s="422">
        <f>⑧計算域Ⅱ!O49</f>
        <v>0</v>
      </c>
      <c r="D79" s="412"/>
      <c r="E79" s="412"/>
      <c r="F79" s="412"/>
      <c r="G79" s="412"/>
      <c r="H79" s="423"/>
      <c r="I79" s="423"/>
      <c r="J79" s="423"/>
      <c r="K79" s="423"/>
      <c r="L79" s="413"/>
      <c r="M79" s="84"/>
    </row>
    <row r="80" spans="2:13" ht="5.0999999999999996" customHeight="1" x14ac:dyDescent="0.15">
      <c r="B80" s="82"/>
      <c r="C80" s="83"/>
      <c r="D80" s="83"/>
      <c r="E80" s="83"/>
      <c r="F80" s="83"/>
      <c r="G80" s="83"/>
      <c r="H80" s="83"/>
      <c r="I80" s="83"/>
      <c r="J80" s="83"/>
      <c r="K80" s="83"/>
      <c r="L80" s="83"/>
      <c r="M80" s="84"/>
    </row>
    <row r="81" spans="2:13" x14ac:dyDescent="0.15">
      <c r="B81" s="82"/>
      <c r="C81" s="83"/>
      <c r="D81" s="83"/>
      <c r="E81" s="85" t="s">
        <v>68</v>
      </c>
      <c r="F81" s="83"/>
      <c r="G81" s="83"/>
      <c r="H81" s="83"/>
      <c r="I81" s="83"/>
      <c r="J81" s="83"/>
      <c r="K81" s="85" t="s">
        <v>69</v>
      </c>
      <c r="L81" s="83"/>
      <c r="M81" s="84"/>
    </row>
    <row r="82" spans="2:13" x14ac:dyDescent="0.15">
      <c r="B82" s="82"/>
      <c r="C82" s="83"/>
      <c r="D82" s="83"/>
      <c r="E82" s="85" t="s">
        <v>70</v>
      </c>
      <c r="F82" s="83"/>
      <c r="G82" s="83"/>
      <c r="H82" s="83"/>
      <c r="I82" s="83"/>
      <c r="J82" s="83"/>
      <c r="K82" s="85" t="s">
        <v>71</v>
      </c>
      <c r="L82" s="83"/>
      <c r="M82" s="84"/>
    </row>
    <row r="83" spans="2:13" ht="5.0999999999999996" customHeight="1" thickBot="1" x14ac:dyDescent="0.2">
      <c r="B83" s="82"/>
      <c r="C83" s="83"/>
      <c r="D83" s="83"/>
      <c r="E83" s="83"/>
      <c r="F83" s="83"/>
      <c r="G83" s="83"/>
      <c r="H83" s="83"/>
      <c r="I83" s="83"/>
      <c r="J83" s="83"/>
      <c r="K83" s="83"/>
      <c r="L83" s="83"/>
      <c r="M83" s="84"/>
    </row>
    <row r="84" spans="2:13" ht="13.5" customHeight="1" x14ac:dyDescent="0.15">
      <c r="B84" s="82"/>
      <c r="C84" s="404" t="s">
        <v>72</v>
      </c>
      <c r="D84" s="405"/>
      <c r="E84" s="405"/>
      <c r="F84" s="405"/>
      <c r="G84" s="406"/>
      <c r="H84" s="83"/>
      <c r="I84" s="404" t="s">
        <v>73</v>
      </c>
      <c r="J84" s="426"/>
      <c r="K84" s="426"/>
      <c r="L84" s="427"/>
      <c r="M84" s="84"/>
    </row>
    <row r="85" spans="2:13" x14ac:dyDescent="0.15">
      <c r="B85" s="82"/>
      <c r="C85" s="60"/>
      <c r="D85" s="61"/>
      <c r="E85" s="424" t="s">
        <v>74</v>
      </c>
      <c r="F85" s="419"/>
      <c r="G85" s="421"/>
      <c r="H85" s="83"/>
      <c r="I85" s="60"/>
      <c r="J85" s="86"/>
      <c r="K85" s="386" t="s">
        <v>75</v>
      </c>
      <c r="L85" s="387"/>
      <c r="M85" s="84"/>
    </row>
    <row r="86" spans="2:13" ht="14.25" thickBot="1" x14ac:dyDescent="0.2">
      <c r="B86" s="82"/>
      <c r="C86" s="383">
        <f>⑧計算域Ⅱ!P49</f>
        <v>0</v>
      </c>
      <c r="D86" s="394"/>
      <c r="E86" s="412">
        <f>⑧計算域Ⅱ!Q49</f>
        <v>0</v>
      </c>
      <c r="F86" s="412"/>
      <c r="G86" s="413"/>
      <c r="H86" s="83"/>
      <c r="I86" s="383">
        <f>⑧計算域Ⅱ!H97</f>
        <v>0</v>
      </c>
      <c r="J86" s="425"/>
      <c r="K86" s="388">
        <f>⑧計算域Ⅱ!I97</f>
        <v>0</v>
      </c>
      <c r="L86" s="389"/>
      <c r="M86" s="84"/>
    </row>
    <row r="87" spans="2:13" ht="5.0999999999999996" customHeight="1" thickBot="1" x14ac:dyDescent="0.2">
      <c r="B87" s="87"/>
      <c r="C87" s="88"/>
      <c r="D87" s="88"/>
      <c r="E87" s="88"/>
      <c r="F87" s="88"/>
      <c r="G87" s="88"/>
      <c r="H87" s="88"/>
      <c r="I87" s="88"/>
      <c r="J87" s="88"/>
      <c r="K87" s="88"/>
      <c r="L87" s="88"/>
      <c r="M87" s="89"/>
    </row>
  </sheetData>
  <sheetProtection sheet="1" objects="1" scenarios="1"/>
  <mergeCells count="38">
    <mergeCell ref="C69:L69"/>
    <mergeCell ref="C57:L57"/>
    <mergeCell ref="C48:G48"/>
    <mergeCell ref="E49:G49"/>
    <mergeCell ref="J41:L41"/>
    <mergeCell ref="K42:L42"/>
    <mergeCell ref="K43:L43"/>
    <mergeCell ref="C50:D50"/>
    <mergeCell ref="E50:G50"/>
    <mergeCell ref="C56:L56"/>
    <mergeCell ref="C68:L68"/>
    <mergeCell ref="C63:L63"/>
    <mergeCell ref="C41:G42"/>
    <mergeCell ref="C43:G43"/>
    <mergeCell ref="C62:L62"/>
    <mergeCell ref="C86:D86"/>
    <mergeCell ref="E86:G86"/>
    <mergeCell ref="C77:L78"/>
    <mergeCell ref="C79:L79"/>
    <mergeCell ref="K85:L85"/>
    <mergeCell ref="K86:L86"/>
    <mergeCell ref="E85:G85"/>
    <mergeCell ref="I86:J86"/>
    <mergeCell ref="C84:G84"/>
    <mergeCell ref="I84:L84"/>
    <mergeCell ref="G7:H9"/>
    <mergeCell ref="C21:L21"/>
    <mergeCell ref="G10:H10"/>
    <mergeCell ref="C19:L20"/>
    <mergeCell ref="E26:H26"/>
    <mergeCell ref="J26:L26"/>
    <mergeCell ref="C33:G33"/>
    <mergeCell ref="K27:L27"/>
    <mergeCell ref="K28:L28"/>
    <mergeCell ref="C32:G32"/>
    <mergeCell ref="G27:H27"/>
    <mergeCell ref="E28:F28"/>
    <mergeCell ref="G28:H28"/>
  </mergeCells>
  <phoneticPr fontId="2"/>
  <printOptions horizontalCentered="1"/>
  <pageMargins left="0.59055118110236227" right="0.59055118110236227" top="0.39370078740157483" bottom="0" header="0.51181102362204722" footer="0.51181102362204722"/>
  <pageSetup paperSize="9" scale="8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CCFF"/>
  </sheetPr>
  <dimension ref="B2:T97"/>
  <sheetViews>
    <sheetView zoomScaleNormal="100" zoomScaleSheetLayoutView="90" workbookViewId="0"/>
  </sheetViews>
  <sheetFormatPr defaultColWidth="9" defaultRowHeight="13.5" x14ac:dyDescent="0.15"/>
  <cols>
    <col min="1" max="1" width="2.625" style="5" customWidth="1"/>
    <col min="2" max="2" width="3.625" style="5" customWidth="1"/>
    <col min="3" max="3" width="25" style="5" bestFit="1" customWidth="1"/>
    <col min="4" max="4" width="10.25" style="5" bestFit="1" customWidth="1"/>
    <col min="5" max="6" width="9" style="5"/>
    <col min="7" max="7" width="9.625" style="5" customWidth="1"/>
    <col min="8" max="17" width="9" style="5"/>
    <col min="18" max="18" width="10.25" style="5" bestFit="1" customWidth="1"/>
    <col min="19" max="16384" width="9" style="5"/>
  </cols>
  <sheetData>
    <row r="2" spans="2:20" ht="14.25" x14ac:dyDescent="0.15">
      <c r="B2" s="7" t="s">
        <v>44</v>
      </c>
    </row>
    <row r="3" spans="2:20" ht="14.25" thickBot="1" x14ac:dyDescent="0.2">
      <c r="T3" s="21" t="str">
        <f>"（単位："&amp;③入力!D63&amp;"）"</f>
        <v>（単位：千円）</v>
      </c>
    </row>
    <row r="4" spans="2:20" ht="13.5" customHeight="1" x14ac:dyDescent="0.15">
      <c r="B4" s="442" t="s">
        <v>123</v>
      </c>
      <c r="C4" s="443"/>
      <c r="D4" s="448" t="s">
        <v>22</v>
      </c>
      <c r="E4" s="449"/>
      <c r="F4" s="450"/>
      <c r="G4" s="348" t="s">
        <v>116</v>
      </c>
      <c r="H4" s="448" t="s">
        <v>117</v>
      </c>
      <c r="I4" s="449"/>
      <c r="J4" s="450"/>
      <c r="K4" s="458" t="s">
        <v>45</v>
      </c>
      <c r="L4" s="461" t="s">
        <v>46</v>
      </c>
      <c r="M4" s="461" t="s">
        <v>47</v>
      </c>
      <c r="N4" s="451" t="s">
        <v>48</v>
      </c>
      <c r="O4" s="448" t="s">
        <v>118</v>
      </c>
      <c r="P4" s="449"/>
      <c r="Q4" s="450"/>
      <c r="R4" s="448" t="s">
        <v>42</v>
      </c>
      <c r="S4" s="449"/>
      <c r="T4" s="450"/>
    </row>
    <row r="5" spans="2:20" ht="7.5" customHeight="1" x14ac:dyDescent="0.15">
      <c r="B5" s="464"/>
      <c r="C5" s="445"/>
      <c r="D5" s="455" t="s">
        <v>63</v>
      </c>
      <c r="E5" s="269"/>
      <c r="F5" s="270"/>
      <c r="G5" s="349"/>
      <c r="H5" s="455" t="s">
        <v>24</v>
      </c>
      <c r="I5" s="269"/>
      <c r="J5" s="270"/>
      <c r="K5" s="459"/>
      <c r="L5" s="452"/>
      <c r="M5" s="452"/>
      <c r="N5" s="462"/>
      <c r="O5" s="455" t="s">
        <v>24</v>
      </c>
      <c r="P5" s="269"/>
      <c r="Q5" s="270"/>
      <c r="R5" s="455" t="s">
        <v>24</v>
      </c>
      <c r="S5" s="269"/>
      <c r="T5" s="270"/>
    </row>
    <row r="6" spans="2:20" ht="6.75" customHeight="1" x14ac:dyDescent="0.15">
      <c r="B6" s="444"/>
      <c r="C6" s="445"/>
      <c r="D6" s="456"/>
      <c r="E6" s="451" t="s">
        <v>72</v>
      </c>
      <c r="F6" s="271"/>
      <c r="G6" s="349"/>
      <c r="H6" s="456"/>
      <c r="I6" s="451" t="s">
        <v>72</v>
      </c>
      <c r="J6" s="271"/>
      <c r="K6" s="459"/>
      <c r="L6" s="452"/>
      <c r="M6" s="452"/>
      <c r="N6" s="462"/>
      <c r="O6" s="456"/>
      <c r="P6" s="451" t="s">
        <v>72</v>
      </c>
      <c r="Q6" s="271"/>
      <c r="R6" s="456"/>
      <c r="S6" s="451" t="s">
        <v>72</v>
      </c>
      <c r="T6" s="271"/>
    </row>
    <row r="7" spans="2:20" ht="27" customHeight="1" x14ac:dyDescent="0.15">
      <c r="B7" s="444"/>
      <c r="C7" s="445"/>
      <c r="D7" s="456"/>
      <c r="E7" s="452"/>
      <c r="F7" s="434" t="s">
        <v>316</v>
      </c>
      <c r="G7" s="349"/>
      <c r="H7" s="456"/>
      <c r="I7" s="452"/>
      <c r="J7" s="434" t="s">
        <v>316</v>
      </c>
      <c r="K7" s="459"/>
      <c r="L7" s="452"/>
      <c r="M7" s="452"/>
      <c r="N7" s="462"/>
      <c r="O7" s="456"/>
      <c r="P7" s="452"/>
      <c r="Q7" s="434" t="s">
        <v>316</v>
      </c>
      <c r="R7" s="456"/>
      <c r="S7" s="452"/>
      <c r="T7" s="434" t="s">
        <v>316</v>
      </c>
    </row>
    <row r="8" spans="2:20" x14ac:dyDescent="0.15">
      <c r="B8" s="446"/>
      <c r="C8" s="447"/>
      <c r="D8" s="457"/>
      <c r="E8" s="453"/>
      <c r="F8" s="454"/>
      <c r="G8" s="350"/>
      <c r="H8" s="457"/>
      <c r="I8" s="453"/>
      <c r="J8" s="454"/>
      <c r="K8" s="460"/>
      <c r="L8" s="453"/>
      <c r="M8" s="453"/>
      <c r="N8" s="463"/>
      <c r="O8" s="457"/>
      <c r="P8" s="453"/>
      <c r="Q8" s="454"/>
      <c r="R8" s="457"/>
      <c r="S8" s="453"/>
      <c r="T8" s="454"/>
    </row>
    <row r="9" spans="2:20" x14ac:dyDescent="0.15">
      <c r="B9" s="154" t="s">
        <v>124</v>
      </c>
      <c r="C9" s="155" t="s">
        <v>239</v>
      </c>
      <c r="D9" s="156">
        <f>③入力!D9</f>
        <v>0</v>
      </c>
      <c r="E9" s="157">
        <f>D9*⑨各種係数!F7</f>
        <v>0</v>
      </c>
      <c r="F9" s="158">
        <f>D9*⑨各種係数!G7</f>
        <v>0</v>
      </c>
      <c r="G9" s="159">
        <f t="array" ref="G9:G48">MMULT(⑪外生化逆行列係数表!D6:AQ45,D9:D48)</f>
        <v>0</v>
      </c>
      <c r="H9" s="156">
        <f>G9-D9</f>
        <v>0</v>
      </c>
      <c r="I9" s="160">
        <f>H9*⑨各種係数!F7</f>
        <v>0</v>
      </c>
      <c r="J9" s="158">
        <f>H9*⑨各種係数!G7</f>
        <v>0</v>
      </c>
      <c r="K9" s="160">
        <f>F9+J9</f>
        <v>0</v>
      </c>
      <c r="L9" s="157"/>
      <c r="M9" s="157">
        <f>$L$49*⑨各種係数!H7</f>
        <v>0</v>
      </c>
      <c r="N9" s="161">
        <f>M9*⑨各種係数!E7</f>
        <v>0</v>
      </c>
      <c r="O9" s="156">
        <f t="array" ref="O9:O48">MMULT(⑩逆行列係数表!D6:AQ45,N9:N48)</f>
        <v>0</v>
      </c>
      <c r="P9" s="157">
        <f>O9*⑨各種係数!F7</f>
        <v>0</v>
      </c>
      <c r="Q9" s="158">
        <f>O9*⑨各種係数!G7</f>
        <v>0</v>
      </c>
      <c r="R9" s="156">
        <f>D9+H9+O9</f>
        <v>0</v>
      </c>
      <c r="S9" s="157">
        <f>E9+I9+P9</f>
        <v>0</v>
      </c>
      <c r="T9" s="158">
        <f>F9+J9+Q9</f>
        <v>0</v>
      </c>
    </row>
    <row r="10" spans="2:20" x14ac:dyDescent="0.15">
      <c r="B10" s="162" t="s">
        <v>125</v>
      </c>
      <c r="C10" s="163" t="s">
        <v>1</v>
      </c>
      <c r="D10" s="164">
        <f>③入力!D10</f>
        <v>0</v>
      </c>
      <c r="E10" s="165">
        <f>D10*⑨各種係数!F8</f>
        <v>0</v>
      </c>
      <c r="F10" s="166">
        <f>D10*⑨各種係数!G8</f>
        <v>0</v>
      </c>
      <c r="G10" s="167">
        <v>0</v>
      </c>
      <c r="H10" s="164">
        <f>G10-D10</f>
        <v>0</v>
      </c>
      <c r="I10" s="168">
        <f>H10*⑨各種係数!F8</f>
        <v>0</v>
      </c>
      <c r="J10" s="166">
        <f>H10*⑨各種係数!G8</f>
        <v>0</v>
      </c>
      <c r="K10" s="168">
        <f t="shared" ref="K10:K48" si="0">F10+J10</f>
        <v>0</v>
      </c>
      <c r="L10" s="165"/>
      <c r="M10" s="165">
        <f>$L$49*⑨各種係数!H8</f>
        <v>0</v>
      </c>
      <c r="N10" s="169">
        <f>M10*⑨各種係数!E8</f>
        <v>0</v>
      </c>
      <c r="O10" s="164">
        <v>0</v>
      </c>
      <c r="P10" s="165">
        <f>O10*⑨各種係数!F8</f>
        <v>0</v>
      </c>
      <c r="Q10" s="166">
        <f>O10*⑨各種係数!G8</f>
        <v>0</v>
      </c>
      <c r="R10" s="164">
        <f t="shared" ref="R10:R43" si="1">D10+H10+O10</f>
        <v>0</v>
      </c>
      <c r="S10" s="165">
        <f t="shared" ref="S10:S43" si="2">E10+I10+P10</f>
        <v>0</v>
      </c>
      <c r="T10" s="166">
        <f t="shared" ref="T10:T43" si="3">F10+J10+Q10</f>
        <v>0</v>
      </c>
    </row>
    <row r="11" spans="2:20" x14ac:dyDescent="0.15">
      <c r="B11" s="170" t="s">
        <v>126</v>
      </c>
      <c r="C11" s="171" t="s">
        <v>240</v>
      </c>
      <c r="D11" s="172">
        <f>③入力!D11</f>
        <v>0</v>
      </c>
      <c r="E11" s="173">
        <f>D11*⑨各種係数!F9</f>
        <v>0</v>
      </c>
      <c r="F11" s="174">
        <f>D11*⑨各種係数!G9</f>
        <v>0</v>
      </c>
      <c r="G11" s="175">
        <v>0</v>
      </c>
      <c r="H11" s="172">
        <f t="shared" ref="H11:H43" si="4">G11-D11</f>
        <v>0</v>
      </c>
      <c r="I11" s="176">
        <f>H11*⑨各種係数!F9</f>
        <v>0</v>
      </c>
      <c r="J11" s="174">
        <f>H11*⑨各種係数!G9</f>
        <v>0</v>
      </c>
      <c r="K11" s="176">
        <f t="shared" si="0"/>
        <v>0</v>
      </c>
      <c r="L11" s="173"/>
      <c r="M11" s="173">
        <f>$L$49*⑨各種係数!H9</f>
        <v>0</v>
      </c>
      <c r="N11" s="177">
        <f>M11*⑨各種係数!E9</f>
        <v>0</v>
      </c>
      <c r="O11" s="172">
        <v>0</v>
      </c>
      <c r="P11" s="173">
        <f>O11*⑨各種係数!F9</f>
        <v>0</v>
      </c>
      <c r="Q11" s="174">
        <f>O11*⑨各種係数!G9</f>
        <v>0</v>
      </c>
      <c r="R11" s="172">
        <f t="shared" si="1"/>
        <v>0</v>
      </c>
      <c r="S11" s="173">
        <f t="shared" si="2"/>
        <v>0</v>
      </c>
      <c r="T11" s="174">
        <f t="shared" si="3"/>
        <v>0</v>
      </c>
    </row>
    <row r="12" spans="2:20" x14ac:dyDescent="0.15">
      <c r="B12" s="162" t="s">
        <v>127</v>
      </c>
      <c r="C12" s="163" t="s">
        <v>167</v>
      </c>
      <c r="D12" s="164">
        <f>③入力!D12</f>
        <v>0</v>
      </c>
      <c r="E12" s="165">
        <f>D12*⑨各種係数!F10</f>
        <v>0</v>
      </c>
      <c r="F12" s="166">
        <f>D12*⑨各種係数!G10</f>
        <v>0</v>
      </c>
      <c r="G12" s="167">
        <v>0</v>
      </c>
      <c r="H12" s="164">
        <f t="shared" si="4"/>
        <v>0</v>
      </c>
      <c r="I12" s="168">
        <f>H12*⑨各種係数!F10</f>
        <v>0</v>
      </c>
      <c r="J12" s="166">
        <f>H12*⑨各種係数!G10</f>
        <v>0</v>
      </c>
      <c r="K12" s="168">
        <f t="shared" si="0"/>
        <v>0</v>
      </c>
      <c r="L12" s="165"/>
      <c r="M12" s="165">
        <f>$L$49*⑨各種係数!H10</f>
        <v>0</v>
      </c>
      <c r="N12" s="169">
        <f>M12*⑨各種係数!E10</f>
        <v>0</v>
      </c>
      <c r="O12" s="164">
        <v>0</v>
      </c>
      <c r="P12" s="165">
        <f>O12*⑨各種係数!F10</f>
        <v>0</v>
      </c>
      <c r="Q12" s="166">
        <f>O12*⑨各種係数!G10</f>
        <v>0</v>
      </c>
      <c r="R12" s="164">
        <f t="shared" si="1"/>
        <v>0</v>
      </c>
      <c r="S12" s="165">
        <f t="shared" si="2"/>
        <v>0</v>
      </c>
      <c r="T12" s="166">
        <f t="shared" si="3"/>
        <v>0</v>
      </c>
    </row>
    <row r="13" spans="2:20" x14ac:dyDescent="0.15">
      <c r="B13" s="170" t="s">
        <v>128</v>
      </c>
      <c r="C13" s="171" t="s">
        <v>241</v>
      </c>
      <c r="D13" s="172">
        <f>③入力!D13</f>
        <v>0</v>
      </c>
      <c r="E13" s="173">
        <f>D13*⑨各種係数!F11</f>
        <v>0</v>
      </c>
      <c r="F13" s="174">
        <f>D13*⑨各種係数!G11</f>
        <v>0</v>
      </c>
      <c r="G13" s="175">
        <v>0</v>
      </c>
      <c r="H13" s="172">
        <f t="shared" si="4"/>
        <v>0</v>
      </c>
      <c r="I13" s="176">
        <f>H13*⑨各種係数!F11</f>
        <v>0</v>
      </c>
      <c r="J13" s="174">
        <f>H13*⑨各種係数!G11</f>
        <v>0</v>
      </c>
      <c r="K13" s="176">
        <f t="shared" si="0"/>
        <v>0</v>
      </c>
      <c r="L13" s="173"/>
      <c r="M13" s="173">
        <f>$L$49*⑨各種係数!H11</f>
        <v>0</v>
      </c>
      <c r="N13" s="174">
        <f>M13*⑨各種係数!E11</f>
        <v>0</v>
      </c>
      <c r="O13" s="172">
        <v>0</v>
      </c>
      <c r="P13" s="173">
        <f>O13*⑨各種係数!F11</f>
        <v>0</v>
      </c>
      <c r="Q13" s="174">
        <f>O13*⑨各種係数!G11</f>
        <v>0</v>
      </c>
      <c r="R13" s="172">
        <f t="shared" si="1"/>
        <v>0</v>
      </c>
      <c r="S13" s="173">
        <f t="shared" si="2"/>
        <v>0</v>
      </c>
      <c r="T13" s="174">
        <f t="shared" si="3"/>
        <v>0</v>
      </c>
    </row>
    <row r="14" spans="2:20" x14ac:dyDescent="0.15">
      <c r="B14" s="162" t="s">
        <v>129</v>
      </c>
      <c r="C14" s="163" t="s">
        <v>242</v>
      </c>
      <c r="D14" s="164">
        <f>③入力!D14</f>
        <v>0</v>
      </c>
      <c r="E14" s="165">
        <f>D14*⑨各種係数!F12</f>
        <v>0</v>
      </c>
      <c r="F14" s="166">
        <f>D14*⑨各種係数!G12</f>
        <v>0</v>
      </c>
      <c r="G14" s="167">
        <v>0</v>
      </c>
      <c r="H14" s="164">
        <f t="shared" si="4"/>
        <v>0</v>
      </c>
      <c r="I14" s="168">
        <f>H14*⑨各種係数!F12</f>
        <v>0</v>
      </c>
      <c r="J14" s="166">
        <f>H14*⑨各種係数!G12</f>
        <v>0</v>
      </c>
      <c r="K14" s="168">
        <f t="shared" si="0"/>
        <v>0</v>
      </c>
      <c r="L14" s="165"/>
      <c r="M14" s="165">
        <f>$L$49*⑨各種係数!H12</f>
        <v>0</v>
      </c>
      <c r="N14" s="169">
        <f>M14*⑨各種係数!E12</f>
        <v>0</v>
      </c>
      <c r="O14" s="164">
        <v>0</v>
      </c>
      <c r="P14" s="165">
        <f>O14*⑨各種係数!F12</f>
        <v>0</v>
      </c>
      <c r="Q14" s="166">
        <f>O14*⑨各種係数!G12</f>
        <v>0</v>
      </c>
      <c r="R14" s="164">
        <f t="shared" si="1"/>
        <v>0</v>
      </c>
      <c r="S14" s="165">
        <f t="shared" si="2"/>
        <v>0</v>
      </c>
      <c r="T14" s="166">
        <f t="shared" si="3"/>
        <v>0</v>
      </c>
    </row>
    <row r="15" spans="2:20" x14ac:dyDescent="0.15">
      <c r="B15" s="170" t="s">
        <v>130</v>
      </c>
      <c r="C15" s="171" t="s">
        <v>243</v>
      </c>
      <c r="D15" s="172">
        <f>③入力!D15</f>
        <v>0</v>
      </c>
      <c r="E15" s="173">
        <f>D15*⑨各種係数!F13</f>
        <v>0</v>
      </c>
      <c r="F15" s="174">
        <f>D15*⑨各種係数!G13</f>
        <v>0</v>
      </c>
      <c r="G15" s="175">
        <v>0</v>
      </c>
      <c r="H15" s="172">
        <f t="shared" si="4"/>
        <v>0</v>
      </c>
      <c r="I15" s="176">
        <f>H15*⑨各種係数!F13</f>
        <v>0</v>
      </c>
      <c r="J15" s="174">
        <f>H15*⑨各種係数!G13</f>
        <v>0</v>
      </c>
      <c r="K15" s="176">
        <f>F15+J15</f>
        <v>0</v>
      </c>
      <c r="L15" s="173"/>
      <c r="M15" s="173">
        <f>$L$49*⑨各種係数!H13</f>
        <v>0</v>
      </c>
      <c r="N15" s="177">
        <f>M15*⑨各種係数!E13</f>
        <v>0</v>
      </c>
      <c r="O15" s="172">
        <v>0</v>
      </c>
      <c r="P15" s="173">
        <f>O15*⑨各種係数!F13</f>
        <v>0</v>
      </c>
      <c r="Q15" s="174">
        <f>O15*⑨各種係数!G13</f>
        <v>0</v>
      </c>
      <c r="R15" s="172">
        <f t="shared" si="1"/>
        <v>0</v>
      </c>
      <c r="S15" s="173">
        <f t="shared" si="2"/>
        <v>0</v>
      </c>
      <c r="T15" s="174">
        <f t="shared" si="3"/>
        <v>0</v>
      </c>
    </row>
    <row r="16" spans="2:20" x14ac:dyDescent="0.15">
      <c r="B16" s="162" t="s">
        <v>131</v>
      </c>
      <c r="C16" s="163" t="s">
        <v>244</v>
      </c>
      <c r="D16" s="164">
        <f>③入力!D16</f>
        <v>0</v>
      </c>
      <c r="E16" s="165">
        <f>D16*⑨各種係数!F14</f>
        <v>0</v>
      </c>
      <c r="F16" s="166">
        <f>D16*⑨各種係数!G14</f>
        <v>0</v>
      </c>
      <c r="G16" s="167">
        <v>0</v>
      </c>
      <c r="H16" s="164">
        <f t="shared" si="4"/>
        <v>0</v>
      </c>
      <c r="I16" s="168">
        <f>H16*⑨各種係数!F14</f>
        <v>0</v>
      </c>
      <c r="J16" s="166">
        <f>H16*⑨各種係数!G14</f>
        <v>0</v>
      </c>
      <c r="K16" s="168">
        <f t="shared" si="0"/>
        <v>0</v>
      </c>
      <c r="L16" s="165"/>
      <c r="M16" s="165">
        <f>$L$49*⑨各種係数!H14</f>
        <v>0</v>
      </c>
      <c r="N16" s="169">
        <f>M16*⑨各種係数!E14</f>
        <v>0</v>
      </c>
      <c r="O16" s="164">
        <v>0</v>
      </c>
      <c r="P16" s="165">
        <f>O16*⑨各種係数!F14</f>
        <v>0</v>
      </c>
      <c r="Q16" s="166">
        <f>O16*⑨各種係数!G14</f>
        <v>0</v>
      </c>
      <c r="R16" s="164">
        <f t="shared" si="1"/>
        <v>0</v>
      </c>
      <c r="S16" s="165">
        <f t="shared" si="2"/>
        <v>0</v>
      </c>
      <c r="T16" s="166">
        <f t="shared" si="3"/>
        <v>0</v>
      </c>
    </row>
    <row r="17" spans="2:20" x14ac:dyDescent="0.15">
      <c r="B17" s="170" t="s">
        <v>132</v>
      </c>
      <c r="C17" s="171" t="s">
        <v>245</v>
      </c>
      <c r="D17" s="172">
        <f>③入力!D17</f>
        <v>0</v>
      </c>
      <c r="E17" s="173">
        <f>D17*⑨各種係数!F15</f>
        <v>0</v>
      </c>
      <c r="F17" s="174">
        <f>D17*⑨各種係数!G15</f>
        <v>0</v>
      </c>
      <c r="G17" s="175">
        <v>0</v>
      </c>
      <c r="H17" s="172">
        <f t="shared" si="4"/>
        <v>0</v>
      </c>
      <c r="I17" s="176">
        <f>H17*⑨各種係数!F15</f>
        <v>0</v>
      </c>
      <c r="J17" s="174">
        <f>H17*⑨各種係数!G15</f>
        <v>0</v>
      </c>
      <c r="K17" s="176">
        <f t="shared" si="0"/>
        <v>0</v>
      </c>
      <c r="L17" s="173"/>
      <c r="M17" s="173">
        <f>$L$49*⑨各種係数!H15</f>
        <v>0</v>
      </c>
      <c r="N17" s="177">
        <f>M17*⑨各種係数!E15</f>
        <v>0</v>
      </c>
      <c r="O17" s="172">
        <v>0</v>
      </c>
      <c r="P17" s="173">
        <f>O17*⑨各種係数!F15</f>
        <v>0</v>
      </c>
      <c r="Q17" s="174">
        <f>O17*⑨各種係数!G15</f>
        <v>0</v>
      </c>
      <c r="R17" s="172">
        <f t="shared" si="1"/>
        <v>0</v>
      </c>
      <c r="S17" s="173">
        <f t="shared" si="2"/>
        <v>0</v>
      </c>
      <c r="T17" s="174">
        <f t="shared" si="3"/>
        <v>0</v>
      </c>
    </row>
    <row r="18" spans="2:20" x14ac:dyDescent="0.15">
      <c r="B18" s="162" t="s">
        <v>133</v>
      </c>
      <c r="C18" s="163" t="s">
        <v>246</v>
      </c>
      <c r="D18" s="164">
        <f>③入力!D18</f>
        <v>0</v>
      </c>
      <c r="E18" s="165">
        <f>D18*⑨各種係数!F16</f>
        <v>0</v>
      </c>
      <c r="F18" s="166">
        <f>D18*⑨各種係数!G16</f>
        <v>0</v>
      </c>
      <c r="G18" s="167">
        <v>0</v>
      </c>
      <c r="H18" s="164">
        <f t="shared" si="4"/>
        <v>0</v>
      </c>
      <c r="I18" s="168">
        <f>H18*⑨各種係数!F16</f>
        <v>0</v>
      </c>
      <c r="J18" s="166">
        <f>H18*⑨各種係数!G16</f>
        <v>0</v>
      </c>
      <c r="K18" s="168">
        <f t="shared" si="0"/>
        <v>0</v>
      </c>
      <c r="L18" s="165"/>
      <c r="M18" s="165">
        <f>$L$49*⑨各種係数!H16</f>
        <v>0</v>
      </c>
      <c r="N18" s="169">
        <f>M18*⑨各種係数!E16</f>
        <v>0</v>
      </c>
      <c r="O18" s="164">
        <v>0</v>
      </c>
      <c r="P18" s="165">
        <f>O18*⑨各種係数!F16</f>
        <v>0</v>
      </c>
      <c r="Q18" s="166">
        <f>O18*⑨各種係数!G16</f>
        <v>0</v>
      </c>
      <c r="R18" s="164">
        <f t="shared" si="1"/>
        <v>0</v>
      </c>
      <c r="S18" s="165">
        <f t="shared" si="2"/>
        <v>0</v>
      </c>
      <c r="T18" s="166">
        <f t="shared" si="3"/>
        <v>0</v>
      </c>
    </row>
    <row r="19" spans="2:20" x14ac:dyDescent="0.15">
      <c r="B19" s="170" t="s">
        <v>134</v>
      </c>
      <c r="C19" s="171" t="s">
        <v>135</v>
      </c>
      <c r="D19" s="172">
        <f>③入力!D19</f>
        <v>0</v>
      </c>
      <c r="E19" s="173">
        <f>D19*⑨各種係数!F17</f>
        <v>0</v>
      </c>
      <c r="F19" s="174">
        <f>D19*⑨各種係数!G17</f>
        <v>0</v>
      </c>
      <c r="G19" s="175">
        <v>0</v>
      </c>
      <c r="H19" s="172">
        <f t="shared" si="4"/>
        <v>0</v>
      </c>
      <c r="I19" s="176">
        <f>H19*⑨各種係数!F17</f>
        <v>0</v>
      </c>
      <c r="J19" s="174">
        <f>H19*⑨各種係数!G17</f>
        <v>0</v>
      </c>
      <c r="K19" s="172">
        <f t="shared" si="0"/>
        <v>0</v>
      </c>
      <c r="L19" s="173"/>
      <c r="M19" s="173">
        <f>$L$49*⑨各種係数!H17</f>
        <v>0</v>
      </c>
      <c r="N19" s="177">
        <f>M19*⑨各種係数!E17</f>
        <v>0</v>
      </c>
      <c r="O19" s="172">
        <v>0</v>
      </c>
      <c r="P19" s="173">
        <f>O19*⑨各種係数!F17</f>
        <v>0</v>
      </c>
      <c r="Q19" s="174">
        <f>O19*⑨各種係数!G17</f>
        <v>0</v>
      </c>
      <c r="R19" s="172">
        <f t="shared" si="1"/>
        <v>0</v>
      </c>
      <c r="S19" s="173">
        <f t="shared" si="2"/>
        <v>0</v>
      </c>
      <c r="T19" s="174">
        <f t="shared" si="3"/>
        <v>0</v>
      </c>
    </row>
    <row r="20" spans="2:20" x14ac:dyDescent="0.15">
      <c r="B20" s="162" t="s">
        <v>136</v>
      </c>
      <c r="C20" s="163" t="s">
        <v>247</v>
      </c>
      <c r="D20" s="164">
        <f>③入力!D20</f>
        <v>0</v>
      </c>
      <c r="E20" s="165">
        <f>D20*⑨各種係数!F18</f>
        <v>0</v>
      </c>
      <c r="F20" s="166">
        <f>D20*⑨各種係数!G18</f>
        <v>0</v>
      </c>
      <c r="G20" s="167">
        <v>0</v>
      </c>
      <c r="H20" s="164">
        <f t="shared" si="4"/>
        <v>0</v>
      </c>
      <c r="I20" s="168">
        <f>H20*⑨各種係数!F18</f>
        <v>0</v>
      </c>
      <c r="J20" s="166">
        <f>H20*⑨各種係数!G18</f>
        <v>0</v>
      </c>
      <c r="K20" s="168">
        <f t="shared" si="0"/>
        <v>0</v>
      </c>
      <c r="L20" s="165"/>
      <c r="M20" s="165">
        <f>$L$49*⑨各種係数!H18</f>
        <v>0</v>
      </c>
      <c r="N20" s="169">
        <f>M20*⑨各種係数!E18</f>
        <v>0</v>
      </c>
      <c r="O20" s="164">
        <v>0</v>
      </c>
      <c r="P20" s="165">
        <f>O20*⑨各種係数!F18</f>
        <v>0</v>
      </c>
      <c r="Q20" s="166">
        <f>O20*⑨各種係数!G18</f>
        <v>0</v>
      </c>
      <c r="R20" s="164">
        <f t="shared" si="1"/>
        <v>0</v>
      </c>
      <c r="S20" s="165">
        <f t="shared" si="2"/>
        <v>0</v>
      </c>
      <c r="T20" s="166">
        <f t="shared" si="3"/>
        <v>0</v>
      </c>
    </row>
    <row r="21" spans="2:20" x14ac:dyDescent="0.15">
      <c r="B21" s="170" t="s">
        <v>137</v>
      </c>
      <c r="C21" s="171" t="s">
        <v>248</v>
      </c>
      <c r="D21" s="172">
        <f>③入力!D21</f>
        <v>0</v>
      </c>
      <c r="E21" s="173">
        <f>D21*⑨各種係数!F19</f>
        <v>0</v>
      </c>
      <c r="F21" s="174">
        <f>D21*⑨各種係数!G19</f>
        <v>0</v>
      </c>
      <c r="G21" s="175">
        <v>0</v>
      </c>
      <c r="H21" s="172">
        <f t="shared" si="4"/>
        <v>0</v>
      </c>
      <c r="I21" s="176">
        <f>H21*⑨各種係数!F19</f>
        <v>0</v>
      </c>
      <c r="J21" s="174">
        <f>H21*⑨各種係数!G19</f>
        <v>0</v>
      </c>
      <c r="K21" s="176">
        <f t="shared" si="0"/>
        <v>0</v>
      </c>
      <c r="L21" s="173"/>
      <c r="M21" s="173">
        <f>$L$49*⑨各種係数!H19</f>
        <v>0</v>
      </c>
      <c r="N21" s="177">
        <f>M21*⑨各種係数!E19</f>
        <v>0</v>
      </c>
      <c r="O21" s="172">
        <v>0</v>
      </c>
      <c r="P21" s="173">
        <f>O21*⑨各種係数!F19</f>
        <v>0</v>
      </c>
      <c r="Q21" s="174">
        <f>O21*⑨各種係数!G19</f>
        <v>0</v>
      </c>
      <c r="R21" s="172">
        <f t="shared" si="1"/>
        <v>0</v>
      </c>
      <c r="S21" s="173">
        <f t="shared" si="2"/>
        <v>0</v>
      </c>
      <c r="T21" s="174">
        <f t="shared" si="3"/>
        <v>0</v>
      </c>
    </row>
    <row r="22" spans="2:20" x14ac:dyDescent="0.15">
      <c r="B22" s="162" t="s">
        <v>138</v>
      </c>
      <c r="C22" s="163" t="s">
        <v>249</v>
      </c>
      <c r="D22" s="164">
        <f>③入力!D22</f>
        <v>0</v>
      </c>
      <c r="E22" s="165">
        <f>D22*⑨各種係数!F20</f>
        <v>0</v>
      </c>
      <c r="F22" s="166">
        <f>D22*⑨各種係数!G20</f>
        <v>0</v>
      </c>
      <c r="G22" s="167">
        <v>0</v>
      </c>
      <c r="H22" s="164">
        <f t="shared" si="4"/>
        <v>0</v>
      </c>
      <c r="I22" s="168">
        <f>H22*⑨各種係数!F20</f>
        <v>0</v>
      </c>
      <c r="J22" s="166">
        <f>H22*⑨各種係数!G20</f>
        <v>0</v>
      </c>
      <c r="K22" s="168">
        <f t="shared" si="0"/>
        <v>0</v>
      </c>
      <c r="L22" s="165"/>
      <c r="M22" s="165">
        <f>$L$49*⑨各種係数!H20</f>
        <v>0</v>
      </c>
      <c r="N22" s="169">
        <f>M22*⑨各種係数!E20</f>
        <v>0</v>
      </c>
      <c r="O22" s="164">
        <v>0</v>
      </c>
      <c r="P22" s="165">
        <f>O22*⑨各種係数!F20</f>
        <v>0</v>
      </c>
      <c r="Q22" s="166">
        <f>O22*⑨各種係数!G20</f>
        <v>0</v>
      </c>
      <c r="R22" s="164">
        <f t="shared" si="1"/>
        <v>0</v>
      </c>
      <c r="S22" s="165">
        <f t="shared" si="2"/>
        <v>0</v>
      </c>
      <c r="T22" s="166">
        <f t="shared" si="3"/>
        <v>0</v>
      </c>
    </row>
    <row r="23" spans="2:20" x14ac:dyDescent="0.15">
      <c r="B23" s="170" t="s">
        <v>139</v>
      </c>
      <c r="C23" s="171" t="s">
        <v>250</v>
      </c>
      <c r="D23" s="172">
        <f>③入力!D23</f>
        <v>0</v>
      </c>
      <c r="E23" s="173">
        <f>D23*⑨各種係数!F21</f>
        <v>0</v>
      </c>
      <c r="F23" s="174">
        <f>D23*⑨各種係数!G21</f>
        <v>0</v>
      </c>
      <c r="G23" s="175">
        <v>0</v>
      </c>
      <c r="H23" s="172">
        <f t="shared" si="4"/>
        <v>0</v>
      </c>
      <c r="I23" s="176">
        <f>H23*⑨各種係数!F21</f>
        <v>0</v>
      </c>
      <c r="J23" s="174">
        <f>H23*⑨各種係数!G21</f>
        <v>0</v>
      </c>
      <c r="K23" s="176">
        <f t="shared" si="0"/>
        <v>0</v>
      </c>
      <c r="L23" s="173"/>
      <c r="M23" s="173">
        <f>$L$49*⑨各種係数!H21</f>
        <v>0</v>
      </c>
      <c r="N23" s="174">
        <f>M23*⑨各種係数!E21</f>
        <v>0</v>
      </c>
      <c r="O23" s="172">
        <v>0</v>
      </c>
      <c r="P23" s="173">
        <f>O23*⑨各種係数!F21</f>
        <v>0</v>
      </c>
      <c r="Q23" s="174">
        <f>O23*⑨各種係数!G21</f>
        <v>0</v>
      </c>
      <c r="R23" s="172">
        <f t="shared" si="1"/>
        <v>0</v>
      </c>
      <c r="S23" s="173">
        <f t="shared" si="2"/>
        <v>0</v>
      </c>
      <c r="T23" s="174">
        <f t="shared" si="3"/>
        <v>0</v>
      </c>
    </row>
    <row r="24" spans="2:20" x14ac:dyDescent="0.15">
      <c r="B24" s="162" t="s">
        <v>140</v>
      </c>
      <c r="C24" s="163" t="s">
        <v>251</v>
      </c>
      <c r="D24" s="164">
        <f>③入力!D24</f>
        <v>0</v>
      </c>
      <c r="E24" s="165">
        <f>D24*⑨各種係数!F22</f>
        <v>0</v>
      </c>
      <c r="F24" s="166">
        <f>D24*⑨各種係数!G22</f>
        <v>0</v>
      </c>
      <c r="G24" s="167">
        <v>0</v>
      </c>
      <c r="H24" s="164">
        <f t="shared" si="4"/>
        <v>0</v>
      </c>
      <c r="I24" s="168">
        <f>H24*⑨各種係数!F22</f>
        <v>0</v>
      </c>
      <c r="J24" s="166">
        <f>H24*⑨各種係数!G22</f>
        <v>0</v>
      </c>
      <c r="K24" s="168">
        <f t="shared" si="0"/>
        <v>0</v>
      </c>
      <c r="L24" s="165"/>
      <c r="M24" s="165">
        <f>$L$49*⑨各種係数!H22</f>
        <v>0</v>
      </c>
      <c r="N24" s="169">
        <f>M24*⑨各種係数!E22</f>
        <v>0</v>
      </c>
      <c r="O24" s="164">
        <v>0</v>
      </c>
      <c r="P24" s="165">
        <f>O24*⑨各種係数!F22</f>
        <v>0</v>
      </c>
      <c r="Q24" s="166">
        <f>O24*⑨各種係数!G22</f>
        <v>0</v>
      </c>
      <c r="R24" s="164">
        <f t="shared" si="1"/>
        <v>0</v>
      </c>
      <c r="S24" s="165">
        <f t="shared" si="2"/>
        <v>0</v>
      </c>
      <c r="T24" s="166">
        <f t="shared" si="3"/>
        <v>0</v>
      </c>
    </row>
    <row r="25" spans="2:20" x14ac:dyDescent="0.15">
      <c r="B25" s="170" t="s">
        <v>141</v>
      </c>
      <c r="C25" s="171" t="s">
        <v>252</v>
      </c>
      <c r="D25" s="172">
        <f>③入力!D25</f>
        <v>0</v>
      </c>
      <c r="E25" s="173">
        <f>D25*⑨各種係数!F23</f>
        <v>0</v>
      </c>
      <c r="F25" s="174">
        <f>D25*⑨各種係数!G23</f>
        <v>0</v>
      </c>
      <c r="G25" s="175">
        <v>0</v>
      </c>
      <c r="H25" s="172">
        <f t="shared" si="4"/>
        <v>0</v>
      </c>
      <c r="I25" s="176">
        <f>H25*⑨各種係数!F23</f>
        <v>0</v>
      </c>
      <c r="J25" s="174">
        <f>H25*⑨各種係数!G23</f>
        <v>0</v>
      </c>
      <c r="K25" s="176">
        <f t="shared" si="0"/>
        <v>0</v>
      </c>
      <c r="L25" s="173"/>
      <c r="M25" s="173">
        <f>$L$49*⑨各種係数!H23</f>
        <v>0</v>
      </c>
      <c r="N25" s="177">
        <f>M25*⑨各種係数!E23</f>
        <v>0</v>
      </c>
      <c r="O25" s="172">
        <v>0</v>
      </c>
      <c r="P25" s="173">
        <f>O25*⑨各種係数!F23</f>
        <v>0</v>
      </c>
      <c r="Q25" s="174">
        <f>O25*⑨各種係数!G23</f>
        <v>0</v>
      </c>
      <c r="R25" s="172">
        <f t="shared" si="1"/>
        <v>0</v>
      </c>
      <c r="S25" s="173">
        <f t="shared" si="2"/>
        <v>0</v>
      </c>
      <c r="T25" s="174">
        <f t="shared" si="3"/>
        <v>0</v>
      </c>
    </row>
    <row r="26" spans="2:20" x14ac:dyDescent="0.15">
      <c r="B26" s="162" t="s">
        <v>142</v>
      </c>
      <c r="C26" s="163" t="s">
        <v>253</v>
      </c>
      <c r="D26" s="164">
        <f>③入力!D26</f>
        <v>0</v>
      </c>
      <c r="E26" s="165">
        <f>D26*⑨各種係数!F24</f>
        <v>0</v>
      </c>
      <c r="F26" s="166">
        <f>D26*⑨各種係数!G24</f>
        <v>0</v>
      </c>
      <c r="G26" s="167">
        <v>0</v>
      </c>
      <c r="H26" s="164">
        <f t="shared" si="4"/>
        <v>0</v>
      </c>
      <c r="I26" s="168">
        <f>H26*⑨各種係数!F24</f>
        <v>0</v>
      </c>
      <c r="J26" s="166">
        <f>H26*⑨各種係数!G24</f>
        <v>0</v>
      </c>
      <c r="K26" s="168">
        <f t="shared" si="0"/>
        <v>0</v>
      </c>
      <c r="L26" s="165"/>
      <c r="M26" s="165">
        <f>$L$49*⑨各種係数!H24</f>
        <v>0</v>
      </c>
      <c r="N26" s="169">
        <f>M26*⑨各種係数!E24</f>
        <v>0</v>
      </c>
      <c r="O26" s="164">
        <v>0</v>
      </c>
      <c r="P26" s="165">
        <f>O26*⑨各種係数!F24</f>
        <v>0</v>
      </c>
      <c r="Q26" s="166">
        <f>O26*⑨各種係数!G24</f>
        <v>0</v>
      </c>
      <c r="R26" s="164">
        <f t="shared" si="1"/>
        <v>0</v>
      </c>
      <c r="S26" s="165">
        <f t="shared" si="2"/>
        <v>0</v>
      </c>
      <c r="T26" s="166">
        <f t="shared" si="3"/>
        <v>0</v>
      </c>
    </row>
    <row r="27" spans="2:20" x14ac:dyDescent="0.15">
      <c r="B27" s="170" t="s">
        <v>143</v>
      </c>
      <c r="C27" s="171" t="s">
        <v>254</v>
      </c>
      <c r="D27" s="172">
        <f>③入力!D27</f>
        <v>0</v>
      </c>
      <c r="E27" s="173">
        <f>D27*⑨各種係数!F25</f>
        <v>0</v>
      </c>
      <c r="F27" s="174">
        <f>D27*⑨各種係数!G25</f>
        <v>0</v>
      </c>
      <c r="G27" s="175">
        <v>0</v>
      </c>
      <c r="H27" s="172">
        <f t="shared" si="4"/>
        <v>0</v>
      </c>
      <c r="I27" s="176">
        <f>H27*⑨各種係数!F25</f>
        <v>0</v>
      </c>
      <c r="J27" s="174">
        <f>H27*⑨各種係数!G25</f>
        <v>0</v>
      </c>
      <c r="K27" s="176">
        <f t="shared" si="0"/>
        <v>0</v>
      </c>
      <c r="L27" s="173"/>
      <c r="M27" s="173">
        <f>$L$49*⑨各種係数!H25</f>
        <v>0</v>
      </c>
      <c r="N27" s="177">
        <f>M27*⑨各種係数!E25</f>
        <v>0</v>
      </c>
      <c r="O27" s="172">
        <v>0</v>
      </c>
      <c r="P27" s="173">
        <f>O27*⑨各種係数!F25</f>
        <v>0</v>
      </c>
      <c r="Q27" s="174">
        <f>O27*⑨各種係数!G25</f>
        <v>0</v>
      </c>
      <c r="R27" s="172">
        <f t="shared" si="1"/>
        <v>0</v>
      </c>
      <c r="S27" s="173">
        <f t="shared" si="2"/>
        <v>0</v>
      </c>
      <c r="T27" s="174">
        <f t="shared" si="3"/>
        <v>0</v>
      </c>
    </row>
    <row r="28" spans="2:20" x14ac:dyDescent="0.15">
      <c r="B28" s="162" t="s">
        <v>144</v>
      </c>
      <c r="C28" s="163" t="s">
        <v>255</v>
      </c>
      <c r="D28" s="164">
        <f>③入力!D28</f>
        <v>0</v>
      </c>
      <c r="E28" s="165">
        <f>D28*⑨各種係数!F26</f>
        <v>0</v>
      </c>
      <c r="F28" s="166">
        <f>D28*⑨各種係数!G26</f>
        <v>0</v>
      </c>
      <c r="G28" s="167">
        <v>0</v>
      </c>
      <c r="H28" s="164">
        <f t="shared" si="4"/>
        <v>0</v>
      </c>
      <c r="I28" s="168">
        <f>H28*⑨各種係数!F26</f>
        <v>0</v>
      </c>
      <c r="J28" s="166">
        <f>H28*⑨各種係数!G26</f>
        <v>0</v>
      </c>
      <c r="K28" s="168">
        <f t="shared" si="0"/>
        <v>0</v>
      </c>
      <c r="L28" s="165"/>
      <c r="M28" s="165">
        <f>$L$49*⑨各種係数!H26</f>
        <v>0</v>
      </c>
      <c r="N28" s="169">
        <f>M28*⑨各種係数!E26</f>
        <v>0</v>
      </c>
      <c r="O28" s="164">
        <v>0</v>
      </c>
      <c r="P28" s="165">
        <f>O28*⑨各種係数!F26</f>
        <v>0</v>
      </c>
      <c r="Q28" s="166">
        <f>O28*⑨各種係数!G26</f>
        <v>0</v>
      </c>
      <c r="R28" s="164">
        <f t="shared" si="1"/>
        <v>0</v>
      </c>
      <c r="S28" s="165">
        <f t="shared" si="2"/>
        <v>0</v>
      </c>
      <c r="T28" s="166">
        <f t="shared" si="3"/>
        <v>0</v>
      </c>
    </row>
    <row r="29" spans="2:20" x14ac:dyDescent="0.15">
      <c r="B29" s="170" t="s">
        <v>145</v>
      </c>
      <c r="C29" s="171" t="s">
        <v>256</v>
      </c>
      <c r="D29" s="172">
        <f>③入力!D29</f>
        <v>0</v>
      </c>
      <c r="E29" s="173">
        <f>D29*⑨各種係数!F27</f>
        <v>0</v>
      </c>
      <c r="F29" s="174">
        <f>D29*⑨各種係数!G27</f>
        <v>0</v>
      </c>
      <c r="G29" s="175">
        <v>0</v>
      </c>
      <c r="H29" s="172">
        <f t="shared" si="4"/>
        <v>0</v>
      </c>
      <c r="I29" s="176">
        <f>H29*⑨各種係数!F27</f>
        <v>0</v>
      </c>
      <c r="J29" s="174">
        <f>H29*⑨各種係数!G27</f>
        <v>0</v>
      </c>
      <c r="K29" s="172">
        <f t="shared" si="0"/>
        <v>0</v>
      </c>
      <c r="L29" s="173"/>
      <c r="M29" s="173">
        <f>$L$49*⑨各種係数!H27</f>
        <v>0</v>
      </c>
      <c r="N29" s="177">
        <f>M29*⑨各種係数!E27</f>
        <v>0</v>
      </c>
      <c r="O29" s="172">
        <v>0</v>
      </c>
      <c r="P29" s="173">
        <f>O29*⑨各種係数!F27</f>
        <v>0</v>
      </c>
      <c r="Q29" s="174">
        <f>O29*⑨各種係数!G27</f>
        <v>0</v>
      </c>
      <c r="R29" s="172">
        <f t="shared" si="1"/>
        <v>0</v>
      </c>
      <c r="S29" s="173">
        <f t="shared" si="2"/>
        <v>0</v>
      </c>
      <c r="T29" s="174">
        <f t="shared" si="3"/>
        <v>0</v>
      </c>
    </row>
    <row r="30" spans="2:20" x14ac:dyDescent="0.15">
      <c r="B30" s="162" t="s">
        <v>146</v>
      </c>
      <c r="C30" s="163" t="s">
        <v>257</v>
      </c>
      <c r="D30" s="164">
        <f>③入力!D30</f>
        <v>0</v>
      </c>
      <c r="E30" s="165">
        <f>D30*⑨各種係数!F28</f>
        <v>0</v>
      </c>
      <c r="F30" s="166">
        <f>D30*⑨各種係数!G28</f>
        <v>0</v>
      </c>
      <c r="G30" s="167">
        <v>0</v>
      </c>
      <c r="H30" s="164">
        <f t="shared" si="4"/>
        <v>0</v>
      </c>
      <c r="I30" s="168">
        <f>H30*⑨各種係数!F28</f>
        <v>0</v>
      </c>
      <c r="J30" s="166">
        <f>H30*⑨各種係数!G28</f>
        <v>0</v>
      </c>
      <c r="K30" s="168">
        <f t="shared" si="0"/>
        <v>0</v>
      </c>
      <c r="L30" s="165"/>
      <c r="M30" s="165">
        <f>$L$49*⑨各種係数!H28</f>
        <v>0</v>
      </c>
      <c r="N30" s="169">
        <f>M30*⑨各種係数!E28</f>
        <v>0</v>
      </c>
      <c r="O30" s="164">
        <v>0</v>
      </c>
      <c r="P30" s="165">
        <f>O30*⑨各種係数!F28</f>
        <v>0</v>
      </c>
      <c r="Q30" s="166">
        <f>O30*⑨各種係数!G28</f>
        <v>0</v>
      </c>
      <c r="R30" s="164">
        <f t="shared" si="1"/>
        <v>0</v>
      </c>
      <c r="S30" s="165">
        <f t="shared" si="2"/>
        <v>0</v>
      </c>
      <c r="T30" s="166">
        <f t="shared" si="3"/>
        <v>0</v>
      </c>
    </row>
    <row r="31" spans="2:20" x14ac:dyDescent="0.15">
      <c r="B31" s="170" t="s">
        <v>147</v>
      </c>
      <c r="C31" s="171" t="s">
        <v>148</v>
      </c>
      <c r="D31" s="172">
        <f>③入力!D31</f>
        <v>0</v>
      </c>
      <c r="E31" s="173">
        <f>D31*⑨各種係数!F29</f>
        <v>0</v>
      </c>
      <c r="F31" s="174">
        <f>D31*⑨各種係数!G29</f>
        <v>0</v>
      </c>
      <c r="G31" s="175">
        <v>0</v>
      </c>
      <c r="H31" s="172">
        <f t="shared" si="4"/>
        <v>0</v>
      </c>
      <c r="I31" s="176">
        <f>H31*⑨各種係数!F29</f>
        <v>0</v>
      </c>
      <c r="J31" s="174">
        <f>H31*⑨各種係数!G29</f>
        <v>0</v>
      </c>
      <c r="K31" s="176">
        <f t="shared" si="0"/>
        <v>0</v>
      </c>
      <c r="L31" s="173"/>
      <c r="M31" s="173">
        <f>$L$49*⑨各種係数!H29</f>
        <v>0</v>
      </c>
      <c r="N31" s="177">
        <f>M31*⑨各種係数!E29</f>
        <v>0</v>
      </c>
      <c r="O31" s="172">
        <v>0</v>
      </c>
      <c r="P31" s="173">
        <f>O31*⑨各種係数!F29</f>
        <v>0</v>
      </c>
      <c r="Q31" s="174">
        <f>O31*⑨各種係数!G29</f>
        <v>0</v>
      </c>
      <c r="R31" s="172">
        <f t="shared" si="1"/>
        <v>0</v>
      </c>
      <c r="S31" s="173">
        <f t="shared" si="2"/>
        <v>0</v>
      </c>
      <c r="T31" s="174">
        <f t="shared" si="3"/>
        <v>0</v>
      </c>
    </row>
    <row r="32" spans="2:20" x14ac:dyDescent="0.15">
      <c r="B32" s="162" t="s">
        <v>149</v>
      </c>
      <c r="C32" s="163" t="s">
        <v>258</v>
      </c>
      <c r="D32" s="164">
        <f>③入力!D32</f>
        <v>0</v>
      </c>
      <c r="E32" s="165">
        <f>D32*⑨各種係数!F30</f>
        <v>0</v>
      </c>
      <c r="F32" s="166">
        <f>D32*⑨各種係数!G30</f>
        <v>0</v>
      </c>
      <c r="G32" s="167">
        <v>0</v>
      </c>
      <c r="H32" s="164">
        <f t="shared" si="4"/>
        <v>0</v>
      </c>
      <c r="I32" s="168">
        <f>H32*⑨各種係数!F30</f>
        <v>0</v>
      </c>
      <c r="J32" s="166">
        <f>H32*⑨各種係数!G30</f>
        <v>0</v>
      </c>
      <c r="K32" s="168">
        <f t="shared" si="0"/>
        <v>0</v>
      </c>
      <c r="L32" s="165"/>
      <c r="M32" s="165">
        <f>$L$49*⑨各種係数!H30</f>
        <v>0</v>
      </c>
      <c r="N32" s="169">
        <f>M32*⑨各種係数!E30</f>
        <v>0</v>
      </c>
      <c r="O32" s="164">
        <v>0</v>
      </c>
      <c r="P32" s="165">
        <f>O32*⑨各種係数!F30</f>
        <v>0</v>
      </c>
      <c r="Q32" s="166">
        <f>O32*⑨各種係数!G30</f>
        <v>0</v>
      </c>
      <c r="R32" s="164">
        <f t="shared" si="1"/>
        <v>0</v>
      </c>
      <c r="S32" s="165">
        <f t="shared" si="2"/>
        <v>0</v>
      </c>
      <c r="T32" s="166">
        <f t="shared" si="3"/>
        <v>0</v>
      </c>
    </row>
    <row r="33" spans="2:20" x14ac:dyDescent="0.15">
      <c r="B33" s="170" t="s">
        <v>150</v>
      </c>
      <c r="C33" s="171" t="s">
        <v>358</v>
      </c>
      <c r="D33" s="172">
        <f>③入力!D33</f>
        <v>0</v>
      </c>
      <c r="E33" s="173">
        <f>D33*⑨各種係数!F31</f>
        <v>0</v>
      </c>
      <c r="F33" s="174">
        <f>D33*⑨各種係数!G31</f>
        <v>0</v>
      </c>
      <c r="G33" s="175">
        <v>0</v>
      </c>
      <c r="H33" s="172">
        <f t="shared" si="4"/>
        <v>0</v>
      </c>
      <c r="I33" s="176">
        <f>H33*⑨各種係数!F31</f>
        <v>0</v>
      </c>
      <c r="J33" s="174">
        <f>H33*⑨各種係数!G31</f>
        <v>0</v>
      </c>
      <c r="K33" s="176">
        <f t="shared" si="0"/>
        <v>0</v>
      </c>
      <c r="L33" s="173"/>
      <c r="M33" s="173">
        <f>$L$49*⑨各種係数!H31</f>
        <v>0</v>
      </c>
      <c r="N33" s="174">
        <f>M33*⑨各種係数!E31</f>
        <v>0</v>
      </c>
      <c r="O33" s="172">
        <v>0</v>
      </c>
      <c r="P33" s="173">
        <f>O33*⑨各種係数!F31</f>
        <v>0</v>
      </c>
      <c r="Q33" s="174">
        <f>O33*⑨各種係数!G31</f>
        <v>0</v>
      </c>
      <c r="R33" s="172">
        <f t="shared" si="1"/>
        <v>0</v>
      </c>
      <c r="S33" s="173">
        <f t="shared" si="2"/>
        <v>0</v>
      </c>
      <c r="T33" s="174">
        <f t="shared" si="3"/>
        <v>0</v>
      </c>
    </row>
    <row r="34" spans="2:20" x14ac:dyDescent="0.15">
      <c r="B34" s="162" t="s">
        <v>151</v>
      </c>
      <c r="C34" s="163" t="s">
        <v>168</v>
      </c>
      <c r="D34" s="164">
        <f>③入力!D34</f>
        <v>0</v>
      </c>
      <c r="E34" s="165">
        <f>D34*⑨各種係数!F32</f>
        <v>0</v>
      </c>
      <c r="F34" s="166">
        <f>D34*⑨各種係数!G32</f>
        <v>0</v>
      </c>
      <c r="G34" s="167">
        <v>0</v>
      </c>
      <c r="H34" s="164">
        <f t="shared" si="4"/>
        <v>0</v>
      </c>
      <c r="I34" s="168">
        <f>H34*⑨各種係数!F32</f>
        <v>0</v>
      </c>
      <c r="J34" s="166">
        <f>H34*⑨各種係数!G32</f>
        <v>0</v>
      </c>
      <c r="K34" s="168">
        <f t="shared" si="0"/>
        <v>0</v>
      </c>
      <c r="L34" s="165"/>
      <c r="M34" s="165">
        <f>$L$49*⑨各種係数!H32</f>
        <v>0</v>
      </c>
      <c r="N34" s="169">
        <f>M34*⑨各種係数!E32</f>
        <v>0</v>
      </c>
      <c r="O34" s="164">
        <v>0</v>
      </c>
      <c r="P34" s="165">
        <f>O34*⑨各種係数!F32</f>
        <v>0</v>
      </c>
      <c r="Q34" s="166">
        <f>O34*⑨各種係数!G32</f>
        <v>0</v>
      </c>
      <c r="R34" s="164">
        <f t="shared" si="1"/>
        <v>0</v>
      </c>
      <c r="S34" s="165">
        <f t="shared" si="2"/>
        <v>0</v>
      </c>
      <c r="T34" s="166">
        <f t="shared" si="3"/>
        <v>0</v>
      </c>
    </row>
    <row r="35" spans="2:20" x14ac:dyDescent="0.15">
      <c r="B35" s="170" t="s">
        <v>152</v>
      </c>
      <c r="C35" s="171" t="s">
        <v>153</v>
      </c>
      <c r="D35" s="172">
        <f>③入力!D35</f>
        <v>0</v>
      </c>
      <c r="E35" s="173">
        <f>D35*⑨各種係数!F33</f>
        <v>0</v>
      </c>
      <c r="F35" s="174">
        <f>D35*⑨各種係数!G33</f>
        <v>0</v>
      </c>
      <c r="G35" s="175">
        <v>0</v>
      </c>
      <c r="H35" s="172">
        <f t="shared" si="4"/>
        <v>0</v>
      </c>
      <c r="I35" s="176">
        <f>H35*⑨各種係数!F33</f>
        <v>0</v>
      </c>
      <c r="J35" s="174">
        <f>H35*⑨各種係数!G33</f>
        <v>0</v>
      </c>
      <c r="K35" s="176">
        <f t="shared" si="0"/>
        <v>0</v>
      </c>
      <c r="L35" s="173"/>
      <c r="M35" s="173">
        <f>$L$49*⑨各種係数!H33</f>
        <v>0</v>
      </c>
      <c r="N35" s="177">
        <f>M35*⑨各種係数!E33</f>
        <v>0</v>
      </c>
      <c r="O35" s="172">
        <v>0</v>
      </c>
      <c r="P35" s="173">
        <f>O35*⑨各種係数!F33</f>
        <v>0</v>
      </c>
      <c r="Q35" s="174">
        <f>O35*⑨各種係数!G33</f>
        <v>0</v>
      </c>
      <c r="R35" s="172">
        <f t="shared" si="1"/>
        <v>0</v>
      </c>
      <c r="S35" s="173">
        <f t="shared" si="2"/>
        <v>0</v>
      </c>
      <c r="T35" s="174">
        <f t="shared" si="3"/>
        <v>0</v>
      </c>
    </row>
    <row r="36" spans="2:20" x14ac:dyDescent="0.15">
      <c r="B36" s="162" t="s">
        <v>154</v>
      </c>
      <c r="C36" s="163" t="s">
        <v>259</v>
      </c>
      <c r="D36" s="164">
        <f>③入力!D36</f>
        <v>0</v>
      </c>
      <c r="E36" s="165">
        <f>D36*⑨各種係数!F34</f>
        <v>0</v>
      </c>
      <c r="F36" s="166">
        <f>D36*⑨各種係数!G34</f>
        <v>0</v>
      </c>
      <c r="G36" s="167">
        <v>0</v>
      </c>
      <c r="H36" s="164">
        <f t="shared" si="4"/>
        <v>0</v>
      </c>
      <c r="I36" s="168">
        <f>H36*⑨各種係数!F34</f>
        <v>0</v>
      </c>
      <c r="J36" s="166">
        <f>H36*⑨各種係数!G34</f>
        <v>0</v>
      </c>
      <c r="K36" s="168">
        <f t="shared" si="0"/>
        <v>0</v>
      </c>
      <c r="L36" s="165"/>
      <c r="M36" s="165">
        <f>$L$49*⑨各種係数!H34</f>
        <v>0</v>
      </c>
      <c r="N36" s="169">
        <f>M36*⑨各種係数!E34</f>
        <v>0</v>
      </c>
      <c r="O36" s="164">
        <v>0</v>
      </c>
      <c r="P36" s="165">
        <f>O36*⑨各種係数!F34</f>
        <v>0</v>
      </c>
      <c r="Q36" s="166">
        <f>O36*⑨各種係数!G34</f>
        <v>0</v>
      </c>
      <c r="R36" s="164">
        <f t="shared" si="1"/>
        <v>0</v>
      </c>
      <c r="S36" s="165">
        <f t="shared" si="2"/>
        <v>0</v>
      </c>
      <c r="T36" s="166">
        <f t="shared" si="3"/>
        <v>0</v>
      </c>
    </row>
    <row r="37" spans="2:20" x14ac:dyDescent="0.15">
      <c r="B37" s="170" t="s">
        <v>155</v>
      </c>
      <c r="C37" s="171" t="s">
        <v>260</v>
      </c>
      <c r="D37" s="172">
        <f>③入力!D37</f>
        <v>0</v>
      </c>
      <c r="E37" s="173">
        <f>D37*⑨各種係数!F35</f>
        <v>0</v>
      </c>
      <c r="F37" s="174">
        <f>D37*⑨各種係数!G35</f>
        <v>0</v>
      </c>
      <c r="G37" s="175">
        <v>0</v>
      </c>
      <c r="H37" s="172">
        <f t="shared" si="4"/>
        <v>0</v>
      </c>
      <c r="I37" s="176">
        <f>H37*⑨各種係数!F35</f>
        <v>0</v>
      </c>
      <c r="J37" s="174">
        <f>H37*⑨各種係数!G35</f>
        <v>0</v>
      </c>
      <c r="K37" s="176">
        <f t="shared" si="0"/>
        <v>0</v>
      </c>
      <c r="L37" s="173"/>
      <c r="M37" s="173">
        <f>$L$49*⑨各種係数!H35</f>
        <v>0</v>
      </c>
      <c r="N37" s="177">
        <f>M37*⑨各種係数!E35</f>
        <v>0</v>
      </c>
      <c r="O37" s="172">
        <v>0</v>
      </c>
      <c r="P37" s="173">
        <f>O37*⑨各種係数!F35</f>
        <v>0</v>
      </c>
      <c r="Q37" s="174">
        <f>O37*⑨各種係数!G35</f>
        <v>0</v>
      </c>
      <c r="R37" s="172">
        <f t="shared" si="1"/>
        <v>0</v>
      </c>
      <c r="S37" s="173">
        <f t="shared" si="2"/>
        <v>0</v>
      </c>
      <c r="T37" s="174">
        <f t="shared" si="3"/>
        <v>0</v>
      </c>
    </row>
    <row r="38" spans="2:20" x14ac:dyDescent="0.15">
      <c r="B38" s="162" t="s">
        <v>156</v>
      </c>
      <c r="C38" s="163" t="s">
        <v>169</v>
      </c>
      <c r="D38" s="164">
        <f>③入力!D38</f>
        <v>0</v>
      </c>
      <c r="E38" s="165">
        <f>D38*⑨各種係数!F36</f>
        <v>0</v>
      </c>
      <c r="F38" s="166">
        <f>D38*⑨各種係数!G36</f>
        <v>0</v>
      </c>
      <c r="G38" s="167">
        <v>0</v>
      </c>
      <c r="H38" s="164">
        <f t="shared" si="4"/>
        <v>0</v>
      </c>
      <c r="I38" s="168">
        <f>H38*⑨各種係数!F36</f>
        <v>0</v>
      </c>
      <c r="J38" s="166">
        <f>H38*⑨各種係数!G36</f>
        <v>0</v>
      </c>
      <c r="K38" s="168">
        <f t="shared" si="0"/>
        <v>0</v>
      </c>
      <c r="L38" s="165"/>
      <c r="M38" s="165">
        <f>$L$49*⑨各種係数!H36</f>
        <v>0</v>
      </c>
      <c r="N38" s="169">
        <f>M38*⑨各種係数!E36</f>
        <v>0</v>
      </c>
      <c r="O38" s="164">
        <v>0</v>
      </c>
      <c r="P38" s="165">
        <f>O38*⑨各種係数!F36</f>
        <v>0</v>
      </c>
      <c r="Q38" s="166">
        <f>O38*⑨各種係数!G36</f>
        <v>0</v>
      </c>
      <c r="R38" s="164">
        <f t="shared" si="1"/>
        <v>0</v>
      </c>
      <c r="S38" s="165">
        <f t="shared" si="2"/>
        <v>0</v>
      </c>
      <c r="T38" s="166">
        <f t="shared" si="3"/>
        <v>0</v>
      </c>
    </row>
    <row r="39" spans="2:20" x14ac:dyDescent="0.15">
      <c r="B39" s="170" t="s">
        <v>157</v>
      </c>
      <c r="C39" s="171" t="s">
        <v>261</v>
      </c>
      <c r="D39" s="172">
        <f>③入力!D39</f>
        <v>0</v>
      </c>
      <c r="E39" s="173">
        <f>D39*⑨各種係数!F37</f>
        <v>0</v>
      </c>
      <c r="F39" s="174">
        <f>D39*⑨各種係数!G37</f>
        <v>0</v>
      </c>
      <c r="G39" s="175">
        <v>0</v>
      </c>
      <c r="H39" s="172">
        <f t="shared" si="4"/>
        <v>0</v>
      </c>
      <c r="I39" s="176">
        <f>H39*⑨各種係数!F37</f>
        <v>0</v>
      </c>
      <c r="J39" s="174">
        <f>H39*⑨各種係数!G37</f>
        <v>0</v>
      </c>
      <c r="K39" s="172">
        <f t="shared" si="0"/>
        <v>0</v>
      </c>
      <c r="L39" s="173"/>
      <c r="M39" s="173">
        <f>$L$49*⑨各種係数!H37</f>
        <v>0</v>
      </c>
      <c r="N39" s="177">
        <f>M39*⑨各種係数!E37</f>
        <v>0</v>
      </c>
      <c r="O39" s="172">
        <v>0</v>
      </c>
      <c r="P39" s="173">
        <f>O39*⑨各種係数!F37</f>
        <v>0</v>
      </c>
      <c r="Q39" s="174">
        <f>O39*⑨各種係数!G37</f>
        <v>0</v>
      </c>
      <c r="R39" s="172">
        <f t="shared" si="1"/>
        <v>0</v>
      </c>
      <c r="S39" s="173">
        <f t="shared" si="2"/>
        <v>0</v>
      </c>
      <c r="T39" s="174">
        <f t="shared" si="3"/>
        <v>0</v>
      </c>
    </row>
    <row r="40" spans="2:20" x14ac:dyDescent="0.15">
      <c r="B40" s="162" t="s">
        <v>158</v>
      </c>
      <c r="C40" s="163" t="s">
        <v>262</v>
      </c>
      <c r="D40" s="164">
        <f>③入力!D40</f>
        <v>0</v>
      </c>
      <c r="E40" s="165">
        <f>D40*⑨各種係数!F38</f>
        <v>0</v>
      </c>
      <c r="F40" s="166">
        <f>D40*⑨各種係数!G38</f>
        <v>0</v>
      </c>
      <c r="G40" s="167">
        <v>0</v>
      </c>
      <c r="H40" s="164">
        <f t="shared" si="4"/>
        <v>0</v>
      </c>
      <c r="I40" s="168">
        <f>H40*⑨各種係数!F38</f>
        <v>0</v>
      </c>
      <c r="J40" s="166">
        <f>H40*⑨各種係数!G38</f>
        <v>0</v>
      </c>
      <c r="K40" s="168">
        <f t="shared" si="0"/>
        <v>0</v>
      </c>
      <c r="L40" s="165"/>
      <c r="M40" s="165">
        <f>$L$49*⑨各種係数!H38</f>
        <v>0</v>
      </c>
      <c r="N40" s="169">
        <f>M40*⑨各種係数!E38</f>
        <v>0</v>
      </c>
      <c r="O40" s="164">
        <v>0</v>
      </c>
      <c r="P40" s="165">
        <f>O40*⑨各種係数!F38</f>
        <v>0</v>
      </c>
      <c r="Q40" s="166">
        <f>O40*⑨各種係数!G38</f>
        <v>0</v>
      </c>
      <c r="R40" s="164">
        <f t="shared" si="1"/>
        <v>0</v>
      </c>
      <c r="S40" s="165">
        <f t="shared" si="2"/>
        <v>0</v>
      </c>
      <c r="T40" s="166">
        <f t="shared" si="3"/>
        <v>0</v>
      </c>
    </row>
    <row r="41" spans="2:20" x14ac:dyDescent="0.15">
      <c r="B41" s="170" t="s">
        <v>159</v>
      </c>
      <c r="C41" s="171" t="s">
        <v>263</v>
      </c>
      <c r="D41" s="172">
        <f>③入力!D41</f>
        <v>0</v>
      </c>
      <c r="E41" s="173">
        <f>D41*⑨各種係数!F39</f>
        <v>0</v>
      </c>
      <c r="F41" s="174">
        <f>D41*⑨各種係数!G39</f>
        <v>0</v>
      </c>
      <c r="G41" s="175">
        <v>0</v>
      </c>
      <c r="H41" s="172">
        <f t="shared" si="4"/>
        <v>0</v>
      </c>
      <c r="I41" s="176">
        <f>H41*⑨各種係数!F39</f>
        <v>0</v>
      </c>
      <c r="J41" s="174">
        <f>H41*⑨各種係数!G39</f>
        <v>0</v>
      </c>
      <c r="K41" s="176">
        <f t="shared" si="0"/>
        <v>0</v>
      </c>
      <c r="L41" s="173"/>
      <c r="M41" s="173">
        <f>$L$49*⑨各種係数!H39</f>
        <v>0</v>
      </c>
      <c r="N41" s="177">
        <f>M41*⑨各種係数!E39</f>
        <v>0</v>
      </c>
      <c r="O41" s="172">
        <v>0</v>
      </c>
      <c r="P41" s="173">
        <f>O41*⑨各種係数!F39</f>
        <v>0</v>
      </c>
      <c r="Q41" s="174">
        <f>O41*⑨各種係数!G39</f>
        <v>0</v>
      </c>
      <c r="R41" s="172">
        <f t="shared" si="1"/>
        <v>0</v>
      </c>
      <c r="S41" s="173">
        <f t="shared" si="2"/>
        <v>0</v>
      </c>
      <c r="T41" s="174">
        <f t="shared" si="3"/>
        <v>0</v>
      </c>
    </row>
    <row r="42" spans="2:20" x14ac:dyDescent="0.15">
      <c r="B42" s="162" t="s">
        <v>160</v>
      </c>
      <c r="C42" s="163" t="s">
        <v>264</v>
      </c>
      <c r="D42" s="164">
        <f>③入力!D42</f>
        <v>0</v>
      </c>
      <c r="E42" s="165">
        <f>D42*⑨各種係数!F40</f>
        <v>0</v>
      </c>
      <c r="F42" s="166">
        <f>D42*⑨各種係数!G40</f>
        <v>0</v>
      </c>
      <c r="G42" s="167">
        <v>0</v>
      </c>
      <c r="H42" s="164">
        <f t="shared" si="4"/>
        <v>0</v>
      </c>
      <c r="I42" s="168">
        <f>H42*⑨各種係数!F40</f>
        <v>0</v>
      </c>
      <c r="J42" s="166">
        <f>H42*⑨各種係数!G40</f>
        <v>0</v>
      </c>
      <c r="K42" s="168">
        <f t="shared" si="0"/>
        <v>0</v>
      </c>
      <c r="L42" s="165"/>
      <c r="M42" s="165">
        <f>$L$49*⑨各種係数!H40</f>
        <v>0</v>
      </c>
      <c r="N42" s="169">
        <f>M42*⑨各種係数!E40</f>
        <v>0</v>
      </c>
      <c r="O42" s="164">
        <v>0</v>
      </c>
      <c r="P42" s="165">
        <f>O42*⑨各種係数!F40</f>
        <v>0</v>
      </c>
      <c r="Q42" s="166">
        <f>O42*⑨各種係数!G40</f>
        <v>0</v>
      </c>
      <c r="R42" s="164">
        <f t="shared" si="1"/>
        <v>0</v>
      </c>
      <c r="S42" s="165">
        <f t="shared" si="2"/>
        <v>0</v>
      </c>
      <c r="T42" s="166">
        <f t="shared" si="3"/>
        <v>0</v>
      </c>
    </row>
    <row r="43" spans="2:20" x14ac:dyDescent="0.15">
      <c r="B43" s="170" t="s">
        <v>161</v>
      </c>
      <c r="C43" s="171" t="s">
        <v>265</v>
      </c>
      <c r="D43" s="172">
        <f>③入力!D43</f>
        <v>0</v>
      </c>
      <c r="E43" s="173">
        <f>D43*⑨各種係数!F41</f>
        <v>0</v>
      </c>
      <c r="F43" s="174">
        <f>D43*⑨各種係数!G41</f>
        <v>0</v>
      </c>
      <c r="G43" s="175">
        <v>0</v>
      </c>
      <c r="H43" s="172">
        <f t="shared" si="4"/>
        <v>0</v>
      </c>
      <c r="I43" s="176">
        <f>H43*⑨各種係数!F41</f>
        <v>0</v>
      </c>
      <c r="J43" s="174">
        <f>H43*⑨各種係数!G41</f>
        <v>0</v>
      </c>
      <c r="K43" s="176">
        <f t="shared" si="0"/>
        <v>0</v>
      </c>
      <c r="L43" s="173"/>
      <c r="M43" s="173">
        <f>$L$49*⑨各種係数!H41</f>
        <v>0</v>
      </c>
      <c r="N43" s="174">
        <f>M43*⑨各種係数!E41</f>
        <v>0</v>
      </c>
      <c r="O43" s="172">
        <v>0</v>
      </c>
      <c r="P43" s="173">
        <f>O43*⑨各種係数!F41</f>
        <v>0</v>
      </c>
      <c r="Q43" s="174">
        <f>O43*⑨各種係数!G41</f>
        <v>0</v>
      </c>
      <c r="R43" s="172">
        <f t="shared" si="1"/>
        <v>0</v>
      </c>
      <c r="S43" s="173">
        <f t="shared" si="2"/>
        <v>0</v>
      </c>
      <c r="T43" s="174">
        <f t="shared" si="3"/>
        <v>0</v>
      </c>
    </row>
    <row r="44" spans="2:20" x14ac:dyDescent="0.15">
      <c r="B44" s="162" t="s">
        <v>162</v>
      </c>
      <c r="C44" s="163" t="s">
        <v>266</v>
      </c>
      <c r="D44" s="164">
        <f>③入力!D44</f>
        <v>0</v>
      </c>
      <c r="E44" s="165">
        <f>D44*⑨各種係数!F42</f>
        <v>0</v>
      </c>
      <c r="F44" s="166">
        <f>D44*⑨各種係数!G42</f>
        <v>0</v>
      </c>
      <c r="G44" s="167">
        <v>0</v>
      </c>
      <c r="H44" s="164">
        <f>G44-D44</f>
        <v>0</v>
      </c>
      <c r="I44" s="168">
        <f>H44*⑨各種係数!F42</f>
        <v>0</v>
      </c>
      <c r="J44" s="166">
        <f>H44*⑨各種係数!G42</f>
        <v>0</v>
      </c>
      <c r="K44" s="168">
        <f t="shared" si="0"/>
        <v>0</v>
      </c>
      <c r="L44" s="165"/>
      <c r="M44" s="165">
        <f>$L$49*⑨各種係数!H42</f>
        <v>0</v>
      </c>
      <c r="N44" s="169">
        <f>M44*⑨各種係数!E42</f>
        <v>0</v>
      </c>
      <c r="O44" s="164">
        <v>0</v>
      </c>
      <c r="P44" s="165">
        <f>O44*⑨各種係数!F42</f>
        <v>0</v>
      </c>
      <c r="Q44" s="166">
        <f>O44*⑨各種係数!G42</f>
        <v>0</v>
      </c>
      <c r="R44" s="164">
        <f t="shared" ref="R44:T48" si="5">D44+H44+O44</f>
        <v>0</v>
      </c>
      <c r="S44" s="165">
        <f t="shared" si="5"/>
        <v>0</v>
      </c>
      <c r="T44" s="166">
        <f t="shared" si="5"/>
        <v>0</v>
      </c>
    </row>
    <row r="45" spans="2:20" x14ac:dyDescent="0.15">
      <c r="B45" s="170" t="s">
        <v>163</v>
      </c>
      <c r="C45" s="171" t="s">
        <v>267</v>
      </c>
      <c r="D45" s="172">
        <f>③入力!D45</f>
        <v>0</v>
      </c>
      <c r="E45" s="173">
        <f>D45*⑨各種係数!F43</f>
        <v>0</v>
      </c>
      <c r="F45" s="174">
        <f>D45*⑨各種係数!G43</f>
        <v>0</v>
      </c>
      <c r="G45" s="175">
        <v>0</v>
      </c>
      <c r="H45" s="172">
        <f>G45-D45</f>
        <v>0</v>
      </c>
      <c r="I45" s="176">
        <f>H45*⑨各種係数!F43</f>
        <v>0</v>
      </c>
      <c r="J45" s="174">
        <f>H45*⑨各種係数!G43</f>
        <v>0</v>
      </c>
      <c r="K45" s="176">
        <f t="shared" si="0"/>
        <v>0</v>
      </c>
      <c r="L45" s="173"/>
      <c r="M45" s="173">
        <f>$L$49*⑨各種係数!H43</f>
        <v>0</v>
      </c>
      <c r="N45" s="177">
        <f>M45*⑨各種係数!E43</f>
        <v>0</v>
      </c>
      <c r="O45" s="172">
        <v>0</v>
      </c>
      <c r="P45" s="173">
        <f>O45*⑨各種係数!F43</f>
        <v>0</v>
      </c>
      <c r="Q45" s="174">
        <f>O45*⑨各種係数!G43</f>
        <v>0</v>
      </c>
      <c r="R45" s="172">
        <f t="shared" si="5"/>
        <v>0</v>
      </c>
      <c r="S45" s="173">
        <f t="shared" si="5"/>
        <v>0</v>
      </c>
      <c r="T45" s="174">
        <f t="shared" si="5"/>
        <v>0</v>
      </c>
    </row>
    <row r="46" spans="2:20" x14ac:dyDescent="0.15">
      <c r="B46" s="162" t="s">
        <v>164</v>
      </c>
      <c r="C46" s="163" t="s">
        <v>268</v>
      </c>
      <c r="D46" s="164">
        <f>③入力!D46</f>
        <v>0</v>
      </c>
      <c r="E46" s="165">
        <f>D46*⑨各種係数!F44</f>
        <v>0</v>
      </c>
      <c r="F46" s="166">
        <f>D46*⑨各種係数!G44</f>
        <v>0</v>
      </c>
      <c r="G46" s="167">
        <v>0</v>
      </c>
      <c r="H46" s="164">
        <f>G46-D46</f>
        <v>0</v>
      </c>
      <c r="I46" s="168">
        <f>H46*⑨各種係数!F44</f>
        <v>0</v>
      </c>
      <c r="J46" s="166">
        <f>H46*⑨各種係数!G44</f>
        <v>0</v>
      </c>
      <c r="K46" s="168">
        <f t="shared" si="0"/>
        <v>0</v>
      </c>
      <c r="L46" s="165"/>
      <c r="M46" s="165">
        <f>$L$49*⑨各種係数!H44</f>
        <v>0</v>
      </c>
      <c r="N46" s="169">
        <f>M46*⑨各種係数!E44</f>
        <v>0</v>
      </c>
      <c r="O46" s="164">
        <v>0</v>
      </c>
      <c r="P46" s="165">
        <f>O46*⑨各種係数!F44</f>
        <v>0</v>
      </c>
      <c r="Q46" s="166">
        <f>O46*⑨各種係数!G44</f>
        <v>0</v>
      </c>
      <c r="R46" s="164">
        <f t="shared" si="5"/>
        <v>0</v>
      </c>
      <c r="S46" s="165">
        <f t="shared" si="5"/>
        <v>0</v>
      </c>
      <c r="T46" s="166">
        <f t="shared" si="5"/>
        <v>0</v>
      </c>
    </row>
    <row r="47" spans="2:20" x14ac:dyDescent="0.15">
      <c r="B47" s="170" t="s">
        <v>165</v>
      </c>
      <c r="C47" s="171" t="s">
        <v>269</v>
      </c>
      <c r="D47" s="172">
        <f>③入力!D47</f>
        <v>0</v>
      </c>
      <c r="E47" s="173">
        <f>D47*⑨各種係数!F45</f>
        <v>0</v>
      </c>
      <c r="F47" s="174">
        <f>D47*⑨各種係数!G45</f>
        <v>0</v>
      </c>
      <c r="G47" s="175">
        <v>0</v>
      </c>
      <c r="H47" s="172">
        <f>G47-D47</f>
        <v>0</v>
      </c>
      <c r="I47" s="176">
        <f>H47*⑨各種係数!F45</f>
        <v>0</v>
      </c>
      <c r="J47" s="174">
        <f>H47*⑨各種係数!G45</f>
        <v>0</v>
      </c>
      <c r="K47" s="176">
        <f t="shared" si="0"/>
        <v>0</v>
      </c>
      <c r="L47" s="173"/>
      <c r="M47" s="173">
        <f>$L$49*⑨各種係数!H45</f>
        <v>0</v>
      </c>
      <c r="N47" s="177">
        <f>M47*⑨各種係数!E45</f>
        <v>0</v>
      </c>
      <c r="O47" s="172">
        <v>0</v>
      </c>
      <c r="P47" s="173">
        <f>O47*⑨各種係数!F45</f>
        <v>0</v>
      </c>
      <c r="Q47" s="174">
        <f>O47*⑨各種係数!G45</f>
        <v>0</v>
      </c>
      <c r="R47" s="172">
        <f t="shared" si="5"/>
        <v>0</v>
      </c>
      <c r="S47" s="173">
        <f t="shared" si="5"/>
        <v>0</v>
      </c>
      <c r="T47" s="174">
        <f t="shared" si="5"/>
        <v>0</v>
      </c>
    </row>
    <row r="48" spans="2:20" x14ac:dyDescent="0.15">
      <c r="B48" s="178" t="s">
        <v>166</v>
      </c>
      <c r="C48" s="179" t="s">
        <v>270</v>
      </c>
      <c r="D48" s="180">
        <f>③入力!D48</f>
        <v>0</v>
      </c>
      <c r="E48" s="181">
        <f>D48*⑨各種係数!F46</f>
        <v>0</v>
      </c>
      <c r="F48" s="182">
        <f>D48*⑨各種係数!G46</f>
        <v>0</v>
      </c>
      <c r="G48" s="183">
        <v>0</v>
      </c>
      <c r="H48" s="180">
        <f>G48-D48</f>
        <v>0</v>
      </c>
      <c r="I48" s="184">
        <f>H48*⑨各種係数!F46</f>
        <v>0</v>
      </c>
      <c r="J48" s="182">
        <f>H48*⑨各種係数!G46</f>
        <v>0</v>
      </c>
      <c r="K48" s="184">
        <f t="shared" si="0"/>
        <v>0</v>
      </c>
      <c r="L48" s="181"/>
      <c r="M48" s="181">
        <f>$L$49*⑨各種係数!H46</f>
        <v>0</v>
      </c>
      <c r="N48" s="185">
        <f>M48*⑨各種係数!E46</f>
        <v>0</v>
      </c>
      <c r="O48" s="180">
        <v>0</v>
      </c>
      <c r="P48" s="181">
        <f>O48*⑨各種係数!F46</f>
        <v>0</v>
      </c>
      <c r="Q48" s="182">
        <f>O48*⑨各種係数!G46</f>
        <v>0</v>
      </c>
      <c r="R48" s="180">
        <f t="shared" si="5"/>
        <v>0</v>
      </c>
      <c r="S48" s="181">
        <f t="shared" si="5"/>
        <v>0</v>
      </c>
      <c r="T48" s="182">
        <f t="shared" si="5"/>
        <v>0</v>
      </c>
    </row>
    <row r="49" spans="2:20" ht="18" customHeight="1" thickBot="1" x14ac:dyDescent="0.2">
      <c r="B49" s="432" t="s">
        <v>43</v>
      </c>
      <c r="C49" s="433"/>
      <c r="D49" s="90">
        <f t="shared" ref="D49:K49" si="6">SUM(D9:D48)</f>
        <v>0</v>
      </c>
      <c r="E49" s="91">
        <f t="shared" si="6"/>
        <v>0</v>
      </c>
      <c r="F49" s="92">
        <f t="shared" si="6"/>
        <v>0</v>
      </c>
      <c r="G49" s="93">
        <f t="shared" si="6"/>
        <v>0</v>
      </c>
      <c r="H49" s="94">
        <f t="shared" si="6"/>
        <v>0</v>
      </c>
      <c r="I49" s="91">
        <f t="shared" si="6"/>
        <v>0</v>
      </c>
      <c r="J49" s="92">
        <f t="shared" si="6"/>
        <v>0</v>
      </c>
      <c r="K49" s="95">
        <f t="shared" si="6"/>
        <v>0</v>
      </c>
      <c r="L49" s="96">
        <f>K49*③入力!D52</f>
        <v>0</v>
      </c>
      <c r="M49" s="96">
        <f t="shared" ref="M49:S49" si="7">SUM(M9:M48)</f>
        <v>0</v>
      </c>
      <c r="N49" s="97">
        <f t="shared" si="7"/>
        <v>0</v>
      </c>
      <c r="O49" s="90">
        <f t="shared" si="7"/>
        <v>0</v>
      </c>
      <c r="P49" s="91">
        <f t="shared" si="7"/>
        <v>0</v>
      </c>
      <c r="Q49" s="92">
        <f t="shared" si="7"/>
        <v>0</v>
      </c>
      <c r="R49" s="90">
        <f t="shared" si="7"/>
        <v>0</v>
      </c>
      <c r="S49" s="91">
        <f t="shared" si="7"/>
        <v>0</v>
      </c>
      <c r="T49" s="92">
        <f>SUM(T9:T48)</f>
        <v>0</v>
      </c>
    </row>
    <row r="50" spans="2:20" x14ac:dyDescent="0.15">
      <c r="B50" s="50"/>
      <c r="C50" s="98"/>
      <c r="D50" s="99"/>
      <c r="E50" s="99"/>
      <c r="F50" s="99"/>
      <c r="G50" s="99"/>
      <c r="H50" s="99"/>
      <c r="I50" s="99"/>
      <c r="J50" s="99"/>
      <c r="K50" s="99"/>
      <c r="L50" s="99"/>
      <c r="M50" s="99"/>
      <c r="N50" s="99"/>
      <c r="O50" s="99"/>
      <c r="P50" s="99"/>
      <c r="Q50" s="99"/>
      <c r="R50" s="99"/>
      <c r="S50" s="99"/>
      <c r="T50" s="99"/>
    </row>
    <row r="51" spans="2:20" x14ac:dyDescent="0.15">
      <c r="B51" s="50"/>
      <c r="C51" s="98"/>
      <c r="D51" s="99"/>
      <c r="E51" s="99"/>
      <c r="F51" s="99"/>
      <c r="G51" s="99"/>
      <c r="H51" s="99"/>
      <c r="I51" s="99"/>
      <c r="J51" s="99"/>
      <c r="K51" s="99"/>
      <c r="L51" s="99"/>
      <c r="M51" s="99"/>
      <c r="N51" s="99"/>
      <c r="O51" s="99"/>
      <c r="P51" s="99"/>
      <c r="Q51" s="99"/>
      <c r="R51" s="99"/>
      <c r="S51" s="99"/>
      <c r="T51" s="99"/>
    </row>
    <row r="52" spans="2:20" ht="14.25" thickBot="1" x14ac:dyDescent="0.2">
      <c r="J52" s="21"/>
      <c r="K52" s="21" t="s">
        <v>119</v>
      </c>
    </row>
    <row r="53" spans="2:20" ht="13.5" customHeight="1" x14ac:dyDescent="0.15">
      <c r="B53" s="442" t="s">
        <v>123</v>
      </c>
      <c r="C53" s="443"/>
      <c r="D53" s="437" t="s">
        <v>22</v>
      </c>
      <c r="E53" s="438"/>
      <c r="F53" s="437" t="s">
        <v>117</v>
      </c>
      <c r="G53" s="438"/>
      <c r="H53" s="437" t="s">
        <v>118</v>
      </c>
      <c r="I53" s="438"/>
      <c r="J53" s="437" t="s">
        <v>42</v>
      </c>
      <c r="K53" s="438"/>
    </row>
    <row r="54" spans="2:20" ht="13.5" customHeight="1" x14ac:dyDescent="0.15">
      <c r="B54" s="444"/>
      <c r="C54" s="445"/>
      <c r="D54" s="439" t="s">
        <v>27</v>
      </c>
      <c r="E54" s="434" t="s">
        <v>28</v>
      </c>
      <c r="F54" s="439" t="s">
        <v>27</v>
      </c>
      <c r="G54" s="434" t="s">
        <v>28</v>
      </c>
      <c r="H54" s="439" t="s">
        <v>27</v>
      </c>
      <c r="I54" s="434" t="s">
        <v>28</v>
      </c>
      <c r="J54" s="439" t="s">
        <v>27</v>
      </c>
      <c r="K54" s="434" t="s">
        <v>28</v>
      </c>
    </row>
    <row r="55" spans="2:20" x14ac:dyDescent="0.15">
      <c r="B55" s="444"/>
      <c r="C55" s="445"/>
      <c r="D55" s="440"/>
      <c r="E55" s="435"/>
      <c r="F55" s="440"/>
      <c r="G55" s="435"/>
      <c r="H55" s="440"/>
      <c r="I55" s="435"/>
      <c r="J55" s="440"/>
      <c r="K55" s="435"/>
    </row>
    <row r="56" spans="2:20" x14ac:dyDescent="0.15">
      <c r="B56" s="446"/>
      <c r="C56" s="447"/>
      <c r="D56" s="441"/>
      <c r="E56" s="436"/>
      <c r="F56" s="441"/>
      <c r="G56" s="436"/>
      <c r="H56" s="440"/>
      <c r="I56" s="436"/>
      <c r="J56" s="440"/>
      <c r="K56" s="436"/>
    </row>
    <row r="57" spans="2:20" x14ac:dyDescent="0.15">
      <c r="B57" s="154" t="s">
        <v>124</v>
      </c>
      <c r="C57" s="155" t="s">
        <v>239</v>
      </c>
      <c r="D57" s="156">
        <f>D9*⑨各種係数!I7*③入力!$C$67</f>
        <v>0</v>
      </c>
      <c r="E57" s="158">
        <f>D9*⑨各種係数!J7*③入力!$C$67</f>
        <v>0</v>
      </c>
      <c r="F57" s="156">
        <f>H9*⑨各種係数!I7*③入力!$C$67</f>
        <v>0</v>
      </c>
      <c r="G57" s="158">
        <f>H9*⑨各種係数!J7*③入力!$C$67</f>
        <v>0</v>
      </c>
      <c r="H57" s="156">
        <f>O9*⑨各種係数!I7*③入力!$C$67</f>
        <v>0</v>
      </c>
      <c r="I57" s="187">
        <f>O9*⑨各種係数!J7*③入力!$C$67</f>
        <v>0</v>
      </c>
      <c r="J57" s="156">
        <f>D57+F57+H57</f>
        <v>0</v>
      </c>
      <c r="K57" s="187">
        <f>E57+G57+I57</f>
        <v>0</v>
      </c>
    </row>
    <row r="58" spans="2:20" x14ac:dyDescent="0.15">
      <c r="B58" s="162" t="s">
        <v>125</v>
      </c>
      <c r="C58" s="163" t="s">
        <v>1</v>
      </c>
      <c r="D58" s="164">
        <f>D10*⑨各種係数!I8*③入力!$C$67</f>
        <v>0</v>
      </c>
      <c r="E58" s="166">
        <f>D10*⑨各種係数!J8*③入力!$C$67</f>
        <v>0</v>
      </c>
      <c r="F58" s="164">
        <f>H10*⑨各種係数!I8*③入力!$C$67</f>
        <v>0</v>
      </c>
      <c r="G58" s="166">
        <f>H10*⑨各種係数!J8*③入力!$C$67</f>
        <v>0</v>
      </c>
      <c r="H58" s="164">
        <f>O10*⑨各種係数!I8*③入力!$C$67</f>
        <v>0</v>
      </c>
      <c r="I58" s="188">
        <f>O10*⑨各種係数!J8*③入力!$C$67</f>
        <v>0</v>
      </c>
      <c r="J58" s="164">
        <f t="shared" ref="J58:J91" si="8">D58+F58+H58</f>
        <v>0</v>
      </c>
      <c r="K58" s="188">
        <f t="shared" ref="K58:K91" si="9">E58+G58+I58</f>
        <v>0</v>
      </c>
    </row>
    <row r="59" spans="2:20" x14ac:dyDescent="0.15">
      <c r="B59" s="170" t="s">
        <v>126</v>
      </c>
      <c r="C59" s="171" t="s">
        <v>240</v>
      </c>
      <c r="D59" s="172">
        <f>D11*⑨各種係数!I9*③入力!$C$67</f>
        <v>0</v>
      </c>
      <c r="E59" s="174">
        <f>D11*⑨各種係数!J9*③入力!$C$67</f>
        <v>0</v>
      </c>
      <c r="F59" s="172">
        <f>H11*⑨各種係数!I9*③入力!$C$67</f>
        <v>0</v>
      </c>
      <c r="G59" s="174">
        <f>H11*⑨各種係数!J9*③入力!$C$67</f>
        <v>0</v>
      </c>
      <c r="H59" s="172">
        <f>O11*⑨各種係数!I9*③入力!$C$67</f>
        <v>0</v>
      </c>
      <c r="I59" s="189">
        <f>O11*⑨各種係数!J9*③入力!$C$67</f>
        <v>0</v>
      </c>
      <c r="J59" s="172">
        <f t="shared" si="8"/>
        <v>0</v>
      </c>
      <c r="K59" s="189">
        <f t="shared" si="9"/>
        <v>0</v>
      </c>
    </row>
    <row r="60" spans="2:20" x14ac:dyDescent="0.15">
      <c r="B60" s="162" t="s">
        <v>127</v>
      </c>
      <c r="C60" s="163" t="s">
        <v>167</v>
      </c>
      <c r="D60" s="164">
        <f>D12*⑨各種係数!I10*③入力!$C$67</f>
        <v>0</v>
      </c>
      <c r="E60" s="166">
        <f>D12*⑨各種係数!J10*③入力!$C$67</f>
        <v>0</v>
      </c>
      <c r="F60" s="164">
        <f>H12*⑨各種係数!I10*③入力!$C$67</f>
        <v>0</v>
      </c>
      <c r="G60" s="166">
        <f>H12*⑨各種係数!J10*③入力!$C$67</f>
        <v>0</v>
      </c>
      <c r="H60" s="164">
        <f>O12*⑨各種係数!I10*③入力!$C$67</f>
        <v>0</v>
      </c>
      <c r="I60" s="188">
        <f>O12*⑨各種係数!J10*③入力!$C$67</f>
        <v>0</v>
      </c>
      <c r="J60" s="164">
        <f t="shared" si="8"/>
        <v>0</v>
      </c>
      <c r="K60" s="188">
        <f t="shared" si="9"/>
        <v>0</v>
      </c>
    </row>
    <row r="61" spans="2:20" x14ac:dyDescent="0.15">
      <c r="B61" s="170" t="s">
        <v>128</v>
      </c>
      <c r="C61" s="171" t="s">
        <v>241</v>
      </c>
      <c r="D61" s="172">
        <f>D13*⑨各種係数!I11*③入力!$C$67</f>
        <v>0</v>
      </c>
      <c r="E61" s="174">
        <f>D13*⑨各種係数!J11*③入力!$C$67</f>
        <v>0</v>
      </c>
      <c r="F61" s="172">
        <f>H13*⑨各種係数!I11*③入力!$C$67</f>
        <v>0</v>
      </c>
      <c r="G61" s="174">
        <f>H13*⑨各種係数!J11*③入力!$C$67</f>
        <v>0</v>
      </c>
      <c r="H61" s="172">
        <f>O13*⑨各種係数!I11*③入力!$C$67</f>
        <v>0</v>
      </c>
      <c r="I61" s="189">
        <f>O13*⑨各種係数!J11*③入力!$C$67</f>
        <v>0</v>
      </c>
      <c r="J61" s="172">
        <f t="shared" si="8"/>
        <v>0</v>
      </c>
      <c r="K61" s="189">
        <f t="shared" si="9"/>
        <v>0</v>
      </c>
    </row>
    <row r="62" spans="2:20" x14ac:dyDescent="0.15">
      <c r="B62" s="162" t="s">
        <v>129</v>
      </c>
      <c r="C62" s="163" t="s">
        <v>242</v>
      </c>
      <c r="D62" s="164">
        <f>D14*⑨各種係数!I12*③入力!$C$67</f>
        <v>0</v>
      </c>
      <c r="E62" s="166">
        <f>D14*⑨各種係数!J12*③入力!$C$67</f>
        <v>0</v>
      </c>
      <c r="F62" s="164">
        <f>H14*⑨各種係数!I12*③入力!$C$67</f>
        <v>0</v>
      </c>
      <c r="G62" s="166">
        <f>H14*⑨各種係数!J12*③入力!$C$67</f>
        <v>0</v>
      </c>
      <c r="H62" s="164">
        <f>O14*⑨各種係数!I12*③入力!$C$67</f>
        <v>0</v>
      </c>
      <c r="I62" s="188">
        <f>O14*⑨各種係数!J12*③入力!$C$67</f>
        <v>0</v>
      </c>
      <c r="J62" s="164">
        <f t="shared" si="8"/>
        <v>0</v>
      </c>
      <c r="K62" s="188">
        <f t="shared" si="9"/>
        <v>0</v>
      </c>
    </row>
    <row r="63" spans="2:20" x14ac:dyDescent="0.15">
      <c r="B63" s="170" t="s">
        <v>130</v>
      </c>
      <c r="C63" s="171" t="s">
        <v>243</v>
      </c>
      <c r="D63" s="172">
        <f>D15*⑨各種係数!I13*③入力!$C$67</f>
        <v>0</v>
      </c>
      <c r="E63" s="174">
        <f>D15*⑨各種係数!J13*③入力!$C$67</f>
        <v>0</v>
      </c>
      <c r="F63" s="172">
        <f>H15*⑨各種係数!I13*③入力!$C$67</f>
        <v>0</v>
      </c>
      <c r="G63" s="174">
        <f>H15*⑨各種係数!J13*③入力!$C$67</f>
        <v>0</v>
      </c>
      <c r="H63" s="172">
        <f>O15*⑨各種係数!I13*③入力!$C$67</f>
        <v>0</v>
      </c>
      <c r="I63" s="189">
        <f>O15*⑨各種係数!J13*③入力!$C$67</f>
        <v>0</v>
      </c>
      <c r="J63" s="172">
        <f t="shared" si="8"/>
        <v>0</v>
      </c>
      <c r="K63" s="189">
        <f t="shared" si="9"/>
        <v>0</v>
      </c>
    </row>
    <row r="64" spans="2:20" x14ac:dyDescent="0.15">
      <c r="B64" s="162" t="s">
        <v>131</v>
      </c>
      <c r="C64" s="163" t="s">
        <v>244</v>
      </c>
      <c r="D64" s="164">
        <f>D16*⑨各種係数!I14*③入力!$C$67</f>
        <v>0</v>
      </c>
      <c r="E64" s="166">
        <f>D16*⑨各種係数!J14*③入力!$C$67</f>
        <v>0</v>
      </c>
      <c r="F64" s="164">
        <f>H16*⑨各種係数!I14*③入力!$C$67</f>
        <v>0</v>
      </c>
      <c r="G64" s="166">
        <f>H16*⑨各種係数!J14*③入力!$C$67</f>
        <v>0</v>
      </c>
      <c r="H64" s="164">
        <f>O16*⑨各種係数!I14*③入力!$C$67</f>
        <v>0</v>
      </c>
      <c r="I64" s="188">
        <f>O16*⑨各種係数!J14*③入力!$C$67</f>
        <v>0</v>
      </c>
      <c r="J64" s="164">
        <f t="shared" si="8"/>
        <v>0</v>
      </c>
      <c r="K64" s="188">
        <f t="shared" si="9"/>
        <v>0</v>
      </c>
    </row>
    <row r="65" spans="2:11" x14ac:dyDescent="0.15">
      <c r="B65" s="170" t="s">
        <v>132</v>
      </c>
      <c r="C65" s="171" t="s">
        <v>245</v>
      </c>
      <c r="D65" s="172">
        <f>D17*⑨各種係数!I15*③入力!$C$67</f>
        <v>0</v>
      </c>
      <c r="E65" s="174">
        <f>D17*⑨各種係数!J15*③入力!$C$67</f>
        <v>0</v>
      </c>
      <c r="F65" s="172">
        <f>H17*⑨各種係数!I15*③入力!$C$67</f>
        <v>0</v>
      </c>
      <c r="G65" s="174">
        <f>H17*⑨各種係数!J15*③入力!$C$67</f>
        <v>0</v>
      </c>
      <c r="H65" s="172">
        <f>O17*⑨各種係数!I15*③入力!$C$67</f>
        <v>0</v>
      </c>
      <c r="I65" s="189">
        <f>O17*⑨各種係数!J15*③入力!$C$67</f>
        <v>0</v>
      </c>
      <c r="J65" s="172">
        <f t="shared" si="8"/>
        <v>0</v>
      </c>
      <c r="K65" s="189">
        <f t="shared" si="9"/>
        <v>0</v>
      </c>
    </row>
    <row r="66" spans="2:11" x14ac:dyDescent="0.15">
      <c r="B66" s="162" t="s">
        <v>133</v>
      </c>
      <c r="C66" s="163" t="s">
        <v>246</v>
      </c>
      <c r="D66" s="164">
        <f>D18*⑨各種係数!I16*③入力!$C$67</f>
        <v>0</v>
      </c>
      <c r="E66" s="166">
        <f>D18*⑨各種係数!J16*③入力!$C$67</f>
        <v>0</v>
      </c>
      <c r="F66" s="164">
        <f>H18*⑨各種係数!I16*③入力!$C$67</f>
        <v>0</v>
      </c>
      <c r="G66" s="166">
        <f>H18*⑨各種係数!J16*③入力!$C$67</f>
        <v>0</v>
      </c>
      <c r="H66" s="164">
        <f>O18*⑨各種係数!I16*③入力!$C$67</f>
        <v>0</v>
      </c>
      <c r="I66" s="188">
        <f>O18*⑨各種係数!J16*③入力!$C$67</f>
        <v>0</v>
      </c>
      <c r="J66" s="164">
        <f t="shared" si="8"/>
        <v>0</v>
      </c>
      <c r="K66" s="188">
        <f t="shared" si="9"/>
        <v>0</v>
      </c>
    </row>
    <row r="67" spans="2:11" x14ac:dyDescent="0.15">
      <c r="B67" s="170" t="s">
        <v>134</v>
      </c>
      <c r="C67" s="171" t="s">
        <v>135</v>
      </c>
      <c r="D67" s="172">
        <f>D19*⑨各種係数!I17*③入力!$C$67</f>
        <v>0</v>
      </c>
      <c r="E67" s="174">
        <f>D19*⑨各種係数!J17*③入力!$C$67</f>
        <v>0</v>
      </c>
      <c r="F67" s="172">
        <f>H19*⑨各種係数!I17*③入力!$C$67</f>
        <v>0</v>
      </c>
      <c r="G67" s="174">
        <f>H19*⑨各種係数!J17*③入力!$C$67</f>
        <v>0</v>
      </c>
      <c r="H67" s="172">
        <f>O19*⑨各種係数!I17*③入力!$C$67</f>
        <v>0</v>
      </c>
      <c r="I67" s="189">
        <f>O19*⑨各種係数!J17*③入力!$C$67</f>
        <v>0</v>
      </c>
      <c r="J67" s="172">
        <f t="shared" si="8"/>
        <v>0</v>
      </c>
      <c r="K67" s="189">
        <f t="shared" si="9"/>
        <v>0</v>
      </c>
    </row>
    <row r="68" spans="2:11" x14ac:dyDescent="0.15">
      <c r="B68" s="162" t="s">
        <v>136</v>
      </c>
      <c r="C68" s="163" t="s">
        <v>247</v>
      </c>
      <c r="D68" s="164">
        <f>D20*⑨各種係数!I18*③入力!$C$67</f>
        <v>0</v>
      </c>
      <c r="E68" s="166">
        <f>D20*⑨各種係数!J18*③入力!$C$67</f>
        <v>0</v>
      </c>
      <c r="F68" s="164">
        <f>H20*⑨各種係数!I18*③入力!$C$67</f>
        <v>0</v>
      </c>
      <c r="G68" s="166">
        <f>H20*⑨各種係数!J18*③入力!$C$67</f>
        <v>0</v>
      </c>
      <c r="H68" s="164">
        <f>O20*⑨各種係数!I18*③入力!$C$67</f>
        <v>0</v>
      </c>
      <c r="I68" s="188">
        <f>O20*⑨各種係数!J18*③入力!$C$67</f>
        <v>0</v>
      </c>
      <c r="J68" s="164">
        <f t="shared" si="8"/>
        <v>0</v>
      </c>
      <c r="K68" s="188">
        <f t="shared" si="9"/>
        <v>0</v>
      </c>
    </row>
    <row r="69" spans="2:11" x14ac:dyDescent="0.15">
      <c r="B69" s="170" t="s">
        <v>137</v>
      </c>
      <c r="C69" s="171" t="s">
        <v>248</v>
      </c>
      <c r="D69" s="172">
        <f>D21*⑨各種係数!I19*③入力!$C$67</f>
        <v>0</v>
      </c>
      <c r="E69" s="174">
        <f>D21*⑨各種係数!J19*③入力!$C$67</f>
        <v>0</v>
      </c>
      <c r="F69" s="172">
        <f>H21*⑨各種係数!I19*③入力!$C$67</f>
        <v>0</v>
      </c>
      <c r="G69" s="174">
        <f>H21*⑨各種係数!J19*③入力!$C$67</f>
        <v>0</v>
      </c>
      <c r="H69" s="172">
        <f>O21*⑨各種係数!I19*③入力!$C$67</f>
        <v>0</v>
      </c>
      <c r="I69" s="189">
        <f>O21*⑨各種係数!J19*③入力!$C$67</f>
        <v>0</v>
      </c>
      <c r="J69" s="172">
        <f t="shared" si="8"/>
        <v>0</v>
      </c>
      <c r="K69" s="189">
        <f t="shared" si="9"/>
        <v>0</v>
      </c>
    </row>
    <row r="70" spans="2:11" x14ac:dyDescent="0.15">
      <c r="B70" s="162" t="s">
        <v>138</v>
      </c>
      <c r="C70" s="163" t="s">
        <v>249</v>
      </c>
      <c r="D70" s="164">
        <f>D22*⑨各種係数!I20*③入力!$C$67</f>
        <v>0</v>
      </c>
      <c r="E70" s="166">
        <f>D22*⑨各種係数!J20*③入力!$C$67</f>
        <v>0</v>
      </c>
      <c r="F70" s="164">
        <f>H22*⑨各種係数!I20*③入力!$C$67</f>
        <v>0</v>
      </c>
      <c r="G70" s="166">
        <f>H22*⑨各種係数!J20*③入力!$C$67</f>
        <v>0</v>
      </c>
      <c r="H70" s="164">
        <f>O22*⑨各種係数!I20*③入力!$C$67</f>
        <v>0</v>
      </c>
      <c r="I70" s="188">
        <f>O22*⑨各種係数!J20*③入力!$C$67</f>
        <v>0</v>
      </c>
      <c r="J70" s="164">
        <f t="shared" si="8"/>
        <v>0</v>
      </c>
      <c r="K70" s="188">
        <f t="shared" si="9"/>
        <v>0</v>
      </c>
    </row>
    <row r="71" spans="2:11" x14ac:dyDescent="0.15">
      <c r="B71" s="170" t="s">
        <v>139</v>
      </c>
      <c r="C71" s="171" t="s">
        <v>250</v>
      </c>
      <c r="D71" s="172">
        <f>D23*⑨各種係数!I21*③入力!$C$67</f>
        <v>0</v>
      </c>
      <c r="E71" s="174">
        <f>D23*⑨各種係数!J21*③入力!$C$67</f>
        <v>0</v>
      </c>
      <c r="F71" s="172">
        <f>H23*⑨各種係数!I21*③入力!$C$67</f>
        <v>0</v>
      </c>
      <c r="G71" s="174">
        <f>H23*⑨各種係数!J21*③入力!$C$67</f>
        <v>0</v>
      </c>
      <c r="H71" s="172">
        <f>O23*⑨各種係数!I21*③入力!$C$67</f>
        <v>0</v>
      </c>
      <c r="I71" s="189">
        <f>O23*⑨各種係数!J21*③入力!$C$67</f>
        <v>0</v>
      </c>
      <c r="J71" s="172">
        <f t="shared" si="8"/>
        <v>0</v>
      </c>
      <c r="K71" s="189">
        <f t="shared" si="9"/>
        <v>0</v>
      </c>
    </row>
    <row r="72" spans="2:11" x14ac:dyDescent="0.15">
      <c r="B72" s="162" t="s">
        <v>140</v>
      </c>
      <c r="C72" s="163" t="s">
        <v>251</v>
      </c>
      <c r="D72" s="164">
        <f>D24*⑨各種係数!I22*③入力!$C$67</f>
        <v>0</v>
      </c>
      <c r="E72" s="166">
        <f>D24*⑨各種係数!J22*③入力!$C$67</f>
        <v>0</v>
      </c>
      <c r="F72" s="164">
        <f>H24*⑨各種係数!I22*③入力!$C$67</f>
        <v>0</v>
      </c>
      <c r="G72" s="166">
        <f>H24*⑨各種係数!J22*③入力!$C$67</f>
        <v>0</v>
      </c>
      <c r="H72" s="164">
        <f>O24*⑨各種係数!I22*③入力!$C$67</f>
        <v>0</v>
      </c>
      <c r="I72" s="188">
        <f>O24*⑨各種係数!J22*③入力!$C$67</f>
        <v>0</v>
      </c>
      <c r="J72" s="164">
        <f t="shared" si="8"/>
        <v>0</v>
      </c>
      <c r="K72" s="188">
        <f t="shared" si="9"/>
        <v>0</v>
      </c>
    </row>
    <row r="73" spans="2:11" x14ac:dyDescent="0.15">
      <c r="B73" s="170" t="s">
        <v>141</v>
      </c>
      <c r="C73" s="171" t="s">
        <v>252</v>
      </c>
      <c r="D73" s="172">
        <f>D25*⑨各種係数!I23*③入力!$C$67</f>
        <v>0</v>
      </c>
      <c r="E73" s="174">
        <f>D25*⑨各種係数!J23*③入力!$C$67</f>
        <v>0</v>
      </c>
      <c r="F73" s="172">
        <f>H25*⑨各種係数!I23*③入力!$C$67</f>
        <v>0</v>
      </c>
      <c r="G73" s="174">
        <f>H25*⑨各種係数!J23*③入力!$C$67</f>
        <v>0</v>
      </c>
      <c r="H73" s="172">
        <f>O25*⑨各種係数!I23*③入力!$C$67</f>
        <v>0</v>
      </c>
      <c r="I73" s="189">
        <f>O25*⑨各種係数!J23*③入力!$C$67</f>
        <v>0</v>
      </c>
      <c r="J73" s="172">
        <f t="shared" si="8"/>
        <v>0</v>
      </c>
      <c r="K73" s="189">
        <f t="shared" si="9"/>
        <v>0</v>
      </c>
    </row>
    <row r="74" spans="2:11" x14ac:dyDescent="0.15">
      <c r="B74" s="162" t="s">
        <v>142</v>
      </c>
      <c r="C74" s="163" t="s">
        <v>253</v>
      </c>
      <c r="D74" s="164">
        <f>D26*⑨各種係数!I24*③入力!$C$67</f>
        <v>0</v>
      </c>
      <c r="E74" s="166">
        <f>D26*⑨各種係数!J24*③入力!$C$67</f>
        <v>0</v>
      </c>
      <c r="F74" s="164">
        <f>H26*⑨各種係数!I24*③入力!$C$67</f>
        <v>0</v>
      </c>
      <c r="G74" s="166">
        <f>H26*⑨各種係数!J24*③入力!$C$67</f>
        <v>0</v>
      </c>
      <c r="H74" s="164">
        <f>O26*⑨各種係数!I24*③入力!$C$67</f>
        <v>0</v>
      </c>
      <c r="I74" s="188">
        <f>O26*⑨各種係数!J24*③入力!$C$67</f>
        <v>0</v>
      </c>
      <c r="J74" s="164">
        <f t="shared" si="8"/>
        <v>0</v>
      </c>
      <c r="K74" s="188">
        <f t="shared" si="9"/>
        <v>0</v>
      </c>
    </row>
    <row r="75" spans="2:11" x14ac:dyDescent="0.15">
      <c r="B75" s="170" t="s">
        <v>143</v>
      </c>
      <c r="C75" s="171" t="s">
        <v>254</v>
      </c>
      <c r="D75" s="172">
        <f>D27*⑨各種係数!I25*③入力!$C$67</f>
        <v>0</v>
      </c>
      <c r="E75" s="174">
        <f>D27*⑨各種係数!J25*③入力!$C$67</f>
        <v>0</v>
      </c>
      <c r="F75" s="172">
        <f>H27*⑨各種係数!I25*③入力!$C$67</f>
        <v>0</v>
      </c>
      <c r="G75" s="174">
        <f>H27*⑨各種係数!J25*③入力!$C$67</f>
        <v>0</v>
      </c>
      <c r="H75" s="172">
        <f>O27*⑨各種係数!I25*③入力!$C$67</f>
        <v>0</v>
      </c>
      <c r="I75" s="189">
        <f>O27*⑨各種係数!J25*③入力!$C$67</f>
        <v>0</v>
      </c>
      <c r="J75" s="172">
        <f t="shared" si="8"/>
        <v>0</v>
      </c>
      <c r="K75" s="189">
        <f t="shared" si="9"/>
        <v>0</v>
      </c>
    </row>
    <row r="76" spans="2:11" x14ac:dyDescent="0.15">
      <c r="B76" s="162" t="s">
        <v>144</v>
      </c>
      <c r="C76" s="163" t="s">
        <v>255</v>
      </c>
      <c r="D76" s="164">
        <f>D28*⑨各種係数!I26*③入力!$C$67</f>
        <v>0</v>
      </c>
      <c r="E76" s="166">
        <f>D28*⑨各種係数!J26*③入力!$C$67</f>
        <v>0</v>
      </c>
      <c r="F76" s="164">
        <f>H28*⑨各種係数!I26*③入力!$C$67</f>
        <v>0</v>
      </c>
      <c r="G76" s="166">
        <f>H28*⑨各種係数!J26*③入力!$C$67</f>
        <v>0</v>
      </c>
      <c r="H76" s="164">
        <f>O28*⑨各種係数!I26*③入力!$C$67</f>
        <v>0</v>
      </c>
      <c r="I76" s="188">
        <f>O28*⑨各種係数!J26*③入力!$C$67</f>
        <v>0</v>
      </c>
      <c r="J76" s="164">
        <f t="shared" si="8"/>
        <v>0</v>
      </c>
      <c r="K76" s="188">
        <f t="shared" si="9"/>
        <v>0</v>
      </c>
    </row>
    <row r="77" spans="2:11" x14ac:dyDescent="0.15">
      <c r="B77" s="170" t="s">
        <v>145</v>
      </c>
      <c r="C77" s="171" t="s">
        <v>256</v>
      </c>
      <c r="D77" s="172">
        <f>D29*⑨各種係数!I27*③入力!$C$67</f>
        <v>0</v>
      </c>
      <c r="E77" s="174">
        <f>D29*⑨各種係数!J27*③入力!$C$67</f>
        <v>0</v>
      </c>
      <c r="F77" s="172">
        <f>H29*⑨各種係数!I27*③入力!$C$67</f>
        <v>0</v>
      </c>
      <c r="G77" s="174">
        <f>H29*⑨各種係数!J27*③入力!$C$67</f>
        <v>0</v>
      </c>
      <c r="H77" s="172">
        <f>O29*⑨各種係数!I27*③入力!$C$67</f>
        <v>0</v>
      </c>
      <c r="I77" s="189">
        <f>O29*⑨各種係数!J27*③入力!$C$67</f>
        <v>0</v>
      </c>
      <c r="J77" s="172">
        <f t="shared" si="8"/>
        <v>0</v>
      </c>
      <c r="K77" s="189">
        <f t="shared" si="9"/>
        <v>0</v>
      </c>
    </row>
    <row r="78" spans="2:11" x14ac:dyDescent="0.15">
      <c r="B78" s="162" t="s">
        <v>146</v>
      </c>
      <c r="C78" s="163" t="s">
        <v>257</v>
      </c>
      <c r="D78" s="164">
        <f>D30*⑨各種係数!I28*③入力!$C$67</f>
        <v>0</v>
      </c>
      <c r="E78" s="166">
        <f>D30*⑨各種係数!J28*③入力!$C$67</f>
        <v>0</v>
      </c>
      <c r="F78" s="164">
        <f>H30*⑨各種係数!I28*③入力!$C$67</f>
        <v>0</v>
      </c>
      <c r="G78" s="166">
        <f>H30*⑨各種係数!J28*③入力!$C$67</f>
        <v>0</v>
      </c>
      <c r="H78" s="164">
        <f>O30*⑨各種係数!I28*③入力!$C$67</f>
        <v>0</v>
      </c>
      <c r="I78" s="188">
        <f>O30*⑨各種係数!J28*③入力!$C$67</f>
        <v>0</v>
      </c>
      <c r="J78" s="164">
        <f t="shared" si="8"/>
        <v>0</v>
      </c>
      <c r="K78" s="188">
        <f t="shared" si="9"/>
        <v>0</v>
      </c>
    </row>
    <row r="79" spans="2:11" x14ac:dyDescent="0.15">
      <c r="B79" s="170" t="s">
        <v>147</v>
      </c>
      <c r="C79" s="171" t="s">
        <v>148</v>
      </c>
      <c r="D79" s="172">
        <f>D31*⑨各種係数!I29*③入力!$C$67</f>
        <v>0</v>
      </c>
      <c r="E79" s="174">
        <f>D31*⑨各種係数!J29*③入力!$C$67</f>
        <v>0</v>
      </c>
      <c r="F79" s="172">
        <f>H31*⑨各種係数!I29*③入力!$C$67</f>
        <v>0</v>
      </c>
      <c r="G79" s="174">
        <f>H31*⑨各種係数!J29*③入力!$C$67</f>
        <v>0</v>
      </c>
      <c r="H79" s="172">
        <f>O31*⑨各種係数!I29*③入力!$C$67</f>
        <v>0</v>
      </c>
      <c r="I79" s="189">
        <f>O31*⑨各種係数!J29*③入力!$C$67</f>
        <v>0</v>
      </c>
      <c r="J79" s="172">
        <f t="shared" si="8"/>
        <v>0</v>
      </c>
      <c r="K79" s="189">
        <f t="shared" si="9"/>
        <v>0</v>
      </c>
    </row>
    <row r="80" spans="2:11" x14ac:dyDescent="0.15">
      <c r="B80" s="162" t="s">
        <v>149</v>
      </c>
      <c r="C80" s="163" t="s">
        <v>258</v>
      </c>
      <c r="D80" s="164">
        <f>D32*⑨各種係数!I30*③入力!$C$67</f>
        <v>0</v>
      </c>
      <c r="E80" s="166">
        <f>D32*⑨各種係数!J30*③入力!$C$67</f>
        <v>0</v>
      </c>
      <c r="F80" s="164">
        <f>H32*⑨各種係数!I30*③入力!$C$67</f>
        <v>0</v>
      </c>
      <c r="G80" s="166">
        <f>H32*⑨各種係数!J30*③入力!$C$67</f>
        <v>0</v>
      </c>
      <c r="H80" s="164">
        <f>O32*⑨各種係数!I30*③入力!$C$67</f>
        <v>0</v>
      </c>
      <c r="I80" s="188">
        <f>O32*⑨各種係数!J30*③入力!$C$67</f>
        <v>0</v>
      </c>
      <c r="J80" s="164">
        <f t="shared" si="8"/>
        <v>0</v>
      </c>
      <c r="K80" s="188">
        <f t="shared" si="9"/>
        <v>0</v>
      </c>
    </row>
    <row r="81" spans="2:11" x14ac:dyDescent="0.15">
      <c r="B81" s="170" t="s">
        <v>150</v>
      </c>
      <c r="C81" s="171" t="s">
        <v>358</v>
      </c>
      <c r="D81" s="172">
        <f>D33*⑨各種係数!I31*③入力!$C$67</f>
        <v>0</v>
      </c>
      <c r="E81" s="174">
        <f>D33*⑨各種係数!J31*③入力!$C$67</f>
        <v>0</v>
      </c>
      <c r="F81" s="172">
        <f>H33*⑨各種係数!I31*③入力!$C$67</f>
        <v>0</v>
      </c>
      <c r="G81" s="174">
        <f>H33*⑨各種係数!J31*③入力!$C$67</f>
        <v>0</v>
      </c>
      <c r="H81" s="172">
        <f>O33*⑨各種係数!I31*③入力!$C$67</f>
        <v>0</v>
      </c>
      <c r="I81" s="189">
        <f>O33*⑨各種係数!J31*③入力!$C$67</f>
        <v>0</v>
      </c>
      <c r="J81" s="172">
        <f t="shared" si="8"/>
        <v>0</v>
      </c>
      <c r="K81" s="189">
        <f t="shared" si="9"/>
        <v>0</v>
      </c>
    </row>
    <row r="82" spans="2:11" x14ac:dyDescent="0.15">
      <c r="B82" s="162" t="s">
        <v>151</v>
      </c>
      <c r="C82" s="163" t="s">
        <v>168</v>
      </c>
      <c r="D82" s="164">
        <f>D34*⑨各種係数!I32*③入力!$C$67</f>
        <v>0</v>
      </c>
      <c r="E82" s="166">
        <f>D34*⑨各種係数!J32*③入力!$C$67</f>
        <v>0</v>
      </c>
      <c r="F82" s="164">
        <f>H34*⑨各種係数!I32*③入力!$C$67</f>
        <v>0</v>
      </c>
      <c r="G82" s="166">
        <f>H34*⑨各種係数!J32*③入力!$C$67</f>
        <v>0</v>
      </c>
      <c r="H82" s="164">
        <f>O34*⑨各種係数!I32*③入力!$C$67</f>
        <v>0</v>
      </c>
      <c r="I82" s="188">
        <f>O34*⑨各種係数!J32*③入力!$C$67</f>
        <v>0</v>
      </c>
      <c r="J82" s="164">
        <f t="shared" si="8"/>
        <v>0</v>
      </c>
      <c r="K82" s="188">
        <f t="shared" si="9"/>
        <v>0</v>
      </c>
    </row>
    <row r="83" spans="2:11" x14ac:dyDescent="0.15">
      <c r="B83" s="170" t="s">
        <v>152</v>
      </c>
      <c r="C83" s="171" t="s">
        <v>153</v>
      </c>
      <c r="D83" s="172">
        <f>D35*⑨各種係数!I33*③入力!$C$67</f>
        <v>0</v>
      </c>
      <c r="E83" s="174">
        <f>D35*⑨各種係数!J33*③入力!$C$67</f>
        <v>0</v>
      </c>
      <c r="F83" s="172">
        <f>H35*⑨各種係数!I33*③入力!$C$67</f>
        <v>0</v>
      </c>
      <c r="G83" s="174">
        <f>H35*⑨各種係数!J33*③入力!$C$67</f>
        <v>0</v>
      </c>
      <c r="H83" s="172">
        <f>O35*⑨各種係数!I33*③入力!$C$67</f>
        <v>0</v>
      </c>
      <c r="I83" s="189">
        <f>O35*⑨各種係数!J33*③入力!$C$67</f>
        <v>0</v>
      </c>
      <c r="J83" s="172">
        <f t="shared" si="8"/>
        <v>0</v>
      </c>
      <c r="K83" s="189">
        <f t="shared" si="9"/>
        <v>0</v>
      </c>
    </row>
    <row r="84" spans="2:11" x14ac:dyDescent="0.15">
      <c r="B84" s="162" t="s">
        <v>154</v>
      </c>
      <c r="C84" s="163" t="s">
        <v>259</v>
      </c>
      <c r="D84" s="164">
        <f>D36*⑨各種係数!I34*③入力!$C$67</f>
        <v>0</v>
      </c>
      <c r="E84" s="166">
        <f>D36*⑨各種係数!J34*③入力!$C$67</f>
        <v>0</v>
      </c>
      <c r="F84" s="164">
        <f>H36*⑨各種係数!I34*③入力!$C$67</f>
        <v>0</v>
      </c>
      <c r="G84" s="166">
        <f>H36*⑨各種係数!J34*③入力!$C$67</f>
        <v>0</v>
      </c>
      <c r="H84" s="164">
        <f>O36*⑨各種係数!I34*③入力!$C$67</f>
        <v>0</v>
      </c>
      <c r="I84" s="188">
        <f>O36*⑨各種係数!J34*③入力!$C$67</f>
        <v>0</v>
      </c>
      <c r="J84" s="164">
        <f t="shared" si="8"/>
        <v>0</v>
      </c>
      <c r="K84" s="188">
        <f t="shared" si="9"/>
        <v>0</v>
      </c>
    </row>
    <row r="85" spans="2:11" x14ac:dyDescent="0.15">
      <c r="B85" s="170" t="s">
        <v>155</v>
      </c>
      <c r="C85" s="171" t="s">
        <v>260</v>
      </c>
      <c r="D85" s="172">
        <f>D37*⑨各種係数!I35*③入力!$C$67</f>
        <v>0</v>
      </c>
      <c r="E85" s="174">
        <f>D37*⑨各種係数!J35*③入力!$C$67</f>
        <v>0</v>
      </c>
      <c r="F85" s="172">
        <f>H37*⑨各種係数!I35*③入力!$C$67</f>
        <v>0</v>
      </c>
      <c r="G85" s="174">
        <f>H37*⑨各種係数!J35*③入力!$C$67</f>
        <v>0</v>
      </c>
      <c r="H85" s="172">
        <f>O37*⑨各種係数!I35*③入力!$C$67</f>
        <v>0</v>
      </c>
      <c r="I85" s="189">
        <f>O37*⑨各種係数!J35*③入力!$C$67</f>
        <v>0</v>
      </c>
      <c r="J85" s="172">
        <f t="shared" si="8"/>
        <v>0</v>
      </c>
      <c r="K85" s="189">
        <f t="shared" si="9"/>
        <v>0</v>
      </c>
    </row>
    <row r="86" spans="2:11" x14ac:dyDescent="0.15">
      <c r="B86" s="162" t="s">
        <v>156</v>
      </c>
      <c r="C86" s="163" t="s">
        <v>169</v>
      </c>
      <c r="D86" s="164">
        <f>D38*⑨各種係数!I36*③入力!$C$67</f>
        <v>0</v>
      </c>
      <c r="E86" s="166">
        <f>D38*⑨各種係数!J36*③入力!$C$67</f>
        <v>0</v>
      </c>
      <c r="F86" s="164">
        <f>H38*⑨各種係数!I36*③入力!$C$67</f>
        <v>0</v>
      </c>
      <c r="G86" s="166">
        <f>H38*⑨各種係数!J36*③入力!$C$67</f>
        <v>0</v>
      </c>
      <c r="H86" s="164">
        <f>O38*⑨各種係数!I36*③入力!$C$67</f>
        <v>0</v>
      </c>
      <c r="I86" s="188">
        <f>O38*⑨各種係数!J36*③入力!$C$67</f>
        <v>0</v>
      </c>
      <c r="J86" s="164">
        <f t="shared" si="8"/>
        <v>0</v>
      </c>
      <c r="K86" s="188">
        <f t="shared" si="9"/>
        <v>0</v>
      </c>
    </row>
    <row r="87" spans="2:11" x14ac:dyDescent="0.15">
      <c r="B87" s="170" t="s">
        <v>157</v>
      </c>
      <c r="C87" s="171" t="s">
        <v>261</v>
      </c>
      <c r="D87" s="172">
        <f>D39*⑨各種係数!I37*③入力!$C$67</f>
        <v>0</v>
      </c>
      <c r="E87" s="174">
        <f>D39*⑨各種係数!J37*③入力!$C$67</f>
        <v>0</v>
      </c>
      <c r="F87" s="172">
        <f>H39*⑨各種係数!I37*③入力!$C$67</f>
        <v>0</v>
      </c>
      <c r="G87" s="174">
        <f>H39*⑨各種係数!J37*③入力!$C$67</f>
        <v>0</v>
      </c>
      <c r="H87" s="172">
        <f>O39*⑨各種係数!I37*③入力!$C$67</f>
        <v>0</v>
      </c>
      <c r="I87" s="189">
        <f>O39*⑨各種係数!J37*③入力!$C$67</f>
        <v>0</v>
      </c>
      <c r="J87" s="172">
        <f t="shared" si="8"/>
        <v>0</v>
      </c>
      <c r="K87" s="189">
        <f t="shared" si="9"/>
        <v>0</v>
      </c>
    </row>
    <row r="88" spans="2:11" x14ac:dyDescent="0.15">
      <c r="B88" s="162" t="s">
        <v>158</v>
      </c>
      <c r="C88" s="163" t="s">
        <v>262</v>
      </c>
      <c r="D88" s="164">
        <f>D40*⑨各種係数!I38*③入力!$C$67</f>
        <v>0</v>
      </c>
      <c r="E88" s="166">
        <f>D40*⑨各種係数!J38*③入力!$C$67</f>
        <v>0</v>
      </c>
      <c r="F88" s="164">
        <f>H40*⑨各種係数!I38*③入力!$C$67</f>
        <v>0</v>
      </c>
      <c r="G88" s="166">
        <f>H40*⑨各種係数!J38*③入力!$C$67</f>
        <v>0</v>
      </c>
      <c r="H88" s="164">
        <f>O40*⑨各種係数!I38*③入力!$C$67</f>
        <v>0</v>
      </c>
      <c r="I88" s="188">
        <f>O40*⑨各種係数!J38*③入力!$C$67</f>
        <v>0</v>
      </c>
      <c r="J88" s="164">
        <f t="shared" si="8"/>
        <v>0</v>
      </c>
      <c r="K88" s="188">
        <f t="shared" si="9"/>
        <v>0</v>
      </c>
    </row>
    <row r="89" spans="2:11" x14ac:dyDescent="0.15">
      <c r="B89" s="170" t="s">
        <v>159</v>
      </c>
      <c r="C89" s="171" t="s">
        <v>263</v>
      </c>
      <c r="D89" s="172">
        <f>D41*⑨各種係数!I39*③入力!$C$67</f>
        <v>0</v>
      </c>
      <c r="E89" s="174">
        <f>D41*⑨各種係数!J39*③入力!$C$67</f>
        <v>0</v>
      </c>
      <c r="F89" s="172">
        <f>H41*⑨各種係数!I39*③入力!$C$67</f>
        <v>0</v>
      </c>
      <c r="G89" s="174">
        <f>H41*⑨各種係数!J39*③入力!$C$67</f>
        <v>0</v>
      </c>
      <c r="H89" s="172">
        <f>O41*⑨各種係数!I39*③入力!$C$67</f>
        <v>0</v>
      </c>
      <c r="I89" s="189">
        <f>O41*⑨各種係数!J39*③入力!$C$67</f>
        <v>0</v>
      </c>
      <c r="J89" s="172">
        <f t="shared" si="8"/>
        <v>0</v>
      </c>
      <c r="K89" s="189">
        <f t="shared" si="9"/>
        <v>0</v>
      </c>
    </row>
    <row r="90" spans="2:11" x14ac:dyDescent="0.15">
      <c r="B90" s="162" t="s">
        <v>160</v>
      </c>
      <c r="C90" s="163" t="s">
        <v>264</v>
      </c>
      <c r="D90" s="164">
        <f>D42*⑨各種係数!I40*③入力!$C$67</f>
        <v>0</v>
      </c>
      <c r="E90" s="166">
        <f>D42*⑨各種係数!J40*③入力!$C$67</f>
        <v>0</v>
      </c>
      <c r="F90" s="164">
        <f>H42*⑨各種係数!I40*③入力!$C$67</f>
        <v>0</v>
      </c>
      <c r="G90" s="166">
        <f>H42*⑨各種係数!J40*③入力!$C$67</f>
        <v>0</v>
      </c>
      <c r="H90" s="164">
        <f>O42*⑨各種係数!I40*③入力!$C$67</f>
        <v>0</v>
      </c>
      <c r="I90" s="188">
        <f>O42*⑨各種係数!J40*③入力!$C$67</f>
        <v>0</v>
      </c>
      <c r="J90" s="164">
        <f t="shared" si="8"/>
        <v>0</v>
      </c>
      <c r="K90" s="188">
        <f t="shared" si="9"/>
        <v>0</v>
      </c>
    </row>
    <row r="91" spans="2:11" x14ac:dyDescent="0.15">
      <c r="B91" s="170" t="s">
        <v>161</v>
      </c>
      <c r="C91" s="171" t="s">
        <v>265</v>
      </c>
      <c r="D91" s="172">
        <f>D43*⑨各種係数!I41*③入力!$C$67</f>
        <v>0</v>
      </c>
      <c r="E91" s="174">
        <f>D43*⑨各種係数!J41*③入力!$C$67</f>
        <v>0</v>
      </c>
      <c r="F91" s="172">
        <f>H43*⑨各種係数!I41*③入力!$C$67</f>
        <v>0</v>
      </c>
      <c r="G91" s="174">
        <f>H43*⑨各種係数!J41*③入力!$C$67</f>
        <v>0</v>
      </c>
      <c r="H91" s="172">
        <f>O43*⑨各種係数!I41*③入力!$C$67</f>
        <v>0</v>
      </c>
      <c r="I91" s="189">
        <f>O43*⑨各種係数!J41*③入力!$C$67</f>
        <v>0</v>
      </c>
      <c r="J91" s="172">
        <f t="shared" si="8"/>
        <v>0</v>
      </c>
      <c r="K91" s="189">
        <f t="shared" si="9"/>
        <v>0</v>
      </c>
    </row>
    <row r="92" spans="2:11" x14ac:dyDescent="0.15">
      <c r="B92" s="162" t="s">
        <v>162</v>
      </c>
      <c r="C92" s="163" t="s">
        <v>266</v>
      </c>
      <c r="D92" s="164">
        <f>D44*⑨各種係数!I42*③入力!$C$67</f>
        <v>0</v>
      </c>
      <c r="E92" s="166">
        <f>D44*⑨各種係数!J42*③入力!$C$67</f>
        <v>0</v>
      </c>
      <c r="F92" s="164">
        <f>H44*⑨各種係数!I42*③入力!$C$67</f>
        <v>0</v>
      </c>
      <c r="G92" s="166">
        <f>H44*⑨各種係数!J42*③入力!$C$67</f>
        <v>0</v>
      </c>
      <c r="H92" s="164">
        <f>O44*⑨各種係数!I42*③入力!$C$67</f>
        <v>0</v>
      </c>
      <c r="I92" s="188">
        <f>O44*⑨各種係数!J42*③入力!$C$67</f>
        <v>0</v>
      </c>
      <c r="J92" s="164">
        <f t="shared" ref="J92:K96" si="10">D92+F92+H92</f>
        <v>0</v>
      </c>
      <c r="K92" s="188">
        <f t="shared" si="10"/>
        <v>0</v>
      </c>
    </row>
    <row r="93" spans="2:11" x14ac:dyDescent="0.15">
      <c r="B93" s="170" t="s">
        <v>163</v>
      </c>
      <c r="C93" s="171" t="s">
        <v>267</v>
      </c>
      <c r="D93" s="172">
        <f>D45*⑨各種係数!I43*③入力!$C$67</f>
        <v>0</v>
      </c>
      <c r="E93" s="174">
        <f>D45*⑨各種係数!J43*③入力!$C$67</f>
        <v>0</v>
      </c>
      <c r="F93" s="172">
        <f>H45*⑨各種係数!I43*③入力!$C$67</f>
        <v>0</v>
      </c>
      <c r="G93" s="174">
        <f>H45*⑨各種係数!J43*③入力!$C$67</f>
        <v>0</v>
      </c>
      <c r="H93" s="172">
        <f>O45*⑨各種係数!I43*③入力!$C$67</f>
        <v>0</v>
      </c>
      <c r="I93" s="189">
        <f>O45*⑨各種係数!J43*③入力!$C$67</f>
        <v>0</v>
      </c>
      <c r="J93" s="172">
        <f t="shared" si="10"/>
        <v>0</v>
      </c>
      <c r="K93" s="189">
        <f t="shared" si="10"/>
        <v>0</v>
      </c>
    </row>
    <row r="94" spans="2:11" x14ac:dyDescent="0.15">
      <c r="B94" s="162" t="s">
        <v>164</v>
      </c>
      <c r="C94" s="163" t="s">
        <v>268</v>
      </c>
      <c r="D94" s="164">
        <f>D46*⑨各種係数!I44*③入力!$C$67</f>
        <v>0</v>
      </c>
      <c r="E94" s="166">
        <f>D46*⑨各種係数!J44*③入力!$C$67</f>
        <v>0</v>
      </c>
      <c r="F94" s="164">
        <f>H46*⑨各種係数!I44*③入力!$C$67</f>
        <v>0</v>
      </c>
      <c r="G94" s="166">
        <f>H46*⑨各種係数!J44*③入力!$C$67</f>
        <v>0</v>
      </c>
      <c r="H94" s="164">
        <f>O46*⑨各種係数!I44*③入力!$C$67</f>
        <v>0</v>
      </c>
      <c r="I94" s="188">
        <f>O46*⑨各種係数!J44*③入力!$C$67</f>
        <v>0</v>
      </c>
      <c r="J94" s="164">
        <f t="shared" si="10"/>
        <v>0</v>
      </c>
      <c r="K94" s="188">
        <f t="shared" si="10"/>
        <v>0</v>
      </c>
    </row>
    <row r="95" spans="2:11" x14ac:dyDescent="0.15">
      <c r="B95" s="170" t="s">
        <v>165</v>
      </c>
      <c r="C95" s="171" t="s">
        <v>269</v>
      </c>
      <c r="D95" s="172">
        <f>D47*⑨各種係数!I45*③入力!$C$67</f>
        <v>0</v>
      </c>
      <c r="E95" s="174">
        <f>D47*⑨各種係数!J45*③入力!$C$67</f>
        <v>0</v>
      </c>
      <c r="F95" s="172">
        <f>H47*⑨各種係数!I45*③入力!$C$67</f>
        <v>0</v>
      </c>
      <c r="G95" s="174">
        <f>H47*⑨各種係数!J45*③入力!$C$67</f>
        <v>0</v>
      </c>
      <c r="H95" s="172">
        <f>O47*⑨各種係数!I45*③入力!$C$67</f>
        <v>0</v>
      </c>
      <c r="I95" s="189">
        <f>O47*⑨各種係数!J45*③入力!$C$67</f>
        <v>0</v>
      </c>
      <c r="J95" s="172">
        <f t="shared" si="10"/>
        <v>0</v>
      </c>
      <c r="K95" s="189">
        <f t="shared" si="10"/>
        <v>0</v>
      </c>
    </row>
    <row r="96" spans="2:11" x14ac:dyDescent="0.15">
      <c r="B96" s="178" t="s">
        <v>166</v>
      </c>
      <c r="C96" s="179" t="s">
        <v>270</v>
      </c>
      <c r="D96" s="180">
        <f>D48*⑨各種係数!I46*③入力!$C$67</f>
        <v>0</v>
      </c>
      <c r="E96" s="182">
        <f>D48*⑨各種係数!J46*③入力!$C$67</f>
        <v>0</v>
      </c>
      <c r="F96" s="180">
        <f>H48*⑨各種係数!I46*③入力!$C$67</f>
        <v>0</v>
      </c>
      <c r="G96" s="182">
        <f>H48*⑨各種係数!J46*③入力!$C$67</f>
        <v>0</v>
      </c>
      <c r="H96" s="180">
        <f>O48*⑨各種係数!I46*③入力!$C$67</f>
        <v>0</v>
      </c>
      <c r="I96" s="190">
        <f>O48*⑨各種係数!J46*③入力!$C$67</f>
        <v>0</v>
      </c>
      <c r="J96" s="180">
        <f t="shared" si="10"/>
        <v>0</v>
      </c>
      <c r="K96" s="190">
        <f t="shared" si="10"/>
        <v>0</v>
      </c>
    </row>
    <row r="97" spans="2:11" ht="18" customHeight="1" thickBot="1" x14ac:dyDescent="0.2">
      <c r="B97" s="432" t="s">
        <v>43</v>
      </c>
      <c r="C97" s="433"/>
      <c r="D97" s="90">
        <f t="shared" ref="D97:K97" si="11">SUM(D57:D96)</f>
        <v>0</v>
      </c>
      <c r="E97" s="92">
        <f t="shared" si="11"/>
        <v>0</v>
      </c>
      <c r="F97" s="90">
        <f t="shared" si="11"/>
        <v>0</v>
      </c>
      <c r="G97" s="92">
        <f t="shared" si="11"/>
        <v>0</v>
      </c>
      <c r="H97" s="94">
        <f>SUM(H57:H96)</f>
        <v>0</v>
      </c>
      <c r="I97" s="186">
        <f t="shared" si="11"/>
        <v>0</v>
      </c>
      <c r="J97" s="94">
        <f t="shared" si="11"/>
        <v>0</v>
      </c>
      <c r="K97" s="92">
        <f t="shared" si="11"/>
        <v>0</v>
      </c>
    </row>
  </sheetData>
  <sheetProtection sheet="1" objects="1" scenarios="1"/>
  <mergeCells count="37">
    <mergeCell ref="B4:C8"/>
    <mergeCell ref="I6:I8"/>
    <mergeCell ref="H4:J4"/>
    <mergeCell ref="D4:F4"/>
    <mergeCell ref="G4:G8"/>
    <mergeCell ref="E6:E8"/>
    <mergeCell ref="D5:D8"/>
    <mergeCell ref="F7:F8"/>
    <mergeCell ref="H5:H8"/>
    <mergeCell ref="J7:J8"/>
    <mergeCell ref="K4:K8"/>
    <mergeCell ref="L4:L8"/>
    <mergeCell ref="M4:M8"/>
    <mergeCell ref="N4:N8"/>
    <mergeCell ref="O4:Q4"/>
    <mergeCell ref="O5:O8"/>
    <mergeCell ref="R4:T4"/>
    <mergeCell ref="S6:S8"/>
    <mergeCell ref="P6:P8"/>
    <mergeCell ref="Q7:Q8"/>
    <mergeCell ref="R5:R8"/>
    <mergeCell ref="T7:T8"/>
    <mergeCell ref="B49:C49"/>
    <mergeCell ref="B97:C97"/>
    <mergeCell ref="K54:K56"/>
    <mergeCell ref="F53:G53"/>
    <mergeCell ref="F54:F56"/>
    <mergeCell ref="G54:G56"/>
    <mergeCell ref="I54:I56"/>
    <mergeCell ref="H53:I53"/>
    <mergeCell ref="H54:H56"/>
    <mergeCell ref="B53:C56"/>
    <mergeCell ref="D54:D56"/>
    <mergeCell ref="E54:E56"/>
    <mergeCell ref="D53:E53"/>
    <mergeCell ref="J53:K53"/>
    <mergeCell ref="J54:J56"/>
  </mergeCells>
  <phoneticPr fontId="2"/>
  <pageMargins left="0.78740157480314965" right="0.78740157480314965" top="0.98425196850393704" bottom="0.98425196850393704" header="0.51181102362204722" footer="0.51181102362204722"/>
  <pageSetup paperSize="9" scale="70" orientation="landscape" cellComments="asDisplayed" r:id="rId1"/>
  <headerFooter alignWithMargins="0"/>
  <rowBreaks count="1" manualBreakCount="1">
    <brk id="51"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FF"/>
  </sheetPr>
  <dimension ref="B1:J47"/>
  <sheetViews>
    <sheetView zoomScaleNormal="100" workbookViewId="0"/>
  </sheetViews>
  <sheetFormatPr defaultColWidth="9" defaultRowHeight="13.5" x14ac:dyDescent="0.15"/>
  <cols>
    <col min="1" max="1" width="2.625" style="5" customWidth="1"/>
    <col min="2" max="2" width="3.625" style="5" customWidth="1"/>
    <col min="3" max="3" width="22.25" style="5" bestFit="1" customWidth="1"/>
    <col min="4" max="7" width="10.125" style="5" bestFit="1" customWidth="1"/>
    <col min="8" max="8" width="11.125" style="5" bestFit="1" customWidth="1"/>
    <col min="9" max="10" width="10.125" style="5" bestFit="1" customWidth="1"/>
    <col min="11" max="16384" width="9" style="5"/>
  </cols>
  <sheetData>
    <row r="1" spans="2:10" ht="18.75" customHeight="1" x14ac:dyDescent="0.15"/>
    <row r="2" spans="2:10" ht="18.75" customHeight="1" x14ac:dyDescent="0.15">
      <c r="B2" s="7" t="s">
        <v>49</v>
      </c>
    </row>
    <row r="3" spans="2:10" ht="18.75" customHeight="1" x14ac:dyDescent="0.15">
      <c r="D3" s="211"/>
      <c r="E3" s="211"/>
      <c r="F3" s="211"/>
      <c r="G3" s="211"/>
      <c r="H3" s="211"/>
      <c r="I3" s="211"/>
      <c r="J3" s="211"/>
    </row>
    <row r="4" spans="2:10" ht="18.75" customHeight="1" x14ac:dyDescent="0.15">
      <c r="B4" s="352" t="s">
        <v>123</v>
      </c>
      <c r="C4" s="471"/>
      <c r="D4" s="468" t="s">
        <v>50</v>
      </c>
      <c r="E4" s="468" t="s">
        <v>51</v>
      </c>
      <c r="F4" s="468" t="s">
        <v>52</v>
      </c>
      <c r="G4" s="468" t="s">
        <v>53</v>
      </c>
      <c r="H4" s="468" t="s">
        <v>54</v>
      </c>
      <c r="I4" s="465" t="s">
        <v>55</v>
      </c>
      <c r="J4" s="465" t="s">
        <v>56</v>
      </c>
    </row>
    <row r="5" spans="2:10" ht="18.75" customHeight="1" x14ac:dyDescent="0.15">
      <c r="B5" s="472"/>
      <c r="C5" s="473"/>
      <c r="D5" s="468"/>
      <c r="E5" s="468"/>
      <c r="F5" s="468"/>
      <c r="G5" s="468"/>
      <c r="H5" s="468"/>
      <c r="I5" s="466"/>
      <c r="J5" s="466"/>
    </row>
    <row r="6" spans="2:10" ht="18.75" customHeight="1" x14ac:dyDescent="0.15">
      <c r="B6" s="474"/>
      <c r="C6" s="475"/>
      <c r="D6" s="468"/>
      <c r="E6" s="468"/>
      <c r="F6" s="468"/>
      <c r="G6" s="468"/>
      <c r="H6" s="468"/>
      <c r="I6" s="467"/>
      <c r="J6" s="467"/>
    </row>
    <row r="7" spans="2:10" ht="18.75" customHeight="1" x14ac:dyDescent="0.15">
      <c r="B7" s="191" t="s">
        <v>124</v>
      </c>
      <c r="C7" s="192" t="s">
        <v>239</v>
      </c>
      <c r="D7" s="193">
        <v>0.48497312748161758</v>
      </c>
      <c r="E7" s="194">
        <v>0.51502687251838242</v>
      </c>
      <c r="F7" s="194">
        <v>0.43096909285172624</v>
      </c>
      <c r="G7" s="194">
        <v>0.14360582857172569</v>
      </c>
      <c r="H7" s="194">
        <v>1.434063853926845E-2</v>
      </c>
      <c r="I7" s="195">
        <v>0.18268366036193204</v>
      </c>
      <c r="J7" s="195">
        <v>6.3389321193757148E-2</v>
      </c>
    </row>
    <row r="8" spans="2:10" ht="18.75" customHeight="1" x14ac:dyDescent="0.15">
      <c r="B8" s="196" t="s">
        <v>125</v>
      </c>
      <c r="C8" s="197" t="s">
        <v>1</v>
      </c>
      <c r="D8" s="198">
        <v>0.44280248034713099</v>
      </c>
      <c r="E8" s="199">
        <v>0.55719751965286901</v>
      </c>
      <c r="F8" s="199">
        <v>0.53460412385692779</v>
      </c>
      <c r="G8" s="199">
        <v>0.18213469294067491</v>
      </c>
      <c r="H8" s="199">
        <v>1.473628391003458E-3</v>
      </c>
      <c r="I8" s="200">
        <v>0.14806840156780304</v>
      </c>
      <c r="J8" s="200">
        <v>4.4834513026776768E-2</v>
      </c>
    </row>
    <row r="9" spans="2:10" ht="18.75" customHeight="1" x14ac:dyDescent="0.15">
      <c r="B9" s="201" t="s">
        <v>126</v>
      </c>
      <c r="C9" s="202" t="s">
        <v>240</v>
      </c>
      <c r="D9" s="203">
        <v>0.97867225291969506</v>
      </c>
      <c r="E9" s="204">
        <v>2.1327747080304937E-2</v>
      </c>
      <c r="F9" s="204">
        <v>0.45595121687650231</v>
      </c>
      <c r="G9" s="204">
        <v>0.22407697716635236</v>
      </c>
      <c r="H9" s="228">
        <v>-2.287879023206443E-5</v>
      </c>
      <c r="I9" s="205">
        <v>3.8647676524200578E-2</v>
      </c>
      <c r="J9" s="205">
        <v>3.8366261403878728E-2</v>
      </c>
    </row>
    <row r="10" spans="2:10" ht="18.75" customHeight="1" x14ac:dyDescent="0.15">
      <c r="B10" s="196" t="s">
        <v>127</v>
      </c>
      <c r="C10" s="197" t="s">
        <v>167</v>
      </c>
      <c r="D10" s="198">
        <v>0.72008168162646358</v>
      </c>
      <c r="E10" s="199">
        <v>0.27991831837353642</v>
      </c>
      <c r="F10" s="199">
        <v>0.30689192332955362</v>
      </c>
      <c r="G10" s="199">
        <v>0.13693994959002814</v>
      </c>
      <c r="H10" s="229">
        <v>0.1187824955281853</v>
      </c>
      <c r="I10" s="200">
        <v>4.3580366663806297E-2</v>
      </c>
      <c r="J10" s="200">
        <v>3.9793271937870675E-2</v>
      </c>
    </row>
    <row r="11" spans="2:10" ht="18.75" customHeight="1" x14ac:dyDescent="0.15">
      <c r="B11" s="201" t="s">
        <v>128</v>
      </c>
      <c r="C11" s="202" t="s">
        <v>241</v>
      </c>
      <c r="D11" s="203">
        <v>0.96311389500985856</v>
      </c>
      <c r="E11" s="204">
        <v>3.6886104990141444E-2</v>
      </c>
      <c r="F11" s="204">
        <v>0.43458042217437315</v>
      </c>
      <c r="G11" s="204">
        <v>0.38495399688200294</v>
      </c>
      <c r="H11" s="228">
        <v>1.3915979709374304E-2</v>
      </c>
      <c r="I11" s="205">
        <v>0.1887668646296371</v>
      </c>
      <c r="J11" s="205">
        <v>0.1623733870999382</v>
      </c>
    </row>
    <row r="12" spans="2:10" ht="18.75" customHeight="1" x14ac:dyDescent="0.15">
      <c r="B12" s="196" t="s">
        <v>129</v>
      </c>
      <c r="C12" s="197" t="s">
        <v>242</v>
      </c>
      <c r="D12" s="198">
        <v>0.92151604103116691</v>
      </c>
      <c r="E12" s="199">
        <v>7.848395896883309E-2</v>
      </c>
      <c r="F12" s="199">
        <v>0.41653864090279036</v>
      </c>
      <c r="G12" s="199">
        <v>0.29392886446511468</v>
      </c>
      <c r="H12" s="229">
        <v>1.5449767247199724E-3</v>
      </c>
      <c r="I12" s="200">
        <v>0.1132908450656893</v>
      </c>
      <c r="J12" s="200">
        <v>9.7263389517320248E-2</v>
      </c>
    </row>
    <row r="13" spans="2:10" ht="18.75" customHeight="1" x14ac:dyDescent="0.15">
      <c r="B13" s="201" t="s">
        <v>130</v>
      </c>
      <c r="C13" s="202" t="s">
        <v>243</v>
      </c>
      <c r="D13" s="203">
        <v>0.98157785100797257</v>
      </c>
      <c r="E13" s="204">
        <v>1.8422148992027432E-2</v>
      </c>
      <c r="F13" s="204">
        <v>0.42862965120435342</v>
      </c>
      <c r="G13" s="204">
        <v>9.8124015152063648E-2</v>
      </c>
      <c r="H13" s="228">
        <v>8.9649209165225622E-3</v>
      </c>
      <c r="I13" s="205">
        <v>2.5938092591398912E-2</v>
      </c>
      <c r="J13" s="205">
        <v>2.5446042054434705E-2</v>
      </c>
    </row>
    <row r="14" spans="2:10" ht="18.75" customHeight="1" x14ac:dyDescent="0.15">
      <c r="B14" s="196" t="s">
        <v>131</v>
      </c>
      <c r="C14" s="197" t="s">
        <v>244</v>
      </c>
      <c r="D14" s="198">
        <v>0.96969753873079001</v>
      </c>
      <c r="E14" s="199">
        <v>3.030246126920999E-2</v>
      </c>
      <c r="F14" s="199">
        <v>0.46567562238205162</v>
      </c>
      <c r="G14" s="199">
        <v>0.12209150046906464</v>
      </c>
      <c r="H14" s="229">
        <v>1.4953422313630239E-2</v>
      </c>
      <c r="I14" s="200">
        <v>2.7387001232913002E-2</v>
      </c>
      <c r="J14" s="200">
        <v>2.7387001232913002E-2</v>
      </c>
    </row>
    <row r="15" spans="2:10" ht="18.75" customHeight="1" x14ac:dyDescent="0.15">
      <c r="B15" s="201" t="s">
        <v>132</v>
      </c>
      <c r="C15" s="202" t="s">
        <v>245</v>
      </c>
      <c r="D15" s="203">
        <v>0.95617471106525742</v>
      </c>
      <c r="E15" s="204">
        <v>4.3825288934742579E-2</v>
      </c>
      <c r="F15" s="204">
        <v>0.418777446398586</v>
      </c>
      <c r="G15" s="204">
        <v>0.20914015501734479</v>
      </c>
      <c r="H15" s="228">
        <v>3.0829070690192519E-3</v>
      </c>
      <c r="I15" s="205">
        <v>4.9691110954033738E-2</v>
      </c>
      <c r="J15" s="205">
        <v>4.7393516521888931E-2</v>
      </c>
    </row>
    <row r="16" spans="2:10" ht="18.75" customHeight="1" x14ac:dyDescent="0.15">
      <c r="B16" s="196" t="s">
        <v>133</v>
      </c>
      <c r="C16" s="197" t="s">
        <v>246</v>
      </c>
      <c r="D16" s="198">
        <v>0.58707003901214039</v>
      </c>
      <c r="E16" s="199">
        <v>0.41292996098785961</v>
      </c>
      <c r="F16" s="199">
        <v>0.47973016781780581</v>
      </c>
      <c r="G16" s="199">
        <v>0.26551631136469478</v>
      </c>
      <c r="H16" s="229">
        <v>3.3554994571740433E-4</v>
      </c>
      <c r="I16" s="200">
        <v>5.3904142546463675E-2</v>
      </c>
      <c r="J16" s="200">
        <v>5.2278628520257088E-2</v>
      </c>
    </row>
    <row r="17" spans="2:10" ht="18.75" customHeight="1" x14ac:dyDescent="0.15">
      <c r="B17" s="201" t="s">
        <v>134</v>
      </c>
      <c r="C17" s="202" t="s">
        <v>135</v>
      </c>
      <c r="D17" s="203">
        <v>0.94715666755529648</v>
      </c>
      <c r="E17" s="204">
        <v>5.2843332444703517E-2</v>
      </c>
      <c r="F17" s="204">
        <v>0.49810944788381695</v>
      </c>
      <c r="G17" s="204">
        <v>0.48976715870259541</v>
      </c>
      <c r="H17" s="228">
        <v>4.6790942646863742E-5</v>
      </c>
      <c r="I17" s="205">
        <v>0.28071620719959489</v>
      </c>
      <c r="J17" s="205">
        <v>0.21441639946903729</v>
      </c>
    </row>
    <row r="18" spans="2:10" ht="18.75" customHeight="1" x14ac:dyDescent="0.15">
      <c r="B18" s="196" t="s">
        <v>136</v>
      </c>
      <c r="C18" s="197" t="s">
        <v>247</v>
      </c>
      <c r="D18" s="198">
        <v>0.94049358371489189</v>
      </c>
      <c r="E18" s="199">
        <v>5.950641628510811E-2</v>
      </c>
      <c r="F18" s="199">
        <v>0.38175430501396013</v>
      </c>
      <c r="G18" s="199">
        <v>0.27224774139349101</v>
      </c>
      <c r="H18" s="229">
        <v>-5.8996113058726019E-5</v>
      </c>
      <c r="I18" s="200">
        <v>6.5468278556788453E-2</v>
      </c>
      <c r="J18" s="200">
        <v>6.3569698478641593E-2</v>
      </c>
    </row>
    <row r="19" spans="2:10" ht="18.75" customHeight="1" x14ac:dyDescent="0.15">
      <c r="B19" s="201" t="s">
        <v>137</v>
      </c>
      <c r="C19" s="202" t="s">
        <v>248</v>
      </c>
      <c r="D19" s="203">
        <v>0.99884482632975236</v>
      </c>
      <c r="E19" s="204">
        <v>1.1551736702476445E-3</v>
      </c>
      <c r="F19" s="204">
        <v>0.21769064552561501</v>
      </c>
      <c r="G19" s="204">
        <v>0.11099174626818137</v>
      </c>
      <c r="H19" s="204">
        <v>8.3134277245445619E-4</v>
      </c>
      <c r="I19" s="205">
        <v>2.1436673616232096E-2</v>
      </c>
      <c r="J19" s="205">
        <v>2.1436673616232096E-2</v>
      </c>
    </row>
    <row r="20" spans="2:10" ht="18.75" customHeight="1" x14ac:dyDescent="0.15">
      <c r="B20" s="196" t="s">
        <v>138</v>
      </c>
      <c r="C20" s="197" t="s">
        <v>249</v>
      </c>
      <c r="D20" s="198">
        <v>0.70333121943965027</v>
      </c>
      <c r="E20" s="199">
        <v>0.29666878056034973</v>
      </c>
      <c r="F20" s="199">
        <v>0.51962090201602962</v>
      </c>
      <c r="G20" s="199">
        <v>0.15273993827423962</v>
      </c>
      <c r="H20" s="199">
        <v>1.1584012348798396E-3</v>
      </c>
      <c r="I20" s="200">
        <v>4.3377743528068953E-2</v>
      </c>
      <c r="J20" s="200">
        <v>3.6793492253664635E-2</v>
      </c>
    </row>
    <row r="21" spans="2:10" ht="18.75" customHeight="1" x14ac:dyDescent="0.15">
      <c r="B21" s="201" t="s">
        <v>139</v>
      </c>
      <c r="C21" s="202" t="s">
        <v>250</v>
      </c>
      <c r="D21" s="203">
        <v>0.74486976514693959</v>
      </c>
      <c r="E21" s="204">
        <v>0.25513023485306041</v>
      </c>
      <c r="F21" s="204">
        <v>0.49862130277289046</v>
      </c>
      <c r="G21" s="204">
        <v>0.16905512329827732</v>
      </c>
      <c r="H21" s="204">
        <v>6.1512454691284844E-5</v>
      </c>
      <c r="I21" s="205">
        <v>3.0016758385882872E-2</v>
      </c>
      <c r="J21" s="205">
        <v>2.9756635128785635E-2</v>
      </c>
    </row>
    <row r="22" spans="2:10" ht="18.75" customHeight="1" x14ac:dyDescent="0.15">
      <c r="B22" s="196" t="s">
        <v>140</v>
      </c>
      <c r="C22" s="197" t="s">
        <v>251</v>
      </c>
      <c r="D22" s="198">
        <v>0.97591571384498166</v>
      </c>
      <c r="E22" s="199">
        <v>2.4084286155018342E-2</v>
      </c>
      <c r="F22" s="199">
        <v>0.494335191124402</v>
      </c>
      <c r="G22" s="199">
        <v>0.34669148832735652</v>
      </c>
      <c r="H22" s="199">
        <v>3.5183776568434075E-5</v>
      </c>
      <c r="I22" s="200">
        <v>6.3806195453795789E-2</v>
      </c>
      <c r="J22" s="200">
        <v>6.3295064382069791E-2</v>
      </c>
    </row>
    <row r="23" spans="2:10" ht="18.75" customHeight="1" x14ac:dyDescent="0.15">
      <c r="B23" s="201" t="s">
        <v>141</v>
      </c>
      <c r="C23" s="202" t="s">
        <v>252</v>
      </c>
      <c r="D23" s="203">
        <v>0.90034210039033169</v>
      </c>
      <c r="E23" s="204">
        <v>9.965789960966831E-2</v>
      </c>
      <c r="F23" s="204">
        <v>0.429238991765091</v>
      </c>
      <c r="G23" s="204">
        <v>0.13297924377921472</v>
      </c>
      <c r="H23" s="204">
        <v>2.7110628945732688E-4</v>
      </c>
      <c r="I23" s="205">
        <v>1.8634379498455676E-2</v>
      </c>
      <c r="J23" s="205">
        <v>1.8436141418684868E-2</v>
      </c>
    </row>
    <row r="24" spans="2:10" ht="18.75" customHeight="1" x14ac:dyDescent="0.15">
      <c r="B24" s="196" t="s">
        <v>142</v>
      </c>
      <c r="C24" s="197" t="s">
        <v>253</v>
      </c>
      <c r="D24" s="198">
        <v>0.59538834733224355</v>
      </c>
      <c r="E24" s="199">
        <v>0.40461165266775645</v>
      </c>
      <c r="F24" s="199">
        <v>0.4095040617316974</v>
      </c>
      <c r="G24" s="199">
        <v>0.13747430727947177</v>
      </c>
      <c r="H24" s="199">
        <v>1.0613373780053057E-4</v>
      </c>
      <c r="I24" s="200">
        <v>1.7677784568744793E-2</v>
      </c>
      <c r="J24" s="200">
        <v>1.7674261694179478E-2</v>
      </c>
    </row>
    <row r="25" spans="2:10" ht="18.75" customHeight="1" x14ac:dyDescent="0.15">
      <c r="B25" s="201" t="s">
        <v>143</v>
      </c>
      <c r="C25" s="202" t="s">
        <v>254</v>
      </c>
      <c r="D25" s="203">
        <v>0.90780033143704586</v>
      </c>
      <c r="E25" s="204">
        <v>9.219966856295414E-2</v>
      </c>
      <c r="F25" s="204">
        <v>0.35708810292851778</v>
      </c>
      <c r="G25" s="204">
        <v>0.25873265751935293</v>
      </c>
      <c r="H25" s="204">
        <v>1.1627722365989707E-2</v>
      </c>
      <c r="I25" s="205">
        <v>5.2110703117990376E-2</v>
      </c>
      <c r="J25" s="205">
        <v>5.1186888192960876E-2</v>
      </c>
    </row>
    <row r="26" spans="2:10" ht="18.75" customHeight="1" x14ac:dyDescent="0.15">
      <c r="B26" s="196" t="s">
        <v>144</v>
      </c>
      <c r="C26" s="197" t="s">
        <v>255</v>
      </c>
      <c r="D26" s="198">
        <v>0.9988585604596899</v>
      </c>
      <c r="E26" s="199">
        <v>1.1414395403100963E-3</v>
      </c>
      <c r="F26" s="199">
        <v>0.38341814766787519</v>
      </c>
      <c r="G26" s="199">
        <v>0.26433591634432824</v>
      </c>
      <c r="H26" s="199">
        <v>8.211144475153264E-3</v>
      </c>
      <c r="I26" s="200">
        <v>4.9526315941746481E-2</v>
      </c>
      <c r="J26" s="200">
        <v>4.9526315941746481E-2</v>
      </c>
    </row>
    <row r="27" spans="2:10" ht="18.75" customHeight="1" x14ac:dyDescent="0.15">
      <c r="B27" s="201" t="s">
        <v>145</v>
      </c>
      <c r="C27" s="202" t="s">
        <v>256</v>
      </c>
      <c r="D27" s="203">
        <v>0.98764695971698024</v>
      </c>
      <c r="E27" s="204">
        <v>1.2353040283019756E-2</v>
      </c>
      <c r="F27" s="204">
        <v>0.28046866300448658</v>
      </c>
      <c r="G27" s="204">
        <v>0.15081518960214302</v>
      </c>
      <c r="H27" s="204">
        <v>3.8430583613528473E-3</v>
      </c>
      <c r="I27" s="205">
        <v>3.2986202332957772E-2</v>
      </c>
      <c r="J27" s="205">
        <v>3.2090960933524676E-2</v>
      </c>
    </row>
    <row r="28" spans="2:10" ht="18.75" customHeight="1" x14ac:dyDescent="0.15">
      <c r="B28" s="196" t="s">
        <v>146</v>
      </c>
      <c r="C28" s="197" t="s">
        <v>257</v>
      </c>
      <c r="D28" s="198">
        <v>0.75089138238667807</v>
      </c>
      <c r="E28" s="199">
        <v>0.24910861761332193</v>
      </c>
      <c r="F28" s="199">
        <v>0.27291624554397009</v>
      </c>
      <c r="G28" s="199">
        <v>0.21831621791030761</v>
      </c>
      <c r="H28" s="199">
        <v>2.1548787598684168E-4</v>
      </c>
      <c r="I28" s="200">
        <v>3.6764866499078834E-2</v>
      </c>
      <c r="J28" s="200">
        <v>3.6186173497441569E-2</v>
      </c>
    </row>
    <row r="29" spans="2:10" ht="18.75" customHeight="1" x14ac:dyDescent="0.15">
      <c r="B29" s="201" t="s">
        <v>147</v>
      </c>
      <c r="C29" s="202" t="s">
        <v>148</v>
      </c>
      <c r="D29" s="203">
        <v>0.82412986886354889</v>
      </c>
      <c r="E29" s="204">
        <v>0.17587013113645111</v>
      </c>
      <c r="F29" s="204">
        <v>0.4443097906650077</v>
      </c>
      <c r="G29" s="204">
        <v>0.37912586965748118</v>
      </c>
      <c r="H29" s="204">
        <v>8.6840905953482726E-3</v>
      </c>
      <c r="I29" s="205">
        <v>0.12044413479722725</v>
      </c>
      <c r="J29" s="205">
        <v>9.5756263911887532E-2</v>
      </c>
    </row>
    <row r="30" spans="2:10" ht="18.75" customHeight="1" x14ac:dyDescent="0.15">
      <c r="B30" s="196" t="s">
        <v>149</v>
      </c>
      <c r="C30" s="197" t="s">
        <v>258</v>
      </c>
      <c r="D30" s="198">
        <v>0</v>
      </c>
      <c r="E30" s="199">
        <v>1</v>
      </c>
      <c r="F30" s="199">
        <v>0.49244149728409231</v>
      </c>
      <c r="G30" s="199">
        <v>0.29066878918730049</v>
      </c>
      <c r="H30" s="199">
        <v>0</v>
      </c>
      <c r="I30" s="200">
        <v>7.236394997814212E-2</v>
      </c>
      <c r="J30" s="200">
        <v>5.673147399611967E-2</v>
      </c>
    </row>
    <row r="31" spans="2:10" ht="18.75" customHeight="1" x14ac:dyDescent="0.15">
      <c r="B31" s="201" t="s">
        <v>150</v>
      </c>
      <c r="C31" s="202" t="s">
        <v>358</v>
      </c>
      <c r="D31" s="203">
        <v>6.6712332131019028E-2</v>
      </c>
      <c r="E31" s="204">
        <v>0.93328766786898099</v>
      </c>
      <c r="F31" s="204">
        <v>0.44269575111096832</v>
      </c>
      <c r="G31" s="204">
        <v>2.8514701964921813E-2</v>
      </c>
      <c r="H31" s="204">
        <v>2.8287444436256914E-2</v>
      </c>
      <c r="I31" s="205">
        <v>3.3944819799206992E-3</v>
      </c>
      <c r="J31" s="205">
        <v>3.3944819799206992E-3</v>
      </c>
    </row>
    <row r="32" spans="2:10" ht="18.75" customHeight="1" x14ac:dyDescent="0.15">
      <c r="B32" s="196" t="s">
        <v>151</v>
      </c>
      <c r="C32" s="197" t="s">
        <v>168</v>
      </c>
      <c r="D32" s="198">
        <v>8.2279449854292126E-5</v>
      </c>
      <c r="E32" s="199">
        <v>0.99991772055014572</v>
      </c>
      <c r="F32" s="199">
        <v>0.49878763561844147</v>
      </c>
      <c r="G32" s="199">
        <v>0.20138775458137487</v>
      </c>
      <c r="H32" s="199">
        <v>9.4175028056908416E-3</v>
      </c>
      <c r="I32" s="200">
        <v>3.3079550466511967E-2</v>
      </c>
      <c r="J32" s="200">
        <v>3.3079550466511967E-2</v>
      </c>
    </row>
    <row r="33" spans="2:10" ht="18.75" customHeight="1" x14ac:dyDescent="0.15">
      <c r="B33" s="201" t="s">
        <v>152</v>
      </c>
      <c r="C33" s="202" t="s">
        <v>153</v>
      </c>
      <c r="D33" s="203">
        <v>0.21280887922629763</v>
      </c>
      <c r="E33" s="204">
        <v>0.78719112077370235</v>
      </c>
      <c r="F33" s="204">
        <v>0.6350229623714434</v>
      </c>
      <c r="G33" s="204">
        <v>0.37386549830260335</v>
      </c>
      <c r="H33" s="204">
        <v>1.0931799947435776E-3</v>
      </c>
      <c r="I33" s="205">
        <v>8.0897533979351066E-2</v>
      </c>
      <c r="J33" s="205">
        <v>7.6221375945862563E-2</v>
      </c>
    </row>
    <row r="34" spans="2:10" ht="18.75" customHeight="1" x14ac:dyDescent="0.15">
      <c r="B34" s="196" t="s">
        <v>154</v>
      </c>
      <c r="C34" s="197" t="s">
        <v>259</v>
      </c>
      <c r="D34" s="198">
        <v>0.18330786699560467</v>
      </c>
      <c r="E34" s="199">
        <v>0.81669213300439536</v>
      </c>
      <c r="F34" s="199">
        <v>0.67816399977099717</v>
      </c>
      <c r="G34" s="199">
        <v>0.47308124427896475</v>
      </c>
      <c r="H34" s="199">
        <v>0.1116309363050768</v>
      </c>
      <c r="I34" s="200">
        <v>0.15677606869330013</v>
      </c>
      <c r="J34" s="200">
        <v>0.14266536055604026</v>
      </c>
    </row>
    <row r="35" spans="2:10" ht="18.75" customHeight="1" x14ac:dyDescent="0.15">
      <c r="B35" s="201" t="s">
        <v>155</v>
      </c>
      <c r="C35" s="202" t="s">
        <v>260</v>
      </c>
      <c r="D35" s="203">
        <v>0.26767176763964989</v>
      </c>
      <c r="E35" s="204">
        <v>0.73232823236035016</v>
      </c>
      <c r="F35" s="204">
        <v>0.63110881308767197</v>
      </c>
      <c r="G35" s="204">
        <v>0.45337668203385029</v>
      </c>
      <c r="H35" s="204">
        <v>4.6032779652097788E-2</v>
      </c>
      <c r="I35" s="205">
        <v>6.9703461357718585E-2</v>
      </c>
      <c r="J35" s="205">
        <v>6.7133793522411611E-2</v>
      </c>
    </row>
    <row r="36" spans="2:10" ht="18.75" customHeight="1" x14ac:dyDescent="0.15">
      <c r="B36" s="196" t="s">
        <v>156</v>
      </c>
      <c r="C36" s="197" t="s">
        <v>169</v>
      </c>
      <c r="D36" s="198">
        <v>8.5069236286079514E-2</v>
      </c>
      <c r="E36" s="199">
        <v>0.91493076371392046</v>
      </c>
      <c r="F36" s="199">
        <v>0.83958159951872502</v>
      </c>
      <c r="G36" s="199">
        <v>3.637323379965058E-2</v>
      </c>
      <c r="H36" s="199">
        <v>0.27060394531933041</v>
      </c>
      <c r="I36" s="200">
        <v>8.2761223645185997E-3</v>
      </c>
      <c r="J36" s="200">
        <v>6.790278108980482E-3</v>
      </c>
    </row>
    <row r="37" spans="2:10" ht="18.75" customHeight="1" x14ac:dyDescent="0.15">
      <c r="B37" s="201" t="s">
        <v>157</v>
      </c>
      <c r="C37" s="202" t="s">
        <v>261</v>
      </c>
      <c r="D37" s="203">
        <v>0.24420275763716234</v>
      </c>
      <c r="E37" s="204">
        <v>0.75579724236283763</v>
      </c>
      <c r="F37" s="204">
        <v>0.45296007592862519</v>
      </c>
      <c r="G37" s="204">
        <v>0.31073174673905779</v>
      </c>
      <c r="H37" s="204">
        <v>3.2125192946911414E-2</v>
      </c>
      <c r="I37" s="205">
        <v>7.4972696826064195E-2</v>
      </c>
      <c r="J37" s="205">
        <v>6.7673697674556318E-2</v>
      </c>
    </row>
    <row r="38" spans="2:10" ht="18.75" customHeight="1" x14ac:dyDescent="0.15">
      <c r="B38" s="196" t="s">
        <v>158</v>
      </c>
      <c r="C38" s="197" t="s">
        <v>262</v>
      </c>
      <c r="D38" s="198">
        <v>0.44210772953832833</v>
      </c>
      <c r="E38" s="199">
        <v>0.55789227046167167</v>
      </c>
      <c r="F38" s="199">
        <v>0.47523599704934583</v>
      </c>
      <c r="G38" s="199">
        <v>0.13522916987486733</v>
      </c>
      <c r="H38" s="199">
        <v>5.8834606882411822E-2</v>
      </c>
      <c r="I38" s="200">
        <v>2.6225470060141098E-2</v>
      </c>
      <c r="J38" s="200">
        <v>2.540991921779346E-2</v>
      </c>
    </row>
    <row r="39" spans="2:10" ht="18.75" customHeight="1" x14ac:dyDescent="0.15">
      <c r="B39" s="201" t="s">
        <v>159</v>
      </c>
      <c r="C39" s="202" t="s">
        <v>263</v>
      </c>
      <c r="D39" s="203">
        <v>0</v>
      </c>
      <c r="E39" s="204">
        <v>1</v>
      </c>
      <c r="F39" s="204">
        <v>0.71330851716409527</v>
      </c>
      <c r="G39" s="204">
        <v>0.42489828662492912</v>
      </c>
      <c r="H39" s="204">
        <v>5.8681733001140291E-3</v>
      </c>
      <c r="I39" s="205">
        <v>6.5799183737577371E-2</v>
      </c>
      <c r="J39" s="205">
        <v>6.5799183737577371E-2</v>
      </c>
    </row>
    <row r="40" spans="2:10" ht="18.75" customHeight="1" x14ac:dyDescent="0.15">
      <c r="B40" s="196" t="s">
        <v>160</v>
      </c>
      <c r="C40" s="197" t="s">
        <v>264</v>
      </c>
      <c r="D40" s="198">
        <v>7.8861655429585772E-2</v>
      </c>
      <c r="E40" s="199">
        <v>0.92113834457041421</v>
      </c>
      <c r="F40" s="199">
        <v>0.72196978628529684</v>
      </c>
      <c r="G40" s="199">
        <v>0.50621911201844116</v>
      </c>
      <c r="H40" s="199">
        <v>2.4596146384767811E-2</v>
      </c>
      <c r="I40" s="200">
        <v>9.1831356450352564E-2</v>
      </c>
      <c r="J40" s="200">
        <v>9.1691412292397134E-2</v>
      </c>
    </row>
    <row r="41" spans="2:10" ht="18.75" customHeight="1" x14ac:dyDescent="0.15">
      <c r="B41" s="201" t="s">
        <v>161</v>
      </c>
      <c r="C41" s="202" t="s">
        <v>265</v>
      </c>
      <c r="D41" s="203">
        <v>9.8443052290545664E-3</v>
      </c>
      <c r="E41" s="204">
        <v>0.99015569477094545</v>
      </c>
      <c r="F41" s="204">
        <v>0.58986145042283489</v>
      </c>
      <c r="G41" s="204">
        <v>0.54303622556220787</v>
      </c>
      <c r="H41" s="204">
        <v>7.4063326863115078E-2</v>
      </c>
      <c r="I41" s="205">
        <v>0.13267579419918188</v>
      </c>
      <c r="J41" s="205">
        <v>0.128837398602176</v>
      </c>
    </row>
    <row r="42" spans="2:10" ht="18.75" customHeight="1" x14ac:dyDescent="0.15">
      <c r="B42" s="196" t="s">
        <v>162</v>
      </c>
      <c r="C42" s="197" t="s">
        <v>266</v>
      </c>
      <c r="D42" s="198">
        <v>2.140086884986251E-2</v>
      </c>
      <c r="E42" s="199">
        <v>0.97859913115013752</v>
      </c>
      <c r="F42" s="199">
        <v>0.59909577601100061</v>
      </c>
      <c r="G42" s="199">
        <v>0.55706283104262966</v>
      </c>
      <c r="H42" s="199">
        <v>1.8822152083067329E-2</v>
      </c>
      <c r="I42" s="200">
        <v>0.15859829516467011</v>
      </c>
      <c r="J42" s="200">
        <v>0.15462195178026761</v>
      </c>
    </row>
    <row r="43" spans="2:10" ht="18.75" customHeight="1" x14ac:dyDescent="0.15">
      <c r="B43" s="201" t="s">
        <v>163</v>
      </c>
      <c r="C43" s="202" t="s">
        <v>267</v>
      </c>
      <c r="D43" s="203">
        <v>0.34740096157819744</v>
      </c>
      <c r="E43" s="204">
        <v>0.65259903842180256</v>
      </c>
      <c r="F43" s="204">
        <v>0.60791584896092765</v>
      </c>
      <c r="G43" s="204">
        <v>0.35940369710890852</v>
      </c>
      <c r="H43" s="204">
        <v>1.1445674607140062E-2</v>
      </c>
      <c r="I43" s="205">
        <v>0.1261810016412451</v>
      </c>
      <c r="J43" s="205">
        <v>0.11228472441184889</v>
      </c>
    </row>
    <row r="44" spans="2:10" ht="18.75" customHeight="1" x14ac:dyDescent="0.15">
      <c r="B44" s="196" t="s">
        <v>164</v>
      </c>
      <c r="C44" s="197" t="s">
        <v>268</v>
      </c>
      <c r="D44" s="198">
        <v>0.11963132651675765</v>
      </c>
      <c r="E44" s="199">
        <v>0.88036867348324233</v>
      </c>
      <c r="F44" s="199">
        <v>0.52303320895665206</v>
      </c>
      <c r="G44" s="199">
        <v>0.35971465341352477</v>
      </c>
      <c r="H44" s="199">
        <v>9.4766219062279777E-2</v>
      </c>
      <c r="I44" s="200">
        <v>0.21092122084834636</v>
      </c>
      <c r="J44" s="200">
        <v>0.17160285694401559</v>
      </c>
    </row>
    <row r="45" spans="2:10" ht="18.75" customHeight="1" x14ac:dyDescent="0.15">
      <c r="B45" s="201" t="s">
        <v>165</v>
      </c>
      <c r="C45" s="202" t="s">
        <v>269</v>
      </c>
      <c r="D45" s="203">
        <v>0</v>
      </c>
      <c r="E45" s="204">
        <v>1</v>
      </c>
      <c r="F45" s="204">
        <v>0</v>
      </c>
      <c r="G45" s="204">
        <v>0</v>
      </c>
      <c r="H45" s="204">
        <v>0</v>
      </c>
      <c r="I45" s="205">
        <v>0</v>
      </c>
      <c r="J45" s="205">
        <v>0</v>
      </c>
    </row>
    <row r="46" spans="2:10" ht="18.75" customHeight="1" x14ac:dyDescent="0.15">
      <c r="B46" s="206" t="s">
        <v>166</v>
      </c>
      <c r="C46" s="207" t="s">
        <v>270</v>
      </c>
      <c r="D46" s="208">
        <v>5.3011556677563194E-2</v>
      </c>
      <c r="E46" s="209">
        <v>0.94698844332243681</v>
      </c>
      <c r="F46" s="209">
        <v>0.64711818764951068</v>
      </c>
      <c r="G46" s="209">
        <v>2.945555783714643E-3</v>
      </c>
      <c r="H46" s="209">
        <v>8.1002405164962546E-6</v>
      </c>
      <c r="I46" s="210">
        <v>1.4950963580466063E-3</v>
      </c>
      <c r="J46" s="210">
        <v>8.6383345131581691E-4</v>
      </c>
    </row>
    <row r="47" spans="2:10" ht="18" customHeight="1" x14ac:dyDescent="0.15">
      <c r="B47" s="469" t="s">
        <v>57</v>
      </c>
      <c r="C47" s="470"/>
      <c r="D47" s="100">
        <v>0.32025995026078258</v>
      </c>
      <c r="E47" s="101">
        <v>0.67974004973921742</v>
      </c>
      <c r="F47" s="101">
        <v>0.55549070431787528</v>
      </c>
      <c r="G47" s="101">
        <v>0.29304371184959499</v>
      </c>
      <c r="H47" s="101">
        <v>1.0000000000000002</v>
      </c>
      <c r="I47" s="102">
        <v>7.9571039648355768E-2</v>
      </c>
      <c r="J47" s="102">
        <v>6.9500743492441633E-2</v>
      </c>
    </row>
  </sheetData>
  <sheetProtection sheet="1" objects="1" scenarios="1"/>
  <mergeCells count="9">
    <mergeCell ref="J4:J6"/>
    <mergeCell ref="H4:H6"/>
    <mergeCell ref="B47:C47"/>
    <mergeCell ref="B4:C6"/>
    <mergeCell ref="D4:D6"/>
    <mergeCell ref="E4:E6"/>
    <mergeCell ref="F4:F6"/>
    <mergeCell ref="G4:G6"/>
    <mergeCell ref="I4:I6"/>
  </mergeCells>
  <phoneticPr fontId="2"/>
  <pageMargins left="0.59055118110236227" right="0.39370078740157483" top="0.78740157480314965" bottom="0.19685039370078741" header="0.51181102362204722" footer="0.51181102362204722"/>
  <pageSetup paperSize="9" scale="96" orientation="portrait" cellComments="asDisplayed" r:id="rId1"/>
  <headerFooter alignWithMargins="0"/>
  <ignoredErrors>
    <ignoredError sqref="B7:B46"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15</vt:i4>
      </vt:variant>
    </vt:vector>
  </HeadingPairs>
  <TitlesOfParts>
    <vt:vector size="26" baseType="lpstr">
      <vt:lpstr>①はじめに</vt:lpstr>
      <vt:lpstr>②利用方法</vt:lpstr>
      <vt:lpstr>③入力</vt:lpstr>
      <vt:lpstr>④出力Ⅰ</vt:lpstr>
      <vt:lpstr>⑤出力Ⅱ</vt:lpstr>
      <vt:lpstr>⑥出力Ⅲ（グラフ）</vt:lpstr>
      <vt:lpstr>⑦フロー</vt:lpstr>
      <vt:lpstr>⑧計算域Ⅱ</vt:lpstr>
      <vt:lpstr>⑨各種係数</vt:lpstr>
      <vt:lpstr>⑩逆行列係数表</vt:lpstr>
      <vt:lpstr>⑪外生化逆行列係数表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⑧計算域Ⅱ!Print_Area</vt:lpstr>
      <vt:lpstr>⑨各種係数!Print_Area</vt:lpstr>
      <vt:lpstr>⑩逆行列係数表!Print_Area</vt:lpstr>
      <vt:lpstr>⑪外生化逆行列係数表!Print_Area</vt:lpstr>
      <vt:lpstr>⑧計算域Ⅱ!Print_Titles</vt:lpstr>
      <vt:lpstr>⑩逆行列係数表!Print_Titles</vt:lpstr>
      <vt:lpstr>⑪外生化逆行列係数表!Print_Titles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2025-12-19T01:22:19Z</dcterms:created>
  <dcterms:modified xsi:type="dcterms:W3CDTF">2025-12-19T01:23:28Z</dcterms:modified>
</cp:coreProperties>
</file>