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defaultThemeVersion="124226"/>
  <xr:revisionPtr revIDLastSave="0" documentId="13_ncr:1_{CD25CDB6-2B33-4837-AF3F-B473028CF472}" xr6:coauthVersionLast="47" xr6:coauthVersionMax="47" xr10:uidLastSave="{00000000-0000-0000-0000-000000000000}"/>
  <bookViews>
    <workbookView xWindow="-120" yWindow="-120" windowWidth="24240" windowHeight="13020" tabRatio="710" xr2:uid="{00000000-000D-0000-FFFF-FFFF00000000}"/>
  </bookViews>
  <sheets>
    <sheet name="①はじめに" sheetId="9" r:id="rId1"/>
    <sheet name="②利用方法" sheetId="12" r:id="rId2"/>
    <sheet name="③入力" sheetId="1" r:id="rId3"/>
    <sheet name="④出力Ⅰ" sheetId="2" r:id="rId4"/>
    <sheet name="⑤出力Ⅱ" sheetId="3" r:id="rId5"/>
    <sheet name="⑥出力Ⅲ（グラフ）" sheetId="11" r:id="rId6"/>
    <sheet name="⑦フロー" sheetId="10" r:id="rId7"/>
    <sheet name="⑧計算域Ⅱ" sheetId="4" r:id="rId8"/>
    <sheet name="⑨計算域Ⅳ" sheetId="5" r:id="rId9"/>
    <sheet name="⑩各種係数" sheetId="6" r:id="rId10"/>
    <sheet name="⑪建設部門投入係数表" sheetId="7" r:id="rId11"/>
    <sheet name="⑫逆行列係数表" sheetId="8" r:id="rId12"/>
  </sheets>
  <externalReferences>
    <externalReference r:id="rId13"/>
    <externalReference r:id="rId14"/>
  </externalReferences>
  <definedNames>
    <definedName name="_xlnm._FilterDatabase" localSheetId="2" hidden="1">③入力!$I$62:$I$64</definedName>
    <definedName name="_xlnm.Criteria" localSheetId="2">③入力!$I$62:$I$64</definedName>
    <definedName name="_xlnm.Extract" localSheetId="2">③入力!$I$60</definedName>
    <definedName name="_xlnm.Print_Area" localSheetId="0">①はじめに!$B$2:$B$139</definedName>
    <definedName name="_xlnm.Print_Area" localSheetId="1">②利用方法!$A$1:$M$158</definedName>
    <definedName name="_xlnm.Print_Area" localSheetId="2">③入力!$B$2:$Z$63</definedName>
    <definedName name="_xlnm.Print_Area" localSheetId="3">④出力Ⅰ!$B$2:$K$48</definedName>
    <definedName name="_xlnm.Print_Area" localSheetId="4">⑤出力Ⅱ!$B$2:$M$96</definedName>
    <definedName name="_xlnm.Print_Area" localSheetId="5">'⑥出力Ⅲ（グラフ）'!$A$2:$V$111</definedName>
    <definedName name="_xlnm.Print_Area" localSheetId="6">⑦フロー!$B$2:$M$93</definedName>
    <definedName name="_xlnm.Print_Area" localSheetId="7">⑧計算域Ⅱ!$B$2:$U$97</definedName>
    <definedName name="_xlnm.Print_Area" localSheetId="8">⑨計算域Ⅳ!$B$2:$ET$81</definedName>
    <definedName name="_xlnm.Print_Area" localSheetId="9">⑩各種係数!$B$2:$J$47</definedName>
    <definedName name="_xlnm.Print_Area" localSheetId="10">⑪建設部門投入係数表!$B$2:$BV$57</definedName>
    <definedName name="_xlnm.Print_Area" localSheetId="11">⑫逆行列係数表!$B$2:$AS$47</definedName>
    <definedName name="_xlnm.Print_Titles" localSheetId="7">⑧計算域Ⅱ!$1:$2</definedName>
    <definedName name="_xlnm.Print_Titles" localSheetId="8">⑨計算域Ⅳ!$A:$F</definedName>
    <definedName name="_xlnm.Print_Titles" localSheetId="10">⑪建設部門投入係数表!$B:$C,⑪建設部門投入係数表!$1:$5</definedName>
    <definedName name="_xlnm.Print_Titles" localSheetId="11">⑫逆行列係数表!$B:$C</definedName>
    <definedName name="事業分類">[1]入力!$C$8</definedName>
    <definedName name="登録リスト" localSheetId="5">[2]分析履歴!$A$7:$A$9</definedName>
    <definedName name="登録リスト">[2]分析履歴!$A$7:$A$9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J18" i="1" l="1"/>
  <c r="J13" i="1" l="1"/>
  <c r="J5" i="2"/>
  <c r="T38" i="1" l="1"/>
  <c r="T26" i="1"/>
  <c r="T25" i="1" s="1"/>
  <c r="D44" i="5" l="1"/>
  <c r="D45" i="5"/>
  <c r="T21" i="1"/>
  <c r="T16" i="1"/>
  <c r="J43" i="1"/>
  <c r="D43" i="5" l="1"/>
  <c r="T15" i="1"/>
  <c r="J42" i="1" s="1"/>
  <c r="J41" i="1" s="1"/>
  <c r="J40" i="1" s="1"/>
  <c r="J39" i="1" s="1"/>
  <c r="D41" i="5" l="1"/>
  <c r="D42" i="5"/>
  <c r="D47" i="5"/>
  <c r="D48" i="5"/>
  <c r="D49" i="5"/>
  <c r="D50" i="5"/>
  <c r="D53" i="5"/>
  <c r="D54" i="5"/>
  <c r="D55" i="5"/>
  <c r="D56" i="5"/>
  <c r="D58" i="5"/>
  <c r="D59" i="5"/>
  <c r="D60" i="5"/>
  <c r="D63" i="5"/>
  <c r="D64" i="5"/>
  <c r="D65" i="5"/>
  <c r="D66" i="5"/>
  <c r="D67" i="5"/>
  <c r="D68" i="5"/>
  <c r="D69" i="5"/>
  <c r="D70" i="5"/>
  <c r="D71" i="5"/>
  <c r="D72" i="5"/>
  <c r="D73" i="5"/>
  <c r="EK51" i="5" s="1"/>
  <c r="D75" i="5"/>
  <c r="EM51" i="5" s="1"/>
  <c r="D76" i="5"/>
  <c r="D77" i="5"/>
  <c r="D78" i="5"/>
  <c r="D79" i="5"/>
  <c r="D80" i="5"/>
  <c r="D46" i="5"/>
  <c r="D38" i="5"/>
  <c r="EQ51" i="5" l="1"/>
  <c r="EQ14" i="5"/>
  <c r="EQ18" i="5"/>
  <c r="EQ22" i="5"/>
  <c r="EQ26" i="5"/>
  <c r="EQ30" i="5"/>
  <c r="EQ34" i="5"/>
  <c r="EQ38" i="5"/>
  <c r="EQ42" i="5"/>
  <c r="EQ46" i="5"/>
  <c r="EQ10" i="5"/>
  <c r="EQ11" i="5"/>
  <c r="EQ15" i="5"/>
  <c r="EQ19" i="5"/>
  <c r="EQ23" i="5"/>
  <c r="EQ27" i="5"/>
  <c r="EQ31" i="5"/>
  <c r="EQ35" i="5"/>
  <c r="EQ39" i="5"/>
  <c r="EQ43" i="5"/>
  <c r="EQ47" i="5"/>
  <c r="EQ12" i="5"/>
  <c r="EQ16" i="5"/>
  <c r="EQ20" i="5"/>
  <c r="EQ24" i="5"/>
  <c r="EQ28" i="5"/>
  <c r="EQ32" i="5"/>
  <c r="EQ36" i="5"/>
  <c r="EQ13" i="5"/>
  <c r="EQ29" i="5"/>
  <c r="EQ41" i="5"/>
  <c r="EQ49" i="5"/>
  <c r="EQ17" i="5"/>
  <c r="EQ33" i="5"/>
  <c r="EQ44" i="5"/>
  <c r="EQ21" i="5"/>
  <c r="EQ37" i="5"/>
  <c r="EQ45" i="5"/>
  <c r="EQ52" i="5"/>
  <c r="EQ25" i="5"/>
  <c r="EQ40" i="5"/>
  <c r="EQ48" i="5"/>
  <c r="D44" i="3" l="1"/>
  <c r="E44" i="3"/>
  <c r="F44" i="3"/>
  <c r="D45" i="3"/>
  <c r="E45" i="3"/>
  <c r="F45" i="3"/>
  <c r="D46" i="3"/>
  <c r="E46" i="3"/>
  <c r="F46" i="3"/>
  <c r="D47" i="3"/>
  <c r="E47" i="3"/>
  <c r="F47" i="3"/>
  <c r="D48" i="3"/>
  <c r="E48" i="3"/>
  <c r="F48" i="3"/>
  <c r="M3" i="10"/>
  <c r="M3" i="3"/>
  <c r="T6" i="1"/>
  <c r="G4" i="2"/>
  <c r="D62" i="5"/>
  <c r="DZ41" i="5" s="1"/>
  <c r="J26" i="1"/>
  <c r="D26" i="5" s="1"/>
  <c r="CP18" i="5" s="1"/>
  <c r="D74" i="5"/>
  <c r="C64" i="1"/>
  <c r="D57" i="4" s="1"/>
  <c r="J29" i="1"/>
  <c r="D29" i="5" s="1"/>
  <c r="CS21" i="5" s="1"/>
  <c r="J21" i="1"/>
  <c r="D21" i="5" s="1"/>
  <c r="CK44" i="5" s="1"/>
  <c r="D52" i="5"/>
  <c r="DP52" i="5" s="1"/>
  <c r="D13" i="5"/>
  <c r="CC48" i="5" s="1"/>
  <c r="D14" i="5"/>
  <c r="CD10" i="5" s="1"/>
  <c r="D15" i="5"/>
  <c r="CE18" i="5" s="1"/>
  <c r="D17" i="5"/>
  <c r="CG49" i="5" s="1"/>
  <c r="D19" i="5"/>
  <c r="CI14" i="5" s="1"/>
  <c r="D20" i="5"/>
  <c r="CJ42" i="5" s="1"/>
  <c r="D22" i="5"/>
  <c r="CL36" i="5" s="1"/>
  <c r="D23" i="5"/>
  <c r="CM39" i="5" s="1"/>
  <c r="D24" i="5"/>
  <c r="CN40" i="5" s="1"/>
  <c r="D27" i="5"/>
  <c r="CQ44" i="5" s="1"/>
  <c r="D28" i="5"/>
  <c r="CR20" i="5" s="1"/>
  <c r="D30" i="5"/>
  <c r="CT45" i="5" s="1"/>
  <c r="D31" i="5"/>
  <c r="CU48" i="5" s="1"/>
  <c r="D32" i="5"/>
  <c r="CV17" i="5" s="1"/>
  <c r="D33" i="5"/>
  <c r="CW18" i="5" s="1"/>
  <c r="D34" i="5"/>
  <c r="CX31" i="5" s="1"/>
  <c r="D35" i="5"/>
  <c r="CY40" i="5" s="1"/>
  <c r="D36" i="5"/>
  <c r="CZ48" i="5" s="1"/>
  <c r="D37" i="5"/>
  <c r="DA27" i="5" s="1"/>
  <c r="DG37" i="5"/>
  <c r="DH48" i="5"/>
  <c r="DI49" i="5"/>
  <c r="DJ20" i="5"/>
  <c r="DK32" i="5"/>
  <c r="DL52" i="5"/>
  <c r="DM34" i="5"/>
  <c r="DQ24" i="5"/>
  <c r="DR47" i="5"/>
  <c r="DS15" i="5"/>
  <c r="DV43" i="5"/>
  <c r="EA36" i="5"/>
  <c r="EB40" i="5"/>
  <c r="EC33" i="5"/>
  <c r="ED49" i="5"/>
  <c r="EE17" i="5"/>
  <c r="EF48" i="5"/>
  <c r="EG30" i="5"/>
  <c r="EH52" i="5"/>
  <c r="EI43" i="5"/>
  <c r="EM24" i="5"/>
  <c r="EO30" i="5"/>
  <c r="EP44" i="5"/>
  <c r="F9" i="3"/>
  <c r="F10" i="3"/>
  <c r="F11" i="3"/>
  <c r="F12" i="3"/>
  <c r="F13" i="3"/>
  <c r="F14" i="3"/>
  <c r="F15" i="3"/>
  <c r="F16" i="3"/>
  <c r="F17" i="3"/>
  <c r="F18" i="3"/>
  <c r="F19" i="3"/>
  <c r="F20" i="3"/>
  <c r="F21" i="3"/>
  <c r="F22" i="3"/>
  <c r="F23" i="3"/>
  <c r="F24" i="3"/>
  <c r="F25" i="3"/>
  <c r="F26" i="3"/>
  <c r="F27" i="3"/>
  <c r="F28" i="3"/>
  <c r="F30" i="3"/>
  <c r="F31" i="3"/>
  <c r="F33" i="3"/>
  <c r="F34" i="3"/>
  <c r="F35" i="3"/>
  <c r="F36" i="3"/>
  <c r="F37" i="3"/>
  <c r="F38" i="3"/>
  <c r="F39" i="3"/>
  <c r="F40" i="3"/>
  <c r="F41" i="3"/>
  <c r="F42" i="3"/>
  <c r="F43" i="3"/>
  <c r="E9" i="3"/>
  <c r="E10" i="3"/>
  <c r="E11" i="3"/>
  <c r="E12" i="3"/>
  <c r="E13" i="3"/>
  <c r="E14" i="3"/>
  <c r="E15" i="3"/>
  <c r="E16" i="3"/>
  <c r="E17" i="3"/>
  <c r="E18" i="3"/>
  <c r="E19" i="3"/>
  <c r="E20" i="3"/>
  <c r="E21" i="3"/>
  <c r="E22" i="3"/>
  <c r="E23" i="3"/>
  <c r="E24" i="3"/>
  <c r="E25" i="3"/>
  <c r="E26" i="3"/>
  <c r="E27" i="3"/>
  <c r="E28" i="3"/>
  <c r="E30" i="3"/>
  <c r="E31" i="3"/>
  <c r="E33" i="3"/>
  <c r="E34" i="3"/>
  <c r="E35" i="3"/>
  <c r="E36" i="3"/>
  <c r="E37" i="3"/>
  <c r="E38" i="3"/>
  <c r="E39" i="3"/>
  <c r="E40" i="3"/>
  <c r="E41" i="3"/>
  <c r="E42" i="3"/>
  <c r="E43" i="3"/>
  <c r="D9" i="3"/>
  <c r="D10" i="3"/>
  <c r="D11" i="3"/>
  <c r="D12" i="3"/>
  <c r="D13" i="3"/>
  <c r="D14" i="3"/>
  <c r="D15" i="3"/>
  <c r="D16" i="3"/>
  <c r="D17" i="3"/>
  <c r="D18" i="3"/>
  <c r="D19" i="3"/>
  <c r="D20" i="3"/>
  <c r="D21" i="3"/>
  <c r="D22" i="3"/>
  <c r="D23" i="3"/>
  <c r="D24" i="3"/>
  <c r="D25" i="3"/>
  <c r="D26" i="3"/>
  <c r="D27" i="3"/>
  <c r="D28" i="3"/>
  <c r="D30" i="3"/>
  <c r="D31" i="3"/>
  <c r="D33" i="3"/>
  <c r="D34" i="3"/>
  <c r="D35" i="3"/>
  <c r="D36" i="3"/>
  <c r="D37" i="3"/>
  <c r="D38" i="3"/>
  <c r="D39" i="3"/>
  <c r="D40" i="3"/>
  <c r="D41" i="3"/>
  <c r="D42" i="3"/>
  <c r="D43" i="3"/>
  <c r="ED18" i="5"/>
  <c r="ES3" i="5"/>
  <c r="E29" i="3"/>
  <c r="F29" i="3"/>
  <c r="D29" i="3"/>
  <c r="CM30" i="5" l="1"/>
  <c r="EL10" i="5"/>
  <c r="EL14" i="5"/>
  <c r="EL18" i="5"/>
  <c r="EL22" i="5"/>
  <c r="EL26" i="5"/>
  <c r="EL30" i="5"/>
  <c r="EL34" i="5"/>
  <c r="EL38" i="5"/>
  <c r="EL42" i="5"/>
  <c r="EL46" i="5"/>
  <c r="EL51" i="5"/>
  <c r="EL11" i="5"/>
  <c r="EL15" i="5"/>
  <c r="EL19" i="5"/>
  <c r="EL23" i="5"/>
  <c r="EL27" i="5"/>
  <c r="EL31" i="5"/>
  <c r="EL35" i="5"/>
  <c r="EL39" i="5"/>
  <c r="EL43" i="5"/>
  <c r="EL47" i="5"/>
  <c r="EL52" i="5"/>
  <c r="EL49" i="5"/>
  <c r="EL12" i="5"/>
  <c r="EL16" i="5"/>
  <c r="EL20" i="5"/>
  <c r="EL24" i="5"/>
  <c r="EL28" i="5"/>
  <c r="EL32" i="5"/>
  <c r="EL36" i="5"/>
  <c r="EL40" i="5"/>
  <c r="EL44" i="5"/>
  <c r="EL48" i="5"/>
  <c r="EL13" i="5"/>
  <c r="EL17" i="5"/>
  <c r="EL21" i="5"/>
  <c r="EL25" i="5"/>
  <c r="EL29" i="5"/>
  <c r="EL33" i="5"/>
  <c r="EL37" i="5"/>
  <c r="EL41" i="5"/>
  <c r="EL45" i="5"/>
  <c r="J16" i="1"/>
  <c r="J12" i="1" s="1"/>
  <c r="H7" i="11"/>
  <c r="T7" i="11"/>
  <c r="H30" i="11"/>
  <c r="E70" i="4"/>
  <c r="H22" i="3" s="1"/>
  <c r="E57" i="4"/>
  <c r="H9" i="3" s="1"/>
  <c r="D18" i="5"/>
  <c r="CH25" i="5" s="1"/>
  <c r="D66" i="4"/>
  <c r="G18" i="3" s="1"/>
  <c r="E86" i="4"/>
  <c r="H38" i="3" s="1"/>
  <c r="E96" i="4"/>
  <c r="H48" i="3" s="1"/>
  <c r="DT25" i="5"/>
  <c r="D57" i="5"/>
  <c r="DU40" i="5" s="1"/>
  <c r="D77" i="4"/>
  <c r="G29" i="3" s="1"/>
  <c r="DZ52" i="5"/>
  <c r="D93" i="4"/>
  <c r="G45" i="3" s="1"/>
  <c r="EK28" i="5"/>
  <c r="EK14" i="5"/>
  <c r="ER12" i="5"/>
  <c r="ER16" i="5"/>
  <c r="ER20" i="5"/>
  <c r="ER24" i="5"/>
  <c r="ER28" i="5"/>
  <c r="ER32" i="5"/>
  <c r="ER36" i="5"/>
  <c r="ER40" i="5"/>
  <c r="ER44" i="5"/>
  <c r="ER48" i="5"/>
  <c r="ER51" i="5"/>
  <c r="ER13" i="5"/>
  <c r="ER17" i="5"/>
  <c r="ER21" i="5"/>
  <c r="ER25" i="5"/>
  <c r="ER29" i="5"/>
  <c r="ER33" i="5"/>
  <c r="ER37" i="5"/>
  <c r="ER41" i="5"/>
  <c r="ER45" i="5"/>
  <c r="ER49" i="5"/>
  <c r="ER52" i="5"/>
  <c r="ER15" i="5"/>
  <c r="ER23" i="5"/>
  <c r="ER31" i="5"/>
  <c r="ER39" i="5"/>
  <c r="ER47" i="5"/>
  <c r="ER18" i="5"/>
  <c r="ER26" i="5"/>
  <c r="ER34" i="5"/>
  <c r="ER42" i="5"/>
  <c r="ER10" i="5"/>
  <c r="ER11" i="5"/>
  <c r="ER19" i="5"/>
  <c r="ER27" i="5"/>
  <c r="ER35" i="5"/>
  <c r="ER43" i="5"/>
  <c r="ER14" i="5"/>
  <c r="ER22" i="5"/>
  <c r="ER30" i="5"/>
  <c r="ER38" i="5"/>
  <c r="ER46" i="5"/>
  <c r="CD14" i="5"/>
  <c r="DZ17" i="5"/>
  <c r="E83" i="4"/>
  <c r="H35" i="3" s="1"/>
  <c r="E62" i="4"/>
  <c r="H14" i="3" s="1"/>
  <c r="D78" i="4"/>
  <c r="G30" i="3" s="1"/>
  <c r="D86" i="4"/>
  <c r="G38" i="3" s="1"/>
  <c r="DS38" i="5"/>
  <c r="CJ29" i="5"/>
  <c r="CV14" i="5"/>
  <c r="D95" i="4"/>
  <c r="G47" i="3" s="1"/>
  <c r="D68" i="4"/>
  <c r="G20" i="3" s="1"/>
  <c r="D82" i="4"/>
  <c r="G34" i="3" s="1"/>
  <c r="D62" i="4"/>
  <c r="G14" i="3" s="1"/>
  <c r="E63" i="4"/>
  <c r="H15" i="3" s="1"/>
  <c r="CQ31" i="5"/>
  <c r="E72" i="4"/>
  <c r="H24" i="3" s="1"/>
  <c r="D76" i="4"/>
  <c r="G28" i="3" s="1"/>
  <c r="D90" i="4"/>
  <c r="G42" i="3" s="1"/>
  <c r="D69" i="4"/>
  <c r="G21" i="3" s="1"/>
  <c r="E95" i="4"/>
  <c r="H47" i="3" s="1"/>
  <c r="CX21" i="5"/>
  <c r="CG45" i="5"/>
  <c r="CX13" i="5"/>
  <c r="CX46" i="5"/>
  <c r="CM37" i="5"/>
  <c r="CJ27" i="5"/>
  <c r="DZ44" i="5"/>
  <c r="CD41" i="5"/>
  <c r="CQ10" i="5"/>
  <c r="DZ22" i="5"/>
  <c r="EM14" i="5"/>
  <c r="CT15" i="5"/>
  <c r="CM35" i="5"/>
  <c r="DK39" i="5"/>
  <c r="CT22" i="5"/>
  <c r="CG27" i="5"/>
  <c r="DG35" i="5"/>
  <c r="EB24" i="5"/>
  <c r="CG41" i="5"/>
  <c r="CT33" i="5"/>
  <c r="CT31" i="5"/>
  <c r="CX33" i="5"/>
  <c r="CG12" i="5"/>
  <c r="CX43" i="5"/>
  <c r="CY37" i="5"/>
  <c r="DG26" i="5"/>
  <c r="CT30" i="5"/>
  <c r="CX12" i="5"/>
  <c r="CM11" i="5"/>
  <c r="DK26" i="5"/>
  <c r="DG29" i="5"/>
  <c r="CM27" i="5"/>
  <c r="CM46" i="5"/>
  <c r="CX44" i="5"/>
  <c r="CM48" i="5"/>
  <c r="CT35" i="5"/>
  <c r="CG21" i="5"/>
  <c r="CG47" i="5"/>
  <c r="EB34" i="5"/>
  <c r="CM42" i="5"/>
  <c r="CT11" i="5"/>
  <c r="CX37" i="5"/>
  <c r="ED39" i="5"/>
  <c r="DS47" i="5"/>
  <c r="DS17" i="5"/>
  <c r="EE20" i="5"/>
  <c r="DJ39" i="5"/>
  <c r="CQ52" i="5"/>
  <c r="DZ14" i="5"/>
  <c r="DZ26" i="5"/>
  <c r="ED17" i="5"/>
  <c r="ED21" i="5"/>
  <c r="ED10" i="5"/>
  <c r="DS31" i="5"/>
  <c r="DA23" i="5"/>
  <c r="DL15" i="5"/>
  <c r="DF14" i="5"/>
  <c r="DF43" i="5"/>
  <c r="DF18" i="5"/>
  <c r="DF25" i="5"/>
  <c r="DF47" i="5"/>
  <c r="DF32" i="5"/>
  <c r="DF24" i="5"/>
  <c r="DF15" i="5"/>
  <c r="DF42" i="5"/>
  <c r="DF40" i="5"/>
  <c r="DF29" i="5"/>
  <c r="CU14" i="5"/>
  <c r="CU46" i="5"/>
  <c r="CN10" i="5"/>
  <c r="DR39" i="5"/>
  <c r="EJ39" i="5"/>
  <c r="EJ27" i="5"/>
  <c r="DK43" i="5"/>
  <c r="DK25" i="5"/>
  <c r="DK24" i="5"/>
  <c r="DG24" i="5"/>
  <c r="DG25" i="5"/>
  <c r="CX20" i="5"/>
  <c r="CX28" i="5"/>
  <c r="CX45" i="5"/>
  <c r="CX26" i="5"/>
  <c r="CX11" i="5"/>
  <c r="CX34" i="5"/>
  <c r="CX42" i="5"/>
  <c r="CX15" i="5"/>
  <c r="CX38" i="5"/>
  <c r="CX52" i="5"/>
  <c r="CX22" i="5"/>
  <c r="CT23" i="5"/>
  <c r="CT12" i="5"/>
  <c r="CT32" i="5"/>
  <c r="CT17" i="5"/>
  <c r="CT39" i="5"/>
  <c r="CT52" i="5"/>
  <c r="CT18" i="5"/>
  <c r="CT46" i="5"/>
  <c r="CT21" i="5"/>
  <c r="CM38" i="5"/>
  <c r="CM16" i="5"/>
  <c r="CM25" i="5"/>
  <c r="CM10" i="5"/>
  <c r="CM36" i="5"/>
  <c r="CM40" i="5"/>
  <c r="CM34" i="5"/>
  <c r="CM51" i="5"/>
  <c r="CM15" i="5"/>
  <c r="CG20" i="5"/>
  <c r="CG39" i="5"/>
  <c r="CG18" i="5"/>
  <c r="CG31" i="5"/>
  <c r="CG52" i="5"/>
  <c r="CG44" i="5"/>
  <c r="CG34" i="5"/>
  <c r="CG28" i="5"/>
  <c r="CG48" i="5"/>
  <c r="E92" i="4"/>
  <c r="H44" i="3" s="1"/>
  <c r="E87" i="4"/>
  <c r="H39" i="3" s="1"/>
  <c r="D88" i="4"/>
  <c r="G40" i="3" s="1"/>
  <c r="D58" i="4"/>
  <c r="G10" i="3" s="1"/>
  <c r="E78" i="4"/>
  <c r="H30" i="3" s="1"/>
  <c r="D64" i="4"/>
  <c r="G16" i="3" s="1"/>
  <c r="E67" i="4"/>
  <c r="H19" i="3" s="1"/>
  <c r="E65" i="4"/>
  <c r="H17" i="3" s="1"/>
  <c r="D72" i="4"/>
  <c r="G24" i="3" s="1"/>
  <c r="D94" i="4"/>
  <c r="G46" i="3" s="1"/>
  <c r="E69" i="4"/>
  <c r="H21" i="3" s="1"/>
  <c r="E81" i="4"/>
  <c r="H33" i="3" s="1"/>
  <c r="D81" i="4"/>
  <c r="G33" i="3" s="1"/>
  <c r="E59" i="4"/>
  <c r="H11" i="3" s="1"/>
  <c r="E75" i="4"/>
  <c r="H27" i="3" s="1"/>
  <c r="E58" i="4"/>
  <c r="H10" i="3" s="1"/>
  <c r="E74" i="4"/>
  <c r="H26" i="3" s="1"/>
  <c r="E73" i="4"/>
  <c r="H25" i="3" s="1"/>
  <c r="D87" i="4"/>
  <c r="G39" i="3" s="1"/>
  <c r="E94" i="4"/>
  <c r="H46" i="3" s="1"/>
  <c r="E60" i="4"/>
  <c r="H12" i="3" s="1"/>
  <c r="D84" i="4"/>
  <c r="G36" i="3" s="1"/>
  <c r="D85" i="4"/>
  <c r="G37" i="3" s="1"/>
  <c r="E82" i="4"/>
  <c r="H34" i="3" s="1"/>
  <c r="D91" i="4"/>
  <c r="G43" i="3" s="1"/>
  <c r="E90" i="4"/>
  <c r="H42" i="3" s="1"/>
  <c r="D71" i="4"/>
  <c r="G23" i="3" s="1"/>
  <c r="D73" i="4"/>
  <c r="G25" i="3" s="1"/>
  <c r="D74" i="4"/>
  <c r="G26" i="3" s="1"/>
  <c r="D75" i="4"/>
  <c r="G27" i="3" s="1"/>
  <c r="CX19" i="5"/>
  <c r="DK46" i="5"/>
  <c r="DG33" i="5"/>
  <c r="CX39" i="5"/>
  <c r="D89" i="4"/>
  <c r="G41" i="3" s="1"/>
  <c r="D61" i="4"/>
  <c r="G13" i="3" s="1"/>
  <c r="E93" i="4"/>
  <c r="H45" i="3" s="1"/>
  <c r="E68" i="4"/>
  <c r="H20" i="3" s="1"/>
  <c r="D70" i="4"/>
  <c r="G22" i="3" s="1"/>
  <c r="D79" i="4"/>
  <c r="G31" i="3" s="1"/>
  <c r="CG46" i="5"/>
  <c r="CT40" i="5"/>
  <c r="CX17" i="5"/>
  <c r="CM45" i="5"/>
  <c r="CT47" i="5"/>
  <c r="CT16" i="5"/>
  <c r="CG22" i="5"/>
  <c r="CM21" i="5"/>
  <c r="CM32" i="5"/>
  <c r="CM29" i="5"/>
  <c r="DA44" i="5"/>
  <c r="DF33" i="5"/>
  <c r="DJ32" i="5"/>
  <c r="DF16" i="5"/>
  <c r="DF39" i="5"/>
  <c r="DF19" i="5"/>
  <c r="DF26" i="5"/>
  <c r="DF23" i="5"/>
  <c r="DR48" i="5"/>
  <c r="CN32" i="5"/>
  <c r="DH46" i="5"/>
  <c r="CN43" i="5"/>
  <c r="CY12" i="5"/>
  <c r="DJ46" i="5"/>
  <c r="DF44" i="5"/>
  <c r="DF36" i="5"/>
  <c r="CN48" i="5"/>
  <c r="EN47" i="5"/>
  <c r="EN20" i="5"/>
  <c r="EN22" i="5"/>
  <c r="EN42" i="5"/>
  <c r="EI45" i="5"/>
  <c r="EI38" i="5"/>
  <c r="EI37" i="5"/>
  <c r="EI39" i="5"/>
  <c r="DP22" i="5"/>
  <c r="DP23" i="5"/>
  <c r="DP48" i="5"/>
  <c r="DP32" i="5"/>
  <c r="DP47" i="5"/>
  <c r="DP27" i="5"/>
  <c r="DP44" i="5"/>
  <c r="DJ18" i="5"/>
  <c r="DJ11" i="5"/>
  <c r="DJ34" i="5"/>
  <c r="DJ29" i="5"/>
  <c r="DJ12" i="5"/>
  <c r="DA37" i="5"/>
  <c r="DA10" i="5"/>
  <c r="DA45" i="5"/>
  <c r="DA32" i="5"/>
  <c r="DA26" i="5"/>
  <c r="DA46" i="5"/>
  <c r="DA25" i="5"/>
  <c r="DA40" i="5"/>
  <c r="DA21" i="5"/>
  <c r="DA38" i="5"/>
  <c r="DA49" i="5"/>
  <c r="DJ37" i="5"/>
  <c r="DJ41" i="5"/>
  <c r="DJ31" i="5"/>
  <c r="EK46" i="5"/>
  <c r="EN30" i="5"/>
  <c r="DJ45" i="5"/>
  <c r="DJ40" i="5"/>
  <c r="DJ13" i="5"/>
  <c r="DJ10" i="5"/>
  <c r="DP13" i="5"/>
  <c r="DP31" i="5"/>
  <c r="ED26" i="5"/>
  <c r="ED48" i="5"/>
  <c r="ED29" i="5"/>
  <c r="ED12" i="5"/>
  <c r="ED34" i="5"/>
  <c r="ED27" i="5"/>
  <c r="ED33" i="5"/>
  <c r="ED13" i="5"/>
  <c r="ED47" i="5"/>
  <c r="ED35" i="5"/>
  <c r="ED51" i="5"/>
  <c r="DZ16" i="5"/>
  <c r="DZ13" i="5"/>
  <c r="DZ45" i="5"/>
  <c r="DZ30" i="5"/>
  <c r="DZ10" i="5"/>
  <c r="DZ46" i="5"/>
  <c r="DS23" i="5"/>
  <c r="DS46" i="5"/>
  <c r="DS44" i="5"/>
  <c r="DS19" i="5"/>
  <c r="DS30" i="5"/>
  <c r="DS39" i="5"/>
  <c r="DS28" i="5"/>
  <c r="DS27" i="5"/>
  <c r="DS43" i="5"/>
  <c r="DS48" i="5"/>
  <c r="DS36" i="5"/>
  <c r="DS45" i="5"/>
  <c r="DS16" i="5"/>
  <c r="CV22" i="5"/>
  <c r="CV37" i="5"/>
  <c r="CQ18" i="5"/>
  <c r="CQ27" i="5"/>
  <c r="CJ19" i="5"/>
  <c r="CJ17" i="5"/>
  <c r="CJ20" i="5"/>
  <c r="CJ45" i="5"/>
  <c r="CD44" i="5"/>
  <c r="CD25" i="5"/>
  <c r="CD37" i="5"/>
  <c r="CS32" i="5"/>
  <c r="CS10" i="5"/>
  <c r="CP33" i="5"/>
  <c r="CP14" i="5"/>
  <c r="CP51" i="5"/>
  <c r="EI42" i="5"/>
  <c r="CD36" i="5"/>
  <c r="CD26" i="5"/>
  <c r="CJ32" i="5"/>
  <c r="CJ39" i="5"/>
  <c r="CQ39" i="5"/>
  <c r="CQ37" i="5"/>
  <c r="DA47" i="5"/>
  <c r="DA30" i="5"/>
  <c r="DA19" i="5"/>
  <c r="DA24" i="5"/>
  <c r="DJ30" i="5"/>
  <c r="DJ15" i="5"/>
  <c r="DZ36" i="5"/>
  <c r="DZ28" i="5"/>
  <c r="DZ51" i="5"/>
  <c r="DZ31" i="5"/>
  <c r="DZ27" i="5"/>
  <c r="CV25" i="5"/>
  <c r="EN33" i="5"/>
  <c r="ED19" i="5"/>
  <c r="EI12" i="5"/>
  <c r="DS12" i="5"/>
  <c r="DP12" i="5"/>
  <c r="DS32" i="5"/>
  <c r="EA45" i="5"/>
  <c r="ED44" i="5"/>
  <c r="EI25" i="5"/>
  <c r="CJ49" i="5"/>
  <c r="CP36" i="5"/>
  <c r="EI22" i="5"/>
  <c r="CS15" i="5"/>
  <c r="CD52" i="5"/>
  <c r="CD20" i="5"/>
  <c r="CJ11" i="5"/>
  <c r="CJ41" i="5"/>
  <c r="CQ16" i="5"/>
  <c r="DA28" i="5"/>
  <c r="DA35" i="5"/>
  <c r="DA42" i="5"/>
  <c r="DJ22" i="5"/>
  <c r="DJ24" i="5"/>
  <c r="DJ33" i="5"/>
  <c r="DZ15" i="5"/>
  <c r="DZ29" i="5"/>
  <c r="DZ19" i="5"/>
  <c r="DZ38" i="5"/>
  <c r="CV10" i="5"/>
  <c r="EN19" i="5"/>
  <c r="DJ21" i="5"/>
  <c r="EN23" i="5"/>
  <c r="EI28" i="5"/>
  <c r="ED38" i="5"/>
  <c r="DF37" i="5"/>
  <c r="DF17" i="5"/>
  <c r="DF45" i="5"/>
  <c r="DF21" i="5"/>
  <c r="DF49" i="5"/>
  <c r="DF51" i="5"/>
  <c r="DF31" i="5"/>
  <c r="DP19" i="5"/>
  <c r="ED43" i="5"/>
  <c r="DS20" i="5"/>
  <c r="DS52" i="5"/>
  <c r="DS40" i="5"/>
  <c r="CY33" i="5"/>
  <c r="CU12" i="5"/>
  <c r="CY47" i="5"/>
  <c r="CY36" i="5"/>
  <c r="DA31" i="5"/>
  <c r="DA36" i="5"/>
  <c r="DA29" i="5"/>
  <c r="DA39" i="5"/>
  <c r="DA48" i="5"/>
  <c r="DA43" i="5"/>
  <c r="DA33" i="5"/>
  <c r="DA52" i="5"/>
  <c r="DA13" i="5"/>
  <c r="DA41" i="5"/>
  <c r="DJ35" i="5"/>
  <c r="DJ43" i="5"/>
  <c r="DJ36" i="5"/>
  <c r="DJ17" i="5"/>
  <c r="DJ14" i="5"/>
  <c r="DJ23" i="5"/>
  <c r="DJ28" i="5"/>
  <c r="DZ49" i="5"/>
  <c r="DZ37" i="5"/>
  <c r="DZ20" i="5"/>
  <c r="DZ23" i="5"/>
  <c r="DZ32" i="5"/>
  <c r="DZ21" i="5"/>
  <c r="DZ34" i="5"/>
  <c r="DZ42" i="5"/>
  <c r="DZ25" i="5"/>
  <c r="DJ16" i="5"/>
  <c r="DJ27" i="5"/>
  <c r="DJ26" i="5"/>
  <c r="DA18" i="5"/>
  <c r="EB28" i="5"/>
  <c r="EJ10" i="5"/>
  <c r="DR41" i="5"/>
  <c r="DH52" i="5"/>
  <c r="ED20" i="5"/>
  <c r="ED52" i="5"/>
  <c r="ED16" i="5"/>
  <c r="ED36" i="5"/>
  <c r="ED41" i="5"/>
  <c r="ED25" i="5"/>
  <c r="DS22" i="5"/>
  <c r="DS49" i="5"/>
  <c r="DP14" i="5"/>
  <c r="DP41" i="5"/>
  <c r="DP18" i="5"/>
  <c r="DP42" i="5"/>
  <c r="DR19" i="5"/>
  <c r="DS42" i="5"/>
  <c r="DS18" i="5"/>
  <c r="ED11" i="5"/>
  <c r="ED14" i="5"/>
  <c r="CN19" i="5"/>
  <c r="CU51" i="5"/>
  <c r="DS34" i="5"/>
  <c r="DS11" i="5"/>
  <c r="DS41" i="5"/>
  <c r="DS35" i="5"/>
  <c r="DS37" i="5"/>
  <c r="CU35" i="5"/>
  <c r="DS33" i="5"/>
  <c r="DS29" i="5"/>
  <c r="DS51" i="5"/>
  <c r="DS24" i="5"/>
  <c r="DR12" i="5"/>
  <c r="DR24" i="5"/>
  <c r="CN16" i="5"/>
  <c r="CY11" i="5"/>
  <c r="CY34" i="5"/>
  <c r="DA12" i="5"/>
  <c r="DA20" i="5"/>
  <c r="DA15" i="5"/>
  <c r="DA22" i="5"/>
  <c r="DA11" i="5"/>
  <c r="DA14" i="5"/>
  <c r="DA16" i="5"/>
  <c r="DA34" i="5"/>
  <c r="DA51" i="5"/>
  <c r="DJ19" i="5"/>
  <c r="DJ48" i="5"/>
  <c r="DJ25" i="5"/>
  <c r="DJ38" i="5"/>
  <c r="DJ52" i="5"/>
  <c r="DJ49" i="5"/>
  <c r="DJ44" i="5"/>
  <c r="DZ24" i="5"/>
  <c r="DZ47" i="5"/>
  <c r="DZ39" i="5"/>
  <c r="DZ18" i="5"/>
  <c r="DZ48" i="5"/>
  <c r="DZ12" i="5"/>
  <c r="DZ40" i="5"/>
  <c r="DZ33" i="5"/>
  <c r="DZ43" i="5"/>
  <c r="DZ35" i="5"/>
  <c r="DZ11" i="5"/>
  <c r="CR24" i="5"/>
  <c r="DJ51" i="5"/>
  <c r="DJ47" i="5"/>
  <c r="DJ42" i="5"/>
  <c r="EB14" i="5"/>
  <c r="ED24" i="5"/>
  <c r="ED30" i="5"/>
  <c r="ED45" i="5"/>
  <c r="ED15" i="5"/>
  <c r="ED22" i="5"/>
  <c r="ED40" i="5"/>
  <c r="DR16" i="5"/>
  <c r="DS14" i="5"/>
  <c r="DP16" i="5"/>
  <c r="DP49" i="5"/>
  <c r="DP25" i="5"/>
  <c r="ED46" i="5"/>
  <c r="ED42" i="5"/>
  <c r="ED32" i="5"/>
  <c r="DS21" i="5"/>
  <c r="DS26" i="5"/>
  <c r="ED37" i="5"/>
  <c r="ED23" i="5"/>
  <c r="CU32" i="5"/>
  <c r="DP15" i="5"/>
  <c r="ED28" i="5"/>
  <c r="DS25" i="5"/>
  <c r="DS13" i="5"/>
  <c r="ED31" i="5"/>
  <c r="DS10" i="5"/>
  <c r="DA17" i="5"/>
  <c r="CU43" i="5"/>
  <c r="EI24" i="5"/>
  <c r="EI32" i="5"/>
  <c r="CY14" i="5"/>
  <c r="CY13" i="5"/>
  <c r="CY38" i="5"/>
  <c r="CY44" i="5"/>
  <c r="DK19" i="5"/>
  <c r="DK31" i="5"/>
  <c r="DK27" i="5"/>
  <c r="DG48" i="5"/>
  <c r="DG42" i="5"/>
  <c r="DG10" i="5"/>
  <c r="EN37" i="5"/>
  <c r="EN10" i="5"/>
  <c r="CN22" i="5"/>
  <c r="EN41" i="5"/>
  <c r="EI52" i="5"/>
  <c r="CN49" i="5"/>
  <c r="CU18" i="5"/>
  <c r="EP22" i="5"/>
  <c r="CN29" i="5"/>
  <c r="EN52" i="5"/>
  <c r="CY22" i="5"/>
  <c r="CN31" i="5"/>
  <c r="EI33" i="5"/>
  <c r="EP42" i="5"/>
  <c r="CY10" i="5"/>
  <c r="CY24" i="5"/>
  <c r="CY49" i="5"/>
  <c r="DK12" i="5"/>
  <c r="DK11" i="5"/>
  <c r="DG20" i="5"/>
  <c r="DG45" i="5"/>
  <c r="DG40" i="5"/>
  <c r="EN21" i="5"/>
  <c r="CN44" i="5"/>
  <c r="DI40" i="5"/>
  <c r="DI25" i="5"/>
  <c r="CU10" i="5"/>
  <c r="CU31" i="5"/>
  <c r="EP43" i="5"/>
  <c r="CR41" i="5"/>
  <c r="EK10" i="5"/>
  <c r="EK40" i="5"/>
  <c r="EK38" i="5"/>
  <c r="DI43" i="5"/>
  <c r="EP25" i="5"/>
  <c r="EF34" i="5"/>
  <c r="EF35" i="5"/>
  <c r="EB11" i="5"/>
  <c r="EB23" i="5"/>
  <c r="EB26" i="5"/>
  <c r="EB25" i="5"/>
  <c r="EB36" i="5"/>
  <c r="DR20" i="5"/>
  <c r="DR51" i="5"/>
  <c r="DL35" i="5"/>
  <c r="DL28" i="5"/>
  <c r="CV46" i="5"/>
  <c r="CV26" i="5"/>
  <c r="CV23" i="5"/>
  <c r="CV21" i="5"/>
  <c r="CQ29" i="5"/>
  <c r="CQ12" i="5"/>
  <c r="CQ11" i="5"/>
  <c r="CP31" i="5"/>
  <c r="CP21" i="5"/>
  <c r="CS12" i="5"/>
  <c r="CD49" i="5"/>
  <c r="CD35" i="5"/>
  <c r="CD33" i="5"/>
  <c r="CD40" i="5"/>
  <c r="CD30" i="5"/>
  <c r="CJ34" i="5"/>
  <c r="CJ36" i="5"/>
  <c r="CJ22" i="5"/>
  <c r="CJ52" i="5"/>
  <c r="CJ10" i="5"/>
  <c r="CQ23" i="5"/>
  <c r="CQ48" i="5"/>
  <c r="CQ40" i="5"/>
  <c r="CQ17" i="5"/>
  <c r="CQ35" i="5"/>
  <c r="CL32" i="5"/>
  <c r="CR51" i="5"/>
  <c r="CV45" i="5"/>
  <c r="CV43" i="5"/>
  <c r="CD21" i="5"/>
  <c r="DL34" i="5"/>
  <c r="DM36" i="5"/>
  <c r="EB47" i="5"/>
  <c r="EB22" i="5"/>
  <c r="EJ42" i="5"/>
  <c r="EJ33" i="5"/>
  <c r="CQ38" i="5"/>
  <c r="DR46" i="5"/>
  <c r="DR35" i="5"/>
  <c r="DF52" i="5"/>
  <c r="DF20" i="5"/>
  <c r="DF12" i="5"/>
  <c r="DF35" i="5"/>
  <c r="DF30" i="5"/>
  <c r="DF46" i="5"/>
  <c r="DF10" i="5"/>
  <c r="DF34" i="5"/>
  <c r="DF27" i="5"/>
  <c r="CJ12" i="5"/>
  <c r="DR25" i="5"/>
  <c r="EB30" i="5"/>
  <c r="EN39" i="5"/>
  <c r="EN35" i="5"/>
  <c r="EN34" i="5"/>
  <c r="EN25" i="5"/>
  <c r="EN45" i="5"/>
  <c r="EN15" i="5"/>
  <c r="EI40" i="5"/>
  <c r="EI31" i="5"/>
  <c r="EI47" i="5"/>
  <c r="EI34" i="5"/>
  <c r="EI10" i="5"/>
  <c r="DK37" i="5"/>
  <c r="DK38" i="5"/>
  <c r="DK47" i="5"/>
  <c r="DK18" i="5"/>
  <c r="DK20" i="5"/>
  <c r="DG38" i="5"/>
  <c r="DG43" i="5"/>
  <c r="DG51" i="5"/>
  <c r="DG34" i="5"/>
  <c r="DG41" i="5"/>
  <c r="CY18" i="5"/>
  <c r="CY35" i="5"/>
  <c r="CY48" i="5"/>
  <c r="CY41" i="5"/>
  <c r="CY43" i="5"/>
  <c r="CY32" i="5"/>
  <c r="CY26" i="5"/>
  <c r="CY29" i="5"/>
  <c r="CU30" i="5"/>
  <c r="CU25" i="5"/>
  <c r="CU22" i="5"/>
  <c r="CN39" i="5"/>
  <c r="CN13" i="5"/>
  <c r="CN27" i="5"/>
  <c r="CN30" i="5"/>
  <c r="CN37" i="5"/>
  <c r="CN14" i="5"/>
  <c r="CP44" i="5"/>
  <c r="CP22" i="5"/>
  <c r="CU15" i="5"/>
  <c r="EI18" i="5"/>
  <c r="EI51" i="5"/>
  <c r="DF38" i="5"/>
  <c r="CS28" i="5"/>
  <c r="CS42" i="5"/>
  <c r="CD32" i="5"/>
  <c r="CD38" i="5"/>
  <c r="CD28" i="5"/>
  <c r="CD23" i="5"/>
  <c r="CD31" i="5"/>
  <c r="CJ28" i="5"/>
  <c r="CJ33" i="5"/>
  <c r="CJ46" i="5"/>
  <c r="CJ40" i="5"/>
  <c r="CJ31" i="5"/>
  <c r="CQ32" i="5"/>
  <c r="CQ22" i="5"/>
  <c r="CQ20" i="5"/>
  <c r="CQ46" i="5"/>
  <c r="CY17" i="5"/>
  <c r="CY46" i="5"/>
  <c r="CY15" i="5"/>
  <c r="CY23" i="5"/>
  <c r="CY19" i="5"/>
  <c r="CY30" i="5"/>
  <c r="DK21" i="5"/>
  <c r="DK23" i="5"/>
  <c r="DK48" i="5"/>
  <c r="DK44" i="5"/>
  <c r="DK22" i="5"/>
  <c r="CV11" i="5"/>
  <c r="CV29" i="5"/>
  <c r="CV31" i="5"/>
  <c r="DG17" i="5"/>
  <c r="DG49" i="5"/>
  <c r="DG12" i="5"/>
  <c r="DG52" i="5"/>
  <c r="DG18" i="5"/>
  <c r="EN32" i="5"/>
  <c r="EN51" i="5"/>
  <c r="EN13" i="5"/>
  <c r="DF48" i="5"/>
  <c r="DF11" i="5"/>
  <c r="DF28" i="5"/>
  <c r="DF13" i="5"/>
  <c r="DF22" i="5"/>
  <c r="DF41" i="5"/>
  <c r="CN41" i="5"/>
  <c r="DL38" i="5"/>
  <c r="EB21" i="5"/>
  <c r="EB37" i="5"/>
  <c r="EJ32" i="5"/>
  <c r="EN40" i="5"/>
  <c r="EN17" i="5"/>
  <c r="EI14" i="5"/>
  <c r="CZ15" i="5"/>
  <c r="CW11" i="5"/>
  <c r="DR33" i="5"/>
  <c r="DR52" i="5"/>
  <c r="EI21" i="5"/>
  <c r="CD18" i="5"/>
  <c r="CN51" i="5"/>
  <c r="CU39" i="5"/>
  <c r="CU37" i="5"/>
  <c r="EF21" i="5"/>
  <c r="CU21" i="5"/>
  <c r="EF32" i="5"/>
  <c r="EP31" i="5"/>
  <c r="EP45" i="5"/>
  <c r="EP29" i="5"/>
  <c r="EP49" i="5"/>
  <c r="EP13" i="5"/>
  <c r="EP40" i="5"/>
  <c r="EP24" i="5"/>
  <c r="EP17" i="5"/>
  <c r="EP36" i="5"/>
  <c r="EP28" i="5"/>
  <c r="EP48" i="5"/>
  <c r="EP21" i="5"/>
  <c r="EP23" i="5"/>
  <c r="EP47" i="5"/>
  <c r="EP11" i="5"/>
  <c r="EP33" i="5"/>
  <c r="EP27" i="5"/>
  <c r="EP52" i="5"/>
  <c r="EP35" i="5"/>
  <c r="EP20" i="5"/>
  <c r="EP39" i="5"/>
  <c r="EP38" i="5"/>
  <c r="EP16" i="5"/>
  <c r="EP15" i="5"/>
  <c r="EP30" i="5"/>
  <c r="EP14" i="5"/>
  <c r="EG20" i="5"/>
  <c r="EG43" i="5"/>
  <c r="EG47" i="5"/>
  <c r="EG37" i="5"/>
  <c r="EG35" i="5"/>
  <c r="EG38" i="5"/>
  <c r="EC38" i="5"/>
  <c r="EC15" i="5"/>
  <c r="EC51" i="5"/>
  <c r="EC36" i="5"/>
  <c r="EC21" i="5"/>
  <c r="EC35" i="5"/>
  <c r="EC30" i="5"/>
  <c r="DW29" i="5"/>
  <c r="DW35" i="5"/>
  <c r="DW31" i="5"/>
  <c r="DW46" i="5"/>
  <c r="DW13" i="5"/>
  <c r="DM45" i="5"/>
  <c r="DM28" i="5"/>
  <c r="DM31" i="5"/>
  <c r="DM20" i="5"/>
  <c r="DM15" i="5"/>
  <c r="DM35" i="5"/>
  <c r="DM10" i="5"/>
  <c r="DM22" i="5"/>
  <c r="DM21" i="5"/>
  <c r="DM41" i="5"/>
  <c r="DM14" i="5"/>
  <c r="DM26" i="5"/>
  <c r="DM48" i="5"/>
  <c r="DM23" i="5"/>
  <c r="DM49" i="5"/>
  <c r="DM32" i="5"/>
  <c r="DM11" i="5"/>
  <c r="DM44" i="5"/>
  <c r="DM37" i="5"/>
  <c r="DI10" i="5"/>
  <c r="DI24" i="5"/>
  <c r="DI15" i="5"/>
  <c r="DI32" i="5"/>
  <c r="DI41" i="5"/>
  <c r="DI29" i="5"/>
  <c r="DI36" i="5"/>
  <c r="DI28" i="5"/>
  <c r="DI16" i="5"/>
  <c r="DI14" i="5"/>
  <c r="DI42" i="5"/>
  <c r="DI11" i="5"/>
  <c r="DI18" i="5"/>
  <c r="DI31" i="5"/>
  <c r="DI33" i="5"/>
  <c r="DI13" i="5"/>
  <c r="DI35" i="5"/>
  <c r="DI34" i="5"/>
  <c r="DI23" i="5"/>
  <c r="DI22" i="5"/>
  <c r="DI44" i="5"/>
  <c r="DI47" i="5"/>
  <c r="DI21" i="5"/>
  <c r="DI12" i="5"/>
  <c r="DI48" i="5"/>
  <c r="DI51" i="5"/>
  <c r="DI45" i="5"/>
  <c r="DI37" i="5"/>
  <c r="CZ45" i="5"/>
  <c r="CZ30" i="5"/>
  <c r="CZ31" i="5"/>
  <c r="CZ11" i="5"/>
  <c r="CZ18" i="5"/>
  <c r="CZ41" i="5"/>
  <c r="CZ22" i="5"/>
  <c r="CZ39" i="5"/>
  <c r="CZ35" i="5"/>
  <c r="CZ34" i="5"/>
  <c r="CZ52" i="5"/>
  <c r="CZ20" i="5"/>
  <c r="CZ29" i="5"/>
  <c r="CZ27" i="5"/>
  <c r="CZ25" i="5"/>
  <c r="CZ26" i="5"/>
  <c r="CZ51" i="5"/>
  <c r="CZ43" i="5"/>
  <c r="CZ38" i="5"/>
  <c r="CZ10" i="5"/>
  <c r="CZ12" i="5"/>
  <c r="CZ14" i="5"/>
  <c r="CZ32" i="5"/>
  <c r="CZ42" i="5"/>
  <c r="CZ49" i="5"/>
  <c r="CZ24" i="5"/>
  <c r="CZ46" i="5"/>
  <c r="CZ16" i="5"/>
  <c r="CZ19" i="5"/>
  <c r="CZ13" i="5"/>
  <c r="CZ36" i="5"/>
  <c r="CW51" i="5"/>
  <c r="CW47" i="5"/>
  <c r="CW20" i="5"/>
  <c r="CW42" i="5"/>
  <c r="CW37" i="5"/>
  <c r="CW21" i="5"/>
  <c r="CW32" i="5"/>
  <c r="CW44" i="5"/>
  <c r="CW48" i="5"/>
  <c r="CW28" i="5"/>
  <c r="CW38" i="5"/>
  <c r="CW34" i="5"/>
  <c r="CW22" i="5"/>
  <c r="CW17" i="5"/>
  <c r="CW24" i="5"/>
  <c r="CW39" i="5"/>
  <c r="CW29" i="5"/>
  <c r="CW13" i="5"/>
  <c r="CW43" i="5"/>
  <c r="CW23" i="5"/>
  <c r="CW33" i="5"/>
  <c r="CW30" i="5"/>
  <c r="CW27" i="5"/>
  <c r="CW19" i="5"/>
  <c r="CW10" i="5"/>
  <c r="CW45" i="5"/>
  <c r="CW49" i="5"/>
  <c r="CW40" i="5"/>
  <c r="CW16" i="5"/>
  <c r="CR47" i="5"/>
  <c r="CR33" i="5"/>
  <c r="CR11" i="5"/>
  <c r="CR12" i="5"/>
  <c r="CR25" i="5"/>
  <c r="CR18" i="5"/>
  <c r="CR45" i="5"/>
  <c r="CR30" i="5"/>
  <c r="CR48" i="5"/>
  <c r="CR46" i="5"/>
  <c r="CR31" i="5"/>
  <c r="CR49" i="5"/>
  <c r="CR10" i="5"/>
  <c r="CR26" i="5"/>
  <c r="CR27" i="5"/>
  <c r="CR23" i="5"/>
  <c r="CR19" i="5"/>
  <c r="CR42" i="5"/>
  <c r="CR16" i="5"/>
  <c r="CR22" i="5"/>
  <c r="CR34" i="5"/>
  <c r="CR28" i="5"/>
  <c r="CR15" i="5"/>
  <c r="CR35" i="5"/>
  <c r="CR14" i="5"/>
  <c r="CR36" i="5"/>
  <c r="CL48" i="5"/>
  <c r="CL24" i="5"/>
  <c r="CL34" i="5"/>
  <c r="CL30" i="5"/>
  <c r="CL45" i="5"/>
  <c r="CL40" i="5"/>
  <c r="CL27" i="5"/>
  <c r="CL16" i="5"/>
  <c r="CL37" i="5"/>
  <c r="CL15" i="5"/>
  <c r="CL12" i="5"/>
  <c r="CL19" i="5"/>
  <c r="CE52" i="5"/>
  <c r="CE14" i="5"/>
  <c r="CE44" i="5"/>
  <c r="CE49" i="5"/>
  <c r="CE11" i="5"/>
  <c r="CE21" i="5"/>
  <c r="DT21" i="5"/>
  <c r="DT17" i="5"/>
  <c r="DT35" i="5"/>
  <c r="DT48" i="5"/>
  <c r="DT13" i="5"/>
  <c r="DT42" i="5"/>
  <c r="DT18" i="5"/>
  <c r="EP10" i="5"/>
  <c r="EP41" i="5"/>
  <c r="EP26" i="5"/>
  <c r="CR17" i="5"/>
  <c r="CL38" i="5"/>
  <c r="CL17" i="5"/>
  <c r="EG33" i="5"/>
  <c r="DT30" i="5"/>
  <c r="DT24" i="5"/>
  <c r="CE43" i="5"/>
  <c r="CR44" i="5"/>
  <c r="CR39" i="5"/>
  <c r="CR43" i="5"/>
  <c r="DT15" i="5"/>
  <c r="DI20" i="5"/>
  <c r="DI17" i="5"/>
  <c r="DI52" i="5"/>
  <c r="DM13" i="5"/>
  <c r="DM38" i="5"/>
  <c r="CW52" i="5"/>
  <c r="CZ44" i="5"/>
  <c r="CZ33" i="5"/>
  <c r="CW26" i="5"/>
  <c r="CW15" i="5"/>
  <c r="CW46" i="5"/>
  <c r="DI26" i="5"/>
  <c r="CZ23" i="5"/>
  <c r="EJ25" i="5"/>
  <c r="EJ40" i="5"/>
  <c r="EJ18" i="5"/>
  <c r="EJ14" i="5"/>
  <c r="EJ34" i="5"/>
  <c r="EJ20" i="5"/>
  <c r="EJ22" i="5"/>
  <c r="EJ30" i="5"/>
  <c r="EJ48" i="5"/>
  <c r="EJ36" i="5"/>
  <c r="EJ15" i="5"/>
  <c r="EJ52" i="5"/>
  <c r="EJ35" i="5"/>
  <c r="EJ23" i="5"/>
  <c r="EJ47" i="5"/>
  <c r="EJ43" i="5"/>
  <c r="EJ49" i="5"/>
  <c r="EJ11" i="5"/>
  <c r="EJ44" i="5"/>
  <c r="EJ28" i="5"/>
  <c r="EJ41" i="5"/>
  <c r="EJ21" i="5"/>
  <c r="EJ19" i="5"/>
  <c r="EJ45" i="5"/>
  <c r="EJ31" i="5"/>
  <c r="EJ13" i="5"/>
  <c r="EJ37" i="5"/>
  <c r="EF38" i="5"/>
  <c r="EF51" i="5"/>
  <c r="EF12" i="5"/>
  <c r="EF26" i="5"/>
  <c r="EF27" i="5"/>
  <c r="EF29" i="5"/>
  <c r="EF33" i="5"/>
  <c r="EF45" i="5"/>
  <c r="EF41" i="5"/>
  <c r="EF49" i="5"/>
  <c r="EF39" i="5"/>
  <c r="EF14" i="5"/>
  <c r="EF17" i="5"/>
  <c r="EF36" i="5"/>
  <c r="EF16" i="5"/>
  <c r="EF11" i="5"/>
  <c r="EF37" i="5"/>
  <c r="EF30" i="5"/>
  <c r="EF43" i="5"/>
  <c r="EF28" i="5"/>
  <c r="EF20" i="5"/>
  <c r="EF52" i="5"/>
  <c r="EF15" i="5"/>
  <c r="EF46" i="5"/>
  <c r="EF25" i="5"/>
  <c r="EF10" i="5"/>
  <c r="EF23" i="5"/>
  <c r="EF18" i="5"/>
  <c r="EF31" i="5"/>
  <c r="EF19" i="5"/>
  <c r="EP46" i="5"/>
  <c r="EP37" i="5"/>
  <c r="EP34" i="5"/>
  <c r="CL49" i="5"/>
  <c r="CL23" i="5"/>
  <c r="CL10" i="5"/>
  <c r="EC27" i="5"/>
  <c r="EG49" i="5"/>
  <c r="DT39" i="5"/>
  <c r="CE36" i="5"/>
  <c r="CR32" i="5"/>
  <c r="CR37" i="5"/>
  <c r="CR21" i="5"/>
  <c r="CR29" i="5"/>
  <c r="DI27" i="5"/>
  <c r="DI46" i="5"/>
  <c r="DI19" i="5"/>
  <c r="DM17" i="5"/>
  <c r="DM27" i="5"/>
  <c r="DW51" i="5"/>
  <c r="EJ17" i="5"/>
  <c r="EJ46" i="5"/>
  <c r="EJ24" i="5"/>
  <c r="CW14" i="5"/>
  <c r="CZ21" i="5"/>
  <c r="CZ40" i="5"/>
  <c r="CW25" i="5"/>
  <c r="CW36" i="5"/>
  <c r="EF22" i="5"/>
  <c r="EP12" i="5"/>
  <c r="CW41" i="5"/>
  <c r="CZ37" i="5"/>
  <c r="CW31" i="5"/>
  <c r="EF13" i="5"/>
  <c r="EP18" i="5"/>
  <c r="EP32" i="5"/>
  <c r="CL52" i="5"/>
  <c r="CL47" i="5"/>
  <c r="EC46" i="5"/>
  <c r="EG11" i="5"/>
  <c r="DT43" i="5"/>
  <c r="CE32" i="5"/>
  <c r="CR38" i="5"/>
  <c r="CR52" i="5"/>
  <c r="CR40" i="5"/>
  <c r="CR13" i="5"/>
  <c r="DI38" i="5"/>
  <c r="DI30" i="5"/>
  <c r="DM33" i="5"/>
  <c r="DM47" i="5"/>
  <c r="DM43" i="5"/>
  <c r="DW43" i="5"/>
  <c r="EJ16" i="5"/>
  <c r="EJ12" i="5"/>
  <c r="EJ29" i="5"/>
  <c r="EJ38" i="5"/>
  <c r="CZ17" i="5"/>
  <c r="CZ28" i="5"/>
  <c r="CW12" i="5"/>
  <c r="DI39" i="5"/>
  <c r="EP51" i="5"/>
  <c r="EF42" i="5"/>
  <c r="EF44" i="5"/>
  <c r="EP19" i="5"/>
  <c r="CZ47" i="5"/>
  <c r="CW35" i="5"/>
  <c r="EF47" i="5"/>
  <c r="EB13" i="5"/>
  <c r="EB43" i="5"/>
  <c r="EB12" i="5"/>
  <c r="EB27" i="5"/>
  <c r="EB42" i="5"/>
  <c r="EB41" i="5"/>
  <c r="EB35" i="5"/>
  <c r="EB19" i="5"/>
  <c r="EB46" i="5"/>
  <c r="EB33" i="5"/>
  <c r="EB48" i="5"/>
  <c r="DV42" i="5"/>
  <c r="DV21" i="5"/>
  <c r="DR29" i="5"/>
  <c r="DR28" i="5"/>
  <c r="DR26" i="5"/>
  <c r="DR15" i="5"/>
  <c r="DR18" i="5"/>
  <c r="DR30" i="5"/>
  <c r="DR42" i="5"/>
  <c r="DR32" i="5"/>
  <c r="DR23" i="5"/>
  <c r="DR17" i="5"/>
  <c r="DR37" i="5"/>
  <c r="DR36" i="5"/>
  <c r="DR45" i="5"/>
  <c r="DR13" i="5"/>
  <c r="DR22" i="5"/>
  <c r="DR27" i="5"/>
  <c r="DR38" i="5"/>
  <c r="DR43" i="5"/>
  <c r="DL39" i="5"/>
  <c r="DL51" i="5"/>
  <c r="DL46" i="5"/>
  <c r="DL33" i="5"/>
  <c r="DL14" i="5"/>
  <c r="DL27" i="5"/>
  <c r="DH34" i="5"/>
  <c r="DH42" i="5"/>
  <c r="DH38" i="5"/>
  <c r="CV44" i="5"/>
  <c r="CV32" i="5"/>
  <c r="CV12" i="5"/>
  <c r="CV13" i="5"/>
  <c r="CV24" i="5"/>
  <c r="CV18" i="5"/>
  <c r="CV20" i="5"/>
  <c r="CV33" i="5"/>
  <c r="CV30" i="5"/>
  <c r="CV28" i="5"/>
  <c r="CV41" i="5"/>
  <c r="CP23" i="5"/>
  <c r="CP38" i="5"/>
  <c r="CP12" i="5"/>
  <c r="CP45" i="5"/>
  <c r="CS40" i="5"/>
  <c r="CS23" i="5"/>
  <c r="CS24" i="5"/>
  <c r="CS52" i="5"/>
  <c r="CD39" i="5"/>
  <c r="CD42" i="5"/>
  <c r="CD47" i="5"/>
  <c r="CD24" i="5"/>
  <c r="CD16" i="5"/>
  <c r="CD48" i="5"/>
  <c r="CD45" i="5"/>
  <c r="CD12" i="5"/>
  <c r="CD46" i="5"/>
  <c r="CD34" i="5"/>
  <c r="CJ21" i="5"/>
  <c r="CJ35" i="5"/>
  <c r="CJ44" i="5"/>
  <c r="CJ13" i="5"/>
  <c r="CJ23" i="5"/>
  <c r="CJ38" i="5"/>
  <c r="CJ30" i="5"/>
  <c r="CJ47" i="5"/>
  <c r="CJ25" i="5"/>
  <c r="CQ45" i="5"/>
  <c r="CQ33" i="5"/>
  <c r="CQ14" i="5"/>
  <c r="CQ15" i="5"/>
  <c r="CQ25" i="5"/>
  <c r="CQ34" i="5"/>
  <c r="CQ30" i="5"/>
  <c r="CQ49" i="5"/>
  <c r="CQ41" i="5"/>
  <c r="CQ47" i="5"/>
  <c r="CV51" i="5"/>
  <c r="CV39" i="5"/>
  <c r="CV15" i="5"/>
  <c r="CV35" i="5"/>
  <c r="CV40" i="5"/>
  <c r="CV36" i="5"/>
  <c r="CV47" i="5"/>
  <c r="CV27" i="5"/>
  <c r="DL13" i="5"/>
  <c r="DL21" i="5"/>
  <c r="DL16" i="5"/>
  <c r="EB17" i="5"/>
  <c r="EB38" i="5"/>
  <c r="EB52" i="5"/>
  <c r="EB51" i="5"/>
  <c r="EB45" i="5"/>
  <c r="EB32" i="5"/>
  <c r="EB10" i="5"/>
  <c r="DH35" i="5"/>
  <c r="DV16" i="5"/>
  <c r="DR21" i="5"/>
  <c r="DR49" i="5"/>
  <c r="DR11" i="5"/>
  <c r="DR31" i="5"/>
  <c r="EN28" i="5"/>
  <c r="EN49" i="5"/>
  <c r="EN46" i="5"/>
  <c r="EN38" i="5"/>
  <c r="EN31" i="5"/>
  <c r="EN18" i="5"/>
  <c r="EN36" i="5"/>
  <c r="EN43" i="5"/>
  <c r="EN16" i="5"/>
  <c r="EN48" i="5"/>
  <c r="EN14" i="5"/>
  <c r="EI49" i="5"/>
  <c r="EI30" i="5"/>
  <c r="EI11" i="5"/>
  <c r="EI35" i="5"/>
  <c r="EI13" i="5"/>
  <c r="EI17" i="5"/>
  <c r="EI27" i="5"/>
  <c r="EI46" i="5"/>
  <c r="EI36" i="5"/>
  <c r="EI41" i="5"/>
  <c r="EI15" i="5"/>
  <c r="EI48" i="5"/>
  <c r="EE52" i="5"/>
  <c r="EE22" i="5"/>
  <c r="DQ21" i="5"/>
  <c r="DQ47" i="5"/>
  <c r="DK36" i="5"/>
  <c r="DK15" i="5"/>
  <c r="DK10" i="5"/>
  <c r="DK14" i="5"/>
  <c r="DK51" i="5"/>
  <c r="DK17" i="5"/>
  <c r="DK35" i="5"/>
  <c r="DK30" i="5"/>
  <c r="DK45" i="5"/>
  <c r="DK28" i="5"/>
  <c r="DK49" i="5"/>
  <c r="DK16" i="5"/>
  <c r="DG15" i="5"/>
  <c r="DG11" i="5"/>
  <c r="DG39" i="5"/>
  <c r="DG47" i="5"/>
  <c r="DG27" i="5"/>
  <c r="DG36" i="5"/>
  <c r="DG30" i="5"/>
  <c r="DG21" i="5"/>
  <c r="DG14" i="5"/>
  <c r="DG23" i="5"/>
  <c r="DG22" i="5"/>
  <c r="CY28" i="5"/>
  <c r="CY20" i="5"/>
  <c r="CU36" i="5"/>
  <c r="CU19" i="5"/>
  <c r="CU29" i="5"/>
  <c r="CU13" i="5"/>
  <c r="CU16" i="5"/>
  <c r="CU40" i="5"/>
  <c r="CU34" i="5"/>
  <c r="CU44" i="5"/>
  <c r="CU17" i="5"/>
  <c r="CU26" i="5"/>
  <c r="CU33" i="5"/>
  <c r="CU42" i="5"/>
  <c r="CU11" i="5"/>
  <c r="CU27" i="5"/>
  <c r="CU20" i="5"/>
  <c r="CU28" i="5"/>
  <c r="CN25" i="5"/>
  <c r="CN23" i="5"/>
  <c r="CN17" i="5"/>
  <c r="CN42" i="5"/>
  <c r="CN26" i="5"/>
  <c r="CN11" i="5"/>
  <c r="CN45" i="5"/>
  <c r="CN20" i="5"/>
  <c r="CN12" i="5"/>
  <c r="CN21" i="5"/>
  <c r="CN28" i="5"/>
  <c r="CN33" i="5"/>
  <c r="CN36" i="5"/>
  <c r="CN46" i="5"/>
  <c r="CN52" i="5"/>
  <c r="CN18" i="5"/>
  <c r="CC37" i="5"/>
  <c r="CC36" i="5"/>
  <c r="CP15" i="5"/>
  <c r="CP24" i="5"/>
  <c r="CP11" i="5"/>
  <c r="DV14" i="5"/>
  <c r="CU49" i="5"/>
  <c r="CU47" i="5"/>
  <c r="EI19" i="5"/>
  <c r="EI44" i="5"/>
  <c r="EI20" i="5"/>
  <c r="CS45" i="5"/>
  <c r="CS14" i="5"/>
  <c r="CS33" i="5"/>
  <c r="CS36" i="5"/>
  <c r="CD51" i="5"/>
  <c r="CD11" i="5"/>
  <c r="CD15" i="5"/>
  <c r="CD17" i="5"/>
  <c r="CD27" i="5"/>
  <c r="CD13" i="5"/>
  <c r="CD19" i="5"/>
  <c r="CD43" i="5"/>
  <c r="CD29" i="5"/>
  <c r="CD22" i="5"/>
  <c r="CJ14" i="5"/>
  <c r="CJ48" i="5"/>
  <c r="CJ24" i="5"/>
  <c r="CJ37" i="5"/>
  <c r="CJ51" i="5"/>
  <c r="CJ15" i="5"/>
  <c r="CJ16" i="5"/>
  <c r="CJ18" i="5"/>
  <c r="CJ26" i="5"/>
  <c r="CQ42" i="5"/>
  <c r="CQ26" i="5"/>
  <c r="CQ19" i="5"/>
  <c r="CQ28" i="5"/>
  <c r="CQ13" i="5"/>
  <c r="CQ24" i="5"/>
  <c r="CQ36" i="5"/>
  <c r="CQ51" i="5"/>
  <c r="CQ21" i="5"/>
  <c r="CQ43" i="5"/>
  <c r="CY27" i="5"/>
  <c r="CY25" i="5"/>
  <c r="CY39" i="5"/>
  <c r="CY51" i="5"/>
  <c r="CY21" i="5"/>
  <c r="CY45" i="5"/>
  <c r="CY52" i="5"/>
  <c r="CY42" i="5"/>
  <c r="CY16" i="5"/>
  <c r="EK26" i="5"/>
  <c r="DK42" i="5"/>
  <c r="DK41" i="5"/>
  <c r="DK33" i="5"/>
  <c r="DK40" i="5"/>
  <c r="DK34" i="5"/>
  <c r="DK29" i="5"/>
  <c r="DK52" i="5"/>
  <c r="DK13" i="5"/>
  <c r="CV42" i="5"/>
  <c r="CV48" i="5"/>
  <c r="CV16" i="5"/>
  <c r="CV19" i="5"/>
  <c r="CV34" i="5"/>
  <c r="CV52" i="5"/>
  <c r="CV49" i="5"/>
  <c r="CV38" i="5"/>
  <c r="DG32" i="5"/>
  <c r="DG31" i="5"/>
  <c r="DG44" i="5"/>
  <c r="DG19" i="5"/>
  <c r="DG28" i="5"/>
  <c r="DG13" i="5"/>
  <c r="DG16" i="5"/>
  <c r="DG46" i="5"/>
  <c r="EN11" i="5"/>
  <c r="EN27" i="5"/>
  <c r="EN29" i="5"/>
  <c r="EN26" i="5"/>
  <c r="EN24" i="5"/>
  <c r="CN24" i="5"/>
  <c r="CN47" i="5"/>
  <c r="DL44" i="5"/>
  <c r="DL22" i="5"/>
  <c r="DQ37" i="5"/>
  <c r="EE12" i="5"/>
  <c r="EB15" i="5"/>
  <c r="EB31" i="5"/>
  <c r="EB44" i="5"/>
  <c r="EB29" i="5"/>
  <c r="EB39" i="5"/>
  <c r="EB18" i="5"/>
  <c r="EB20" i="5"/>
  <c r="EN44" i="5"/>
  <c r="EN12" i="5"/>
  <c r="EI16" i="5"/>
  <c r="DV39" i="5"/>
  <c r="DR10" i="5"/>
  <c r="CJ43" i="5"/>
  <c r="DL48" i="5"/>
  <c r="DV25" i="5"/>
  <c r="DR44" i="5"/>
  <c r="DR34" i="5"/>
  <c r="DR40" i="5"/>
  <c r="EI26" i="5"/>
  <c r="EI29" i="5"/>
  <c r="CN35" i="5"/>
  <c r="DH10" i="5"/>
  <c r="EA52" i="5"/>
  <c r="DR14" i="5"/>
  <c r="CN38" i="5"/>
  <c r="CN34" i="5"/>
  <c r="CU45" i="5"/>
  <c r="CU41" i="5"/>
  <c r="CU38" i="5"/>
  <c r="CY31" i="5"/>
  <c r="CU23" i="5"/>
  <c r="EI23" i="5"/>
  <c r="EB49" i="5"/>
  <c r="DL45" i="5"/>
  <c r="CN15" i="5"/>
  <c r="CU24" i="5"/>
  <c r="CU52" i="5"/>
  <c r="EB16" i="5"/>
  <c r="DL23" i="5"/>
  <c r="DQ33" i="5"/>
  <c r="DQ43" i="5"/>
  <c r="EE48" i="5"/>
  <c r="EE34" i="5"/>
  <c r="EE16" i="5"/>
  <c r="EE40" i="5"/>
  <c r="DQ48" i="5"/>
  <c r="EG26" i="5"/>
  <c r="EG32" i="5"/>
  <c r="EG34" i="5"/>
  <c r="EG25" i="5"/>
  <c r="EG24" i="5"/>
  <c r="EG12" i="5"/>
  <c r="EG29" i="5"/>
  <c r="EG52" i="5"/>
  <c r="EG31" i="5"/>
  <c r="EG39" i="5"/>
  <c r="EG27" i="5"/>
  <c r="EG14" i="5"/>
  <c r="EG17" i="5"/>
  <c r="EG44" i="5"/>
  <c r="EG16" i="5"/>
  <c r="EG23" i="5"/>
  <c r="EG21" i="5"/>
  <c r="EG40" i="5"/>
  <c r="EG46" i="5"/>
  <c r="EG51" i="5"/>
  <c r="EG41" i="5"/>
  <c r="EC23" i="5"/>
  <c r="EC45" i="5"/>
  <c r="EC16" i="5"/>
  <c r="EC25" i="5"/>
  <c r="EC28" i="5"/>
  <c r="EC22" i="5"/>
  <c r="EC32" i="5"/>
  <c r="EC14" i="5"/>
  <c r="EC26" i="5"/>
  <c r="EC17" i="5"/>
  <c r="EC18" i="5"/>
  <c r="EC43" i="5"/>
  <c r="EC11" i="5"/>
  <c r="EC37" i="5"/>
  <c r="EC47" i="5"/>
  <c r="EC48" i="5"/>
  <c r="EC29" i="5"/>
  <c r="EC10" i="5"/>
  <c r="EC34" i="5"/>
  <c r="EC12" i="5"/>
  <c r="EC39" i="5"/>
  <c r="EC44" i="5"/>
  <c r="DW49" i="5"/>
  <c r="DW12" i="5"/>
  <c r="DW42" i="5"/>
  <c r="DW11" i="5"/>
  <c r="DW26" i="5"/>
  <c r="DW30" i="5"/>
  <c r="DW24" i="5"/>
  <c r="DW37" i="5"/>
  <c r="DW34" i="5"/>
  <c r="DW48" i="5"/>
  <c r="DW22" i="5"/>
  <c r="DW39" i="5"/>
  <c r="DW28" i="5"/>
  <c r="DW15" i="5"/>
  <c r="DW19" i="5"/>
  <c r="DW38" i="5"/>
  <c r="DW33" i="5"/>
  <c r="DW14" i="5"/>
  <c r="DW41" i="5"/>
  <c r="DW18" i="5"/>
  <c r="DW52" i="5"/>
  <c r="DW23" i="5"/>
  <c r="DW36" i="5"/>
  <c r="DW40" i="5"/>
  <c r="DW21" i="5"/>
  <c r="DW45" i="5"/>
  <c r="CL22" i="5"/>
  <c r="CL35" i="5"/>
  <c r="CE31" i="5"/>
  <c r="CE16" i="5"/>
  <c r="CE25" i="5"/>
  <c r="CE33" i="5"/>
  <c r="CE40" i="5"/>
  <c r="CE30" i="5"/>
  <c r="CE42" i="5"/>
  <c r="CE41" i="5"/>
  <c r="CE12" i="5"/>
  <c r="CE47" i="5"/>
  <c r="CE51" i="5"/>
  <c r="CE39" i="5"/>
  <c r="CE28" i="5"/>
  <c r="CE46" i="5"/>
  <c r="CE27" i="5"/>
  <c r="CE48" i="5"/>
  <c r="CE29" i="5"/>
  <c r="CE20" i="5"/>
  <c r="CE22" i="5"/>
  <c r="CE38" i="5"/>
  <c r="CE35" i="5"/>
  <c r="DT32" i="5"/>
  <c r="DT40" i="5"/>
  <c r="DT12" i="5"/>
  <c r="DT47" i="5"/>
  <c r="DT16" i="5"/>
  <c r="DT36" i="5"/>
  <c r="DT31" i="5"/>
  <c r="DT11" i="5"/>
  <c r="DT28" i="5"/>
  <c r="DT34" i="5"/>
  <c r="DT20" i="5"/>
  <c r="DT41" i="5"/>
  <c r="DT44" i="5"/>
  <c r="DT22" i="5"/>
  <c r="DT27" i="5"/>
  <c r="DT19" i="5"/>
  <c r="DT26" i="5"/>
  <c r="DT49" i="5"/>
  <c r="DT45" i="5"/>
  <c r="EG42" i="5"/>
  <c r="DT38" i="5"/>
  <c r="CL43" i="5"/>
  <c r="CL26" i="5"/>
  <c r="CL29" i="5"/>
  <c r="CL51" i="5"/>
  <c r="CL31" i="5"/>
  <c r="CL20" i="5"/>
  <c r="CL33" i="5"/>
  <c r="CL39" i="5"/>
  <c r="CL41" i="5"/>
  <c r="CL11" i="5"/>
  <c r="EC42" i="5"/>
  <c r="EC41" i="5"/>
  <c r="EC24" i="5"/>
  <c r="EC52" i="5"/>
  <c r="EC13" i="5"/>
  <c r="EG15" i="5"/>
  <c r="EG19" i="5"/>
  <c r="EG22" i="5"/>
  <c r="EG48" i="5"/>
  <c r="EG36" i="5"/>
  <c r="DT33" i="5"/>
  <c r="DT10" i="5"/>
  <c r="DT37" i="5"/>
  <c r="DT23" i="5"/>
  <c r="DT46" i="5"/>
  <c r="CE13" i="5"/>
  <c r="CE15" i="5"/>
  <c r="CE19" i="5"/>
  <c r="CE23" i="5"/>
  <c r="CE34" i="5"/>
  <c r="EK47" i="5"/>
  <c r="EK24" i="5"/>
  <c r="EK15" i="5"/>
  <c r="EK16" i="5"/>
  <c r="EK13" i="5"/>
  <c r="EK44" i="5"/>
  <c r="DQ51" i="5"/>
  <c r="DQ25" i="5"/>
  <c r="EE45" i="5"/>
  <c r="EE11" i="5"/>
  <c r="EE19" i="5"/>
  <c r="DW32" i="5"/>
  <c r="DW20" i="5"/>
  <c r="DW17" i="5"/>
  <c r="DW25" i="5"/>
  <c r="EE27" i="5"/>
  <c r="EE24" i="5"/>
  <c r="EE33" i="5"/>
  <c r="EE21" i="5"/>
  <c r="EE43" i="5"/>
  <c r="EE15" i="5"/>
  <c r="EE44" i="5"/>
  <c r="EE10" i="5"/>
  <c r="EE37" i="5"/>
  <c r="EE51" i="5"/>
  <c r="EE42" i="5"/>
  <c r="EE28" i="5"/>
  <c r="EE18" i="5"/>
  <c r="EE23" i="5"/>
  <c r="EE41" i="5"/>
  <c r="EE30" i="5"/>
  <c r="EE38" i="5"/>
  <c r="EE13" i="5"/>
  <c r="EA38" i="5"/>
  <c r="EA28" i="5"/>
  <c r="EA40" i="5"/>
  <c r="EA14" i="5"/>
  <c r="EA46" i="5"/>
  <c r="EA13" i="5"/>
  <c r="EA21" i="5"/>
  <c r="EA33" i="5"/>
  <c r="EA37" i="5"/>
  <c r="DQ13" i="5"/>
  <c r="DQ30" i="5"/>
  <c r="DQ46" i="5"/>
  <c r="DQ22" i="5"/>
  <c r="DQ29" i="5"/>
  <c r="DQ26" i="5"/>
  <c r="DQ39" i="5"/>
  <c r="DQ35" i="5"/>
  <c r="DQ11" i="5"/>
  <c r="DQ27" i="5"/>
  <c r="DQ44" i="5"/>
  <c r="DQ52" i="5"/>
  <c r="DQ15" i="5"/>
  <c r="DQ23" i="5"/>
  <c r="DQ41" i="5"/>
  <c r="DQ28" i="5"/>
  <c r="DQ45" i="5"/>
  <c r="DQ40" i="5"/>
  <c r="DQ34" i="5"/>
  <c r="DQ38" i="5"/>
  <c r="DQ49" i="5"/>
  <c r="DQ12" i="5"/>
  <c r="DQ18" i="5"/>
  <c r="DQ17" i="5"/>
  <c r="DQ14" i="5"/>
  <c r="DQ32" i="5"/>
  <c r="DQ20" i="5"/>
  <c r="DQ31" i="5"/>
  <c r="DQ16" i="5"/>
  <c r="CI46" i="5"/>
  <c r="CI13" i="5"/>
  <c r="CI15" i="5"/>
  <c r="CC22" i="5"/>
  <c r="CC16" i="5"/>
  <c r="CC15" i="5"/>
  <c r="CC38" i="5"/>
  <c r="CC25" i="5"/>
  <c r="CK51" i="5"/>
  <c r="CK12" i="5"/>
  <c r="CK26" i="5"/>
  <c r="CK25" i="5"/>
  <c r="CK20" i="5"/>
  <c r="CK37" i="5"/>
  <c r="CE26" i="5"/>
  <c r="CL46" i="5"/>
  <c r="CL18" i="5"/>
  <c r="CL28" i="5"/>
  <c r="CL14" i="5"/>
  <c r="CL44" i="5"/>
  <c r="CL25" i="5"/>
  <c r="CL42" i="5"/>
  <c r="CL21" i="5"/>
  <c r="CL13" i="5"/>
  <c r="EC19" i="5"/>
  <c r="EC40" i="5"/>
  <c r="EC20" i="5"/>
  <c r="EC49" i="5"/>
  <c r="EC31" i="5"/>
  <c r="EG45" i="5"/>
  <c r="EG28" i="5"/>
  <c r="EG10" i="5"/>
  <c r="EG13" i="5"/>
  <c r="EG18" i="5"/>
  <c r="DT52" i="5"/>
  <c r="DT14" i="5"/>
  <c r="DT29" i="5"/>
  <c r="DT51" i="5"/>
  <c r="CE37" i="5"/>
  <c r="CE45" i="5"/>
  <c r="CE24" i="5"/>
  <c r="CE10" i="5"/>
  <c r="CE17" i="5"/>
  <c r="CK52" i="5"/>
  <c r="DQ42" i="5"/>
  <c r="DQ19" i="5"/>
  <c r="EE14" i="5"/>
  <c r="EE35" i="5"/>
  <c r="EE25" i="5"/>
  <c r="EE29" i="5"/>
  <c r="DW16" i="5"/>
  <c r="DW27" i="5"/>
  <c r="DW10" i="5"/>
  <c r="DQ36" i="5"/>
  <c r="DQ10" i="5"/>
  <c r="DW47" i="5"/>
  <c r="EA49" i="5"/>
  <c r="CK30" i="5"/>
  <c r="DW44" i="5"/>
  <c r="EJ26" i="5"/>
  <c r="EJ51" i="5"/>
  <c r="DL11" i="5"/>
  <c r="DL42" i="5"/>
  <c r="DL47" i="5"/>
  <c r="DL19" i="5"/>
  <c r="DL18" i="5"/>
  <c r="DH11" i="5"/>
  <c r="DH23" i="5"/>
  <c r="DH16" i="5"/>
  <c r="DH49" i="5"/>
  <c r="DH45" i="5"/>
  <c r="DH25" i="5"/>
  <c r="DH13" i="5"/>
  <c r="EH40" i="5"/>
  <c r="EH49" i="5"/>
  <c r="DP45" i="5"/>
  <c r="DP30" i="5"/>
  <c r="DP43" i="5"/>
  <c r="DP24" i="5"/>
  <c r="DP51" i="5"/>
  <c r="DP36" i="5"/>
  <c r="DP40" i="5"/>
  <c r="DP17" i="5"/>
  <c r="DP33" i="5"/>
  <c r="DP11" i="5"/>
  <c r="DP38" i="5"/>
  <c r="DP29" i="5"/>
  <c r="DP35" i="5"/>
  <c r="DP26" i="5"/>
  <c r="DP21" i="5"/>
  <c r="DP37" i="5"/>
  <c r="DP10" i="5"/>
  <c r="DP28" i="5"/>
  <c r="DP20" i="5"/>
  <c r="DP46" i="5"/>
  <c r="DP39" i="5"/>
  <c r="DP34" i="5"/>
  <c r="CX18" i="5"/>
  <c r="CX25" i="5"/>
  <c r="CX14" i="5"/>
  <c r="CX16" i="5"/>
  <c r="CX49" i="5"/>
  <c r="CX29" i="5"/>
  <c r="CX51" i="5"/>
  <c r="CX23" i="5"/>
  <c r="CX32" i="5"/>
  <c r="CX10" i="5"/>
  <c r="CX36" i="5"/>
  <c r="CX27" i="5"/>
  <c r="CX24" i="5"/>
  <c r="CX35" i="5"/>
  <c r="CX47" i="5"/>
  <c r="CX41" i="5"/>
  <c r="CX30" i="5"/>
  <c r="CX40" i="5"/>
  <c r="CX48" i="5"/>
  <c r="CT51" i="5"/>
  <c r="CT34" i="5"/>
  <c r="CT29" i="5"/>
  <c r="CT25" i="5"/>
  <c r="CT27" i="5"/>
  <c r="CT28" i="5"/>
  <c r="CT14" i="5"/>
  <c r="CT13" i="5"/>
  <c r="CT38" i="5"/>
  <c r="CT43" i="5"/>
  <c r="CT44" i="5"/>
  <c r="CT20" i="5"/>
  <c r="CT24" i="5"/>
  <c r="CT37" i="5"/>
  <c r="CT41" i="5"/>
  <c r="CT42" i="5"/>
  <c r="CT49" i="5"/>
  <c r="CT36" i="5"/>
  <c r="CT19" i="5"/>
  <c r="CT10" i="5"/>
  <c r="CT48" i="5"/>
  <c r="CT26" i="5"/>
  <c r="CM31" i="5"/>
  <c r="CM52" i="5"/>
  <c r="CM43" i="5"/>
  <c r="CM19" i="5"/>
  <c r="CM12" i="5"/>
  <c r="CM49" i="5"/>
  <c r="CM24" i="5"/>
  <c r="CM23" i="5"/>
  <c r="CM14" i="5"/>
  <c r="CM26" i="5"/>
  <c r="CM44" i="5"/>
  <c r="CM20" i="5"/>
  <c r="CM17" i="5"/>
  <c r="CM33" i="5"/>
  <c r="CM13" i="5"/>
  <c r="CM18" i="5"/>
  <c r="CM28" i="5"/>
  <c r="CM41" i="5"/>
  <c r="CM47" i="5"/>
  <c r="CM22" i="5"/>
  <c r="CS18" i="5"/>
  <c r="CS31" i="5"/>
  <c r="CS46" i="5"/>
  <c r="CS11" i="5"/>
  <c r="CS26" i="5"/>
  <c r="CS16" i="5"/>
  <c r="CS35" i="5"/>
  <c r="CS44" i="5"/>
  <c r="CS37" i="5"/>
  <c r="CS27" i="5"/>
  <c r="CS22" i="5"/>
  <c r="CS41" i="5"/>
  <c r="CS34" i="5"/>
  <c r="CS38" i="5"/>
  <c r="CS19" i="5"/>
  <c r="CS48" i="5"/>
  <c r="CS49" i="5"/>
  <c r="CS13" i="5"/>
  <c r="CS43" i="5"/>
  <c r="CS17" i="5"/>
  <c r="CS29" i="5"/>
  <c r="CS47" i="5"/>
  <c r="CP27" i="5"/>
  <c r="CP17" i="5"/>
  <c r="CP52" i="5"/>
  <c r="CP20" i="5"/>
  <c r="CP16" i="5"/>
  <c r="CP25" i="5"/>
  <c r="CP42" i="5"/>
  <c r="CP46" i="5"/>
  <c r="CP32" i="5"/>
  <c r="CP43" i="5"/>
  <c r="CP39" i="5"/>
  <c r="CP34" i="5"/>
  <c r="CP37" i="5"/>
  <c r="CP28" i="5"/>
  <c r="CP10" i="5"/>
  <c r="CP26" i="5"/>
  <c r="CP13" i="5"/>
  <c r="CP30" i="5"/>
  <c r="CP47" i="5"/>
  <c r="CP40" i="5"/>
  <c r="CP29" i="5"/>
  <c r="CP48" i="5"/>
  <c r="CP35" i="5"/>
  <c r="CP41" i="5"/>
  <c r="CP19" i="5"/>
  <c r="CP49" i="5"/>
  <c r="CS25" i="5"/>
  <c r="J25" i="1"/>
  <c r="D25" i="5" s="1"/>
  <c r="CO46" i="5" s="1"/>
  <c r="CS51" i="5"/>
  <c r="CS39" i="5"/>
  <c r="CS20" i="5"/>
  <c r="CS30" i="5"/>
  <c r="EO41" i="5"/>
  <c r="EO40" i="5"/>
  <c r="EO44" i="5"/>
  <c r="EO48" i="5"/>
  <c r="EO35" i="5"/>
  <c r="EO52" i="5"/>
  <c r="EO39" i="5"/>
  <c r="EO12" i="5"/>
  <c r="EO32" i="5"/>
  <c r="EO47" i="5"/>
  <c r="CC52" i="5"/>
  <c r="CC20" i="5"/>
  <c r="CC28" i="5"/>
  <c r="CC44" i="5"/>
  <c r="CC32" i="5"/>
  <c r="CC23" i="5"/>
  <c r="CC47" i="5"/>
  <c r="CC41" i="5"/>
  <c r="CC39" i="5"/>
  <c r="CC42" i="5"/>
  <c r="CC35" i="5"/>
  <c r="CC31" i="5"/>
  <c r="CC12" i="5"/>
  <c r="CC29" i="5"/>
  <c r="CC30" i="5"/>
  <c r="CC46" i="5"/>
  <c r="CC40" i="5"/>
  <c r="CC45" i="5"/>
  <c r="CC13" i="5"/>
  <c r="CC34" i="5"/>
  <c r="CC17" i="5"/>
  <c r="CC14" i="5"/>
  <c r="CC21" i="5"/>
  <c r="CC51" i="5"/>
  <c r="CC18" i="5"/>
  <c r="CC11" i="5"/>
  <c r="CC33" i="5"/>
  <c r="CC10" i="5"/>
  <c r="CC43" i="5"/>
  <c r="CC19" i="5"/>
  <c r="CC24" i="5"/>
  <c r="CC26" i="5"/>
  <c r="CC27" i="5"/>
  <c r="CC49" i="5"/>
  <c r="CK18" i="5"/>
  <c r="CK48" i="5"/>
  <c r="CK39" i="5"/>
  <c r="CK23" i="5"/>
  <c r="CK28" i="5"/>
  <c r="CK34" i="5"/>
  <c r="CK42" i="5"/>
  <c r="CK17" i="5"/>
  <c r="CK31" i="5"/>
  <c r="CK29" i="5"/>
  <c r="CK27" i="5"/>
  <c r="CK38" i="5"/>
  <c r="CK47" i="5"/>
  <c r="CK43" i="5"/>
  <c r="CK10" i="5"/>
  <c r="CK24" i="5"/>
  <c r="CK15" i="5"/>
  <c r="CK13" i="5"/>
  <c r="CK45" i="5"/>
  <c r="CK14" i="5"/>
  <c r="CK33" i="5"/>
  <c r="CK21" i="5"/>
  <c r="CK40" i="5"/>
  <c r="CK11" i="5"/>
  <c r="CK46" i="5"/>
  <c r="CK41" i="5"/>
  <c r="CK32" i="5"/>
  <c r="CK19" i="5"/>
  <c r="CK22" i="5"/>
  <c r="CK35" i="5"/>
  <c r="CK16" i="5"/>
  <c r="CK36" i="5"/>
  <c r="CK49" i="5"/>
  <c r="EE31" i="5"/>
  <c r="EE32" i="5"/>
  <c r="EE26" i="5"/>
  <c r="EE39" i="5"/>
  <c r="EE49" i="5"/>
  <c r="EE46" i="5"/>
  <c r="EE47" i="5"/>
  <c r="EE36" i="5"/>
  <c r="EA11" i="5"/>
  <c r="EA23" i="5"/>
  <c r="EA42" i="5"/>
  <c r="EA41" i="5"/>
  <c r="EA31" i="5"/>
  <c r="EA30" i="5"/>
  <c r="EA20" i="5"/>
  <c r="EA19" i="5"/>
  <c r="EA10" i="5"/>
  <c r="EA15" i="5"/>
  <c r="EA39" i="5"/>
  <c r="EA27" i="5"/>
  <c r="EA47" i="5"/>
  <c r="EA12" i="5"/>
  <c r="EA18" i="5"/>
  <c r="EA25" i="5"/>
  <c r="EA43" i="5"/>
  <c r="EA26" i="5"/>
  <c r="EA17" i="5"/>
  <c r="EA22" i="5"/>
  <c r="EA48" i="5"/>
  <c r="EA32" i="5"/>
  <c r="EA34" i="5"/>
  <c r="EA51" i="5"/>
  <c r="EA29" i="5"/>
  <c r="EA16" i="5"/>
  <c r="EA44" i="5"/>
  <c r="EA24" i="5"/>
  <c r="EA35" i="5"/>
  <c r="DL36" i="5"/>
  <c r="DL41" i="5"/>
  <c r="DL30" i="5"/>
  <c r="DL32" i="5"/>
  <c r="DL40" i="5"/>
  <c r="DL17" i="5"/>
  <c r="DL25" i="5"/>
  <c r="DL37" i="5"/>
  <c r="DL24" i="5"/>
  <c r="DL26" i="5"/>
  <c r="DL10" i="5"/>
  <c r="DL31" i="5"/>
  <c r="DL49" i="5"/>
  <c r="DL29" i="5"/>
  <c r="DL20" i="5"/>
  <c r="DL43" i="5"/>
  <c r="DL12" i="5"/>
  <c r="DH22" i="5"/>
  <c r="DH47" i="5"/>
  <c r="DH32" i="5"/>
  <c r="DH39" i="5"/>
  <c r="DH12" i="5"/>
  <c r="DH33" i="5"/>
  <c r="DH44" i="5"/>
  <c r="DH51" i="5"/>
  <c r="DH20" i="5"/>
  <c r="DH18" i="5"/>
  <c r="DH30" i="5"/>
  <c r="DH26" i="5"/>
  <c r="DH27" i="5"/>
  <c r="DH28" i="5"/>
  <c r="DH17" i="5"/>
  <c r="DH31" i="5"/>
  <c r="DH40" i="5"/>
  <c r="DH36" i="5"/>
  <c r="DH19" i="5"/>
  <c r="DH41" i="5"/>
  <c r="DH43" i="5"/>
  <c r="DH29" i="5"/>
  <c r="DH14" i="5"/>
  <c r="DH37" i="5"/>
  <c r="DH21" i="5"/>
  <c r="DH24" i="5"/>
  <c r="DH15" i="5"/>
  <c r="DV40" i="5"/>
  <c r="DV27" i="5"/>
  <c r="DV23" i="5"/>
  <c r="DV11" i="5"/>
  <c r="DV19" i="5"/>
  <c r="CG30" i="5"/>
  <c r="CG24" i="5"/>
  <c r="CG13" i="5"/>
  <c r="CG19" i="5"/>
  <c r="CG42" i="5"/>
  <c r="CG14" i="5"/>
  <c r="CG51" i="5"/>
  <c r="CG35" i="5"/>
  <c r="CG29" i="5"/>
  <c r="CG32" i="5"/>
  <c r="CG40" i="5"/>
  <c r="CG36" i="5"/>
  <c r="CG38" i="5"/>
  <c r="CG23" i="5"/>
  <c r="CG10" i="5"/>
  <c r="CG16" i="5"/>
  <c r="CG43" i="5"/>
  <c r="CG25" i="5"/>
  <c r="CG11" i="5"/>
  <c r="CG33" i="5"/>
  <c r="CG37" i="5"/>
  <c r="CG15" i="5"/>
  <c r="CG26" i="5"/>
  <c r="CG17" i="5"/>
  <c r="EF40" i="5"/>
  <c r="EF24" i="5"/>
  <c r="DN18" i="5"/>
  <c r="EK18" i="5"/>
  <c r="EK12" i="5"/>
  <c r="EK33" i="5"/>
  <c r="EK41" i="5"/>
  <c r="EK49" i="5"/>
  <c r="EK21" i="5"/>
  <c r="EK35" i="5"/>
  <c r="EK31" i="5"/>
  <c r="EK37" i="5"/>
  <c r="EK43" i="5"/>
  <c r="EK34" i="5"/>
  <c r="EK45" i="5"/>
  <c r="EK27" i="5"/>
  <c r="EK29" i="5"/>
  <c r="EK42" i="5"/>
  <c r="EK22" i="5"/>
  <c r="EK23" i="5"/>
  <c r="EK25" i="5"/>
  <c r="EK17" i="5"/>
  <c r="EK11" i="5"/>
  <c r="EK19" i="5"/>
  <c r="EK32" i="5"/>
  <c r="EK52" i="5"/>
  <c r="EK20" i="5"/>
  <c r="EK39" i="5"/>
  <c r="EK30" i="5"/>
  <c r="EK36" i="5"/>
  <c r="EK48" i="5"/>
  <c r="EM48" i="5"/>
  <c r="EM39" i="5"/>
  <c r="EM21" i="5"/>
  <c r="EM18" i="5"/>
  <c r="EM17" i="5"/>
  <c r="EM11" i="5"/>
  <c r="EM36" i="5"/>
  <c r="EM20" i="5"/>
  <c r="EM35" i="5"/>
  <c r="EM34" i="5"/>
  <c r="EM13" i="5"/>
  <c r="EM45" i="5"/>
  <c r="EM27" i="5"/>
  <c r="EM38" i="5"/>
  <c r="EM23" i="5"/>
  <c r="EM12" i="5"/>
  <c r="EM32" i="5"/>
  <c r="EM52" i="5"/>
  <c r="EM31" i="5"/>
  <c r="EM33" i="5"/>
  <c r="EM49" i="5"/>
  <c r="EM29" i="5"/>
  <c r="EM25" i="5"/>
  <c r="EM22" i="5"/>
  <c r="EM19" i="5"/>
  <c r="EM16" i="5"/>
  <c r="EM28" i="5"/>
  <c r="EM42" i="5"/>
  <c r="EM44" i="5"/>
  <c r="EM26" i="5"/>
  <c r="EM30" i="5"/>
  <c r="EH33" i="5"/>
  <c r="EH39" i="5"/>
  <c r="EH32" i="5"/>
  <c r="EH51" i="5"/>
  <c r="EH24" i="5"/>
  <c r="EH16" i="5"/>
  <c r="EH13" i="5"/>
  <c r="EH37" i="5"/>
  <c r="EH44" i="5"/>
  <c r="EH23" i="5"/>
  <c r="EH43" i="5"/>
  <c r="EH12" i="5"/>
  <c r="EH29" i="5"/>
  <c r="EH38" i="5"/>
  <c r="EH15" i="5"/>
  <c r="EH28" i="5"/>
  <c r="EH14" i="5"/>
  <c r="EH47" i="5"/>
  <c r="EH36" i="5"/>
  <c r="EH45" i="5"/>
  <c r="EH46" i="5"/>
  <c r="EH48" i="5"/>
  <c r="EH18" i="5"/>
  <c r="EH34" i="5"/>
  <c r="EH11" i="5"/>
  <c r="EH35" i="5"/>
  <c r="EH26" i="5"/>
  <c r="EH19" i="5"/>
  <c r="EH41" i="5"/>
  <c r="CI20" i="5"/>
  <c r="CI30" i="5"/>
  <c r="CI21" i="5"/>
  <c r="CI42" i="5"/>
  <c r="CI44" i="5"/>
  <c r="CI47" i="5"/>
  <c r="CI32" i="5"/>
  <c r="CI10" i="5"/>
  <c r="CI22" i="5"/>
  <c r="CI29" i="5"/>
  <c r="CI16" i="5"/>
  <c r="CI36" i="5"/>
  <c r="CI41" i="5"/>
  <c r="CI35" i="5"/>
  <c r="CI48" i="5"/>
  <c r="CI52" i="5"/>
  <c r="CI51" i="5"/>
  <c r="CI19" i="5"/>
  <c r="CI17" i="5"/>
  <c r="CI39" i="5"/>
  <c r="CI11" i="5"/>
  <c r="CI38" i="5"/>
  <c r="CI18" i="5"/>
  <c r="CI34" i="5"/>
  <c r="CI28" i="5"/>
  <c r="CI25" i="5"/>
  <c r="CI40" i="5"/>
  <c r="CI43" i="5"/>
  <c r="CI45" i="5"/>
  <c r="CI37" i="5"/>
  <c r="CI49" i="5"/>
  <c r="EH20" i="5"/>
  <c r="EH31" i="5"/>
  <c r="EH27" i="5"/>
  <c r="EM43" i="5"/>
  <c r="CI27" i="5"/>
  <c r="CI12" i="5"/>
  <c r="EM15" i="5"/>
  <c r="EM40" i="5"/>
  <c r="EM37" i="5"/>
  <c r="EO17" i="5"/>
  <c r="EO33" i="5"/>
  <c r="EO16" i="5"/>
  <c r="EO28" i="5"/>
  <c r="EO24" i="5"/>
  <c r="EO46" i="5"/>
  <c r="EO31" i="5"/>
  <c r="EO23" i="5"/>
  <c r="EO18" i="5"/>
  <c r="EO27" i="5"/>
  <c r="EO37" i="5"/>
  <c r="EO34" i="5"/>
  <c r="EO14" i="5"/>
  <c r="EO51" i="5"/>
  <c r="EO13" i="5"/>
  <c r="EO29" i="5"/>
  <c r="EO11" i="5"/>
  <c r="EO10" i="5"/>
  <c r="EO49" i="5"/>
  <c r="EO45" i="5"/>
  <c r="EO36" i="5"/>
  <c r="EO43" i="5"/>
  <c r="EO38" i="5"/>
  <c r="EO19" i="5"/>
  <c r="EO25" i="5"/>
  <c r="EO15" i="5"/>
  <c r="EO21" i="5"/>
  <c r="EO20" i="5"/>
  <c r="EO26" i="5"/>
  <c r="EO22" i="5"/>
  <c r="EO42" i="5"/>
  <c r="DV48" i="5"/>
  <c r="DV18" i="5"/>
  <c r="DV36" i="5"/>
  <c r="DV34" i="5"/>
  <c r="DV51" i="5"/>
  <c r="DV22" i="5"/>
  <c r="DV46" i="5"/>
  <c r="DV38" i="5"/>
  <c r="DV45" i="5"/>
  <c r="DV30" i="5"/>
  <c r="DV15" i="5"/>
  <c r="DV47" i="5"/>
  <c r="DV49" i="5"/>
  <c r="DV13" i="5"/>
  <c r="DV52" i="5"/>
  <c r="DV33" i="5"/>
  <c r="DV24" i="5"/>
  <c r="DV44" i="5"/>
  <c r="DV41" i="5"/>
  <c r="DV20" i="5"/>
  <c r="DV37" i="5"/>
  <c r="DV26" i="5"/>
  <c r="DV12" i="5"/>
  <c r="DV29" i="5"/>
  <c r="DV28" i="5"/>
  <c r="DV32" i="5"/>
  <c r="DV10" i="5"/>
  <c r="DV35" i="5"/>
  <c r="DV17" i="5"/>
  <c r="DV31" i="5"/>
  <c r="CI33" i="5"/>
  <c r="EH22" i="5"/>
  <c r="EH42" i="5"/>
  <c r="EH30" i="5"/>
  <c r="CI24" i="5"/>
  <c r="CI26" i="5"/>
  <c r="EM47" i="5"/>
  <c r="EM46" i="5"/>
  <c r="EH17" i="5"/>
  <c r="EH10" i="5"/>
  <c r="EH25" i="5"/>
  <c r="CI23" i="5"/>
  <c r="CI31" i="5"/>
  <c r="EM41" i="5"/>
  <c r="EM10" i="5"/>
  <c r="EH21" i="5"/>
  <c r="DM18" i="5"/>
  <c r="DM30" i="5"/>
  <c r="DM19" i="5"/>
  <c r="DM46" i="5"/>
  <c r="DM12" i="5"/>
  <c r="DM24" i="5"/>
  <c r="DM16" i="5"/>
  <c r="DM39" i="5"/>
  <c r="DM42" i="5"/>
  <c r="DM29" i="5"/>
  <c r="DM52" i="5"/>
  <c r="DM51" i="5"/>
  <c r="DM40" i="5"/>
  <c r="DM25" i="5"/>
  <c r="E61" i="4"/>
  <c r="D67" i="4"/>
  <c r="D63" i="4"/>
  <c r="E84" i="4"/>
  <c r="D83" i="4"/>
  <c r="E64" i="4"/>
  <c r="E71" i="4"/>
  <c r="E79" i="4"/>
  <c r="D96" i="4"/>
  <c r="E66" i="4"/>
  <c r="D92" i="4"/>
  <c r="D65" i="4"/>
  <c r="D59" i="4"/>
  <c r="E85" i="4"/>
  <c r="E76" i="4"/>
  <c r="E77" i="4"/>
  <c r="E91" i="4"/>
  <c r="E89" i="4"/>
  <c r="D60" i="4"/>
  <c r="E88" i="4"/>
  <c r="D16" i="5" l="1"/>
  <c r="CF20" i="5" s="1"/>
  <c r="EL50" i="5"/>
  <c r="DU26" i="5"/>
  <c r="CH46" i="5"/>
  <c r="J11" i="1"/>
  <c r="J10" i="1" s="1"/>
  <c r="CH51" i="5"/>
  <c r="CH27" i="5"/>
  <c r="CH24" i="5"/>
  <c r="CH11" i="5"/>
  <c r="CH37" i="5"/>
  <c r="CH20" i="5"/>
  <c r="CH15" i="5"/>
  <c r="CH52" i="5"/>
  <c r="DU35" i="5"/>
  <c r="DU31" i="5"/>
  <c r="DU32" i="5"/>
  <c r="D40" i="5"/>
  <c r="CH16" i="5"/>
  <c r="CH17" i="5"/>
  <c r="CH34" i="5"/>
  <c r="CH49" i="5"/>
  <c r="CH42" i="5"/>
  <c r="CH48" i="5"/>
  <c r="CH21" i="5"/>
  <c r="CH36" i="5"/>
  <c r="CH43" i="5"/>
  <c r="CH40" i="5"/>
  <c r="CH38" i="5"/>
  <c r="CH39" i="5"/>
  <c r="CH18" i="5"/>
  <c r="CH41" i="5"/>
  <c r="CH45" i="5"/>
  <c r="CH28" i="5"/>
  <c r="CH35" i="5"/>
  <c r="CH44" i="5"/>
  <c r="CH47" i="5"/>
  <c r="CH19" i="5"/>
  <c r="CH13" i="5"/>
  <c r="CH10" i="5"/>
  <c r="CH29" i="5"/>
  <c r="CH26" i="5"/>
  <c r="CH22" i="5"/>
  <c r="CH23" i="5"/>
  <c r="CH33" i="5"/>
  <c r="CH31" i="5"/>
  <c r="CH12" i="5"/>
  <c r="CH32" i="5"/>
  <c r="CH30" i="5"/>
  <c r="CH14" i="5"/>
  <c r="DU43" i="5"/>
  <c r="DU24" i="5"/>
  <c r="DU36" i="5"/>
  <c r="DU45" i="5"/>
  <c r="DU47" i="5"/>
  <c r="DU34" i="5"/>
  <c r="DU14" i="5"/>
  <c r="DU18" i="5"/>
  <c r="DU33" i="5"/>
  <c r="DU10" i="5"/>
  <c r="DU13" i="5"/>
  <c r="DU23" i="5"/>
  <c r="DU52" i="5"/>
  <c r="DU48" i="5"/>
  <c r="DU42" i="5"/>
  <c r="DU51" i="5"/>
  <c r="DU12" i="5"/>
  <c r="DU27" i="5"/>
  <c r="DU25" i="5"/>
  <c r="DU46" i="5"/>
  <c r="DU29" i="5"/>
  <c r="DU49" i="5"/>
  <c r="DU20" i="5"/>
  <c r="DU44" i="5"/>
  <c r="DU22" i="5"/>
  <c r="DU15" i="5"/>
  <c r="DU28" i="5"/>
  <c r="DU16" i="5"/>
  <c r="DU38" i="5"/>
  <c r="DU41" i="5"/>
  <c r="DU30" i="5"/>
  <c r="DU21" i="5"/>
  <c r="DU39" i="5"/>
  <c r="DU17" i="5"/>
  <c r="DU37" i="5"/>
  <c r="DU11" i="5"/>
  <c r="DU19" i="5"/>
  <c r="DN48" i="5"/>
  <c r="D51" i="5"/>
  <c r="DO22" i="5" s="1"/>
  <c r="DX25" i="5"/>
  <c r="D61" i="5"/>
  <c r="ER50" i="5"/>
  <c r="DN46" i="5"/>
  <c r="DN24" i="5"/>
  <c r="DN17" i="5"/>
  <c r="DN29" i="5"/>
  <c r="DN44" i="5"/>
  <c r="DN22" i="5"/>
  <c r="DN38" i="5"/>
  <c r="DN30" i="5"/>
  <c r="DN10" i="5"/>
  <c r="DN40" i="5"/>
  <c r="DN20" i="5"/>
  <c r="DN47" i="5"/>
  <c r="DN41" i="5"/>
  <c r="DN21" i="5"/>
  <c r="DN25" i="5"/>
  <c r="CO14" i="5"/>
  <c r="DN16" i="5"/>
  <c r="DN11" i="5"/>
  <c r="DN23" i="5"/>
  <c r="DN32" i="5"/>
  <c r="DN45" i="5"/>
  <c r="DN12" i="5"/>
  <c r="DN51" i="5"/>
  <c r="DN36" i="5"/>
  <c r="DN42" i="5"/>
  <c r="DN35" i="5"/>
  <c r="DN37" i="5"/>
  <c r="DN39" i="5"/>
  <c r="DN34" i="5"/>
  <c r="DN13" i="5"/>
  <c r="DN27" i="5"/>
  <c r="DX52" i="5"/>
  <c r="DX23" i="5"/>
  <c r="DN49" i="5"/>
  <c r="DN28" i="5"/>
  <c r="DN31" i="5"/>
  <c r="DN26" i="5"/>
  <c r="DN19" i="5"/>
  <c r="DN33" i="5"/>
  <c r="DN52" i="5"/>
  <c r="DN14" i="5"/>
  <c r="DN43" i="5"/>
  <c r="DN15" i="5"/>
  <c r="DX27" i="5"/>
  <c r="CO26" i="5"/>
  <c r="DX19" i="5"/>
  <c r="DX44" i="5"/>
  <c r="DX48" i="5"/>
  <c r="DX41" i="5"/>
  <c r="DX47" i="5"/>
  <c r="DX16" i="5"/>
  <c r="DX18" i="5"/>
  <c r="DX49" i="5"/>
  <c r="DX20" i="5"/>
  <c r="DX42" i="5"/>
  <c r="DX29" i="5"/>
  <c r="DX45" i="5"/>
  <c r="DX31" i="5"/>
  <c r="DX30" i="5"/>
  <c r="DX22" i="5"/>
  <c r="DX13" i="5"/>
  <c r="DX39" i="5"/>
  <c r="DX37" i="5"/>
  <c r="DX14" i="5"/>
  <c r="DX11" i="5"/>
  <c r="DX40" i="5"/>
  <c r="DX32" i="5"/>
  <c r="DX46" i="5"/>
  <c r="DX43" i="5"/>
  <c r="DX26" i="5"/>
  <c r="DX38" i="5"/>
  <c r="DX21" i="5"/>
  <c r="DX17" i="5"/>
  <c r="DX34" i="5"/>
  <c r="DX15" i="5"/>
  <c r="DX12" i="5"/>
  <c r="DX35" i="5"/>
  <c r="DX10" i="5"/>
  <c r="DX33" i="5"/>
  <c r="DX51" i="5"/>
  <c r="DX24" i="5"/>
  <c r="DX28" i="5"/>
  <c r="DX36" i="5"/>
  <c r="DZ50" i="5"/>
  <c r="EI50" i="5"/>
  <c r="DJ50" i="5"/>
  <c r="DS50" i="5"/>
  <c r="ED50" i="5"/>
  <c r="DA50" i="5"/>
  <c r="CO33" i="5"/>
  <c r="CO44" i="5"/>
  <c r="EJ50" i="5"/>
  <c r="CO11" i="5"/>
  <c r="EG50" i="5"/>
  <c r="EN50" i="5"/>
  <c r="DF50" i="5"/>
  <c r="CO18" i="5"/>
  <c r="CY50" i="5"/>
  <c r="CQ50" i="5"/>
  <c r="CO28" i="5"/>
  <c r="CO45" i="5"/>
  <c r="CU50" i="5"/>
  <c r="DG50" i="5"/>
  <c r="EP50" i="5"/>
  <c r="CR50" i="5"/>
  <c r="CW50" i="5"/>
  <c r="DI50" i="5"/>
  <c r="DQ50" i="5"/>
  <c r="DR50" i="5"/>
  <c r="CJ50" i="5"/>
  <c r="EB50" i="5"/>
  <c r="CV50" i="5"/>
  <c r="CZ50" i="5"/>
  <c r="CD50" i="5"/>
  <c r="CN50" i="5"/>
  <c r="DK50" i="5"/>
  <c r="CO37" i="5"/>
  <c r="CO30" i="5"/>
  <c r="CO25" i="5"/>
  <c r="CM50" i="5"/>
  <c r="CO40" i="5"/>
  <c r="CO21" i="5"/>
  <c r="CO47" i="5"/>
  <c r="CO36" i="5"/>
  <c r="CO15" i="5"/>
  <c r="CT50" i="5"/>
  <c r="CX50" i="5"/>
  <c r="DP50" i="5"/>
  <c r="EQ50" i="5"/>
  <c r="CE50" i="5"/>
  <c r="DT50" i="5"/>
  <c r="DW50" i="5"/>
  <c r="EC50" i="5"/>
  <c r="CO52" i="5"/>
  <c r="CO27" i="5"/>
  <c r="CO19" i="5"/>
  <c r="CO43" i="5"/>
  <c r="CL50" i="5"/>
  <c r="DL50" i="5"/>
  <c r="EF50" i="5"/>
  <c r="EE50" i="5"/>
  <c r="CS50" i="5"/>
  <c r="EA50" i="5"/>
  <c r="CO42" i="5"/>
  <c r="CO41" i="5"/>
  <c r="CO51" i="5"/>
  <c r="CO35" i="5"/>
  <c r="CO32" i="5"/>
  <c r="CO22" i="5"/>
  <c r="CO20" i="5"/>
  <c r="CO12" i="5"/>
  <c r="CO13" i="5"/>
  <c r="CO29" i="5"/>
  <c r="CO49" i="5"/>
  <c r="CO24" i="5"/>
  <c r="CO10" i="5"/>
  <c r="CO31" i="5"/>
  <c r="CO38" i="5"/>
  <c r="CO48" i="5"/>
  <c r="CO23" i="5"/>
  <c r="CO17" i="5"/>
  <c r="CO34" i="5"/>
  <c r="CO16" i="5"/>
  <c r="CO39" i="5"/>
  <c r="CK50" i="5"/>
  <c r="CP50" i="5"/>
  <c r="CG50" i="5"/>
  <c r="CC50" i="5"/>
  <c r="DH50" i="5"/>
  <c r="G35" i="3"/>
  <c r="G48" i="3"/>
  <c r="H40" i="3"/>
  <c r="H29" i="3"/>
  <c r="G17" i="3"/>
  <c r="H31" i="3"/>
  <c r="H36" i="3"/>
  <c r="H13" i="3"/>
  <c r="EM50" i="5"/>
  <c r="EK50" i="5"/>
  <c r="G11" i="3"/>
  <c r="G12" i="3"/>
  <c r="H28" i="3"/>
  <c r="G44" i="3"/>
  <c r="H23" i="3"/>
  <c r="G9" i="3"/>
  <c r="DV50" i="5"/>
  <c r="EO50" i="5"/>
  <c r="CI50" i="5"/>
  <c r="H43" i="3"/>
  <c r="G19" i="3"/>
  <c r="H41" i="3"/>
  <c r="H37" i="3"/>
  <c r="H18" i="3"/>
  <c r="H16" i="3"/>
  <c r="G15" i="3"/>
  <c r="DM50" i="5"/>
  <c r="EH50" i="5"/>
  <c r="CF19" i="5" l="1"/>
  <c r="CF52" i="5"/>
  <c r="CF16" i="5"/>
  <c r="CF33" i="5"/>
  <c r="CF44" i="5"/>
  <c r="CF35" i="5"/>
  <c r="CF22" i="5"/>
  <c r="CF29" i="5"/>
  <c r="CF36" i="5"/>
  <c r="CF11" i="5"/>
  <c r="CF41" i="5"/>
  <c r="CF43" i="5"/>
  <c r="CF12" i="5"/>
  <c r="CF49" i="5"/>
  <c r="CF34" i="5"/>
  <c r="CF42" i="5"/>
  <c r="CF32" i="5"/>
  <c r="CF17" i="5"/>
  <c r="CF46" i="5"/>
  <c r="CF10" i="5"/>
  <c r="CF38" i="5"/>
  <c r="CF18" i="5"/>
  <c r="CF30" i="5"/>
  <c r="CF39" i="5"/>
  <c r="CF21" i="5"/>
  <c r="CF48" i="5"/>
  <c r="CF15" i="5"/>
  <c r="CF24" i="5"/>
  <c r="CF25" i="5"/>
  <c r="CF27" i="5"/>
  <c r="CF13" i="5"/>
  <c r="CF45" i="5"/>
  <c r="CF14" i="5"/>
  <c r="CF51" i="5"/>
  <c r="CF28" i="5"/>
  <c r="CF37" i="5"/>
  <c r="CF47" i="5"/>
  <c r="CF31" i="5"/>
  <c r="CF40" i="5"/>
  <c r="CF23" i="5"/>
  <c r="CF26" i="5"/>
  <c r="CH50" i="5"/>
  <c r="DU50" i="5"/>
  <c r="DO31" i="5"/>
  <c r="DO24" i="5"/>
  <c r="D12" i="5"/>
  <c r="CB38" i="5" s="1"/>
  <c r="DO46" i="5"/>
  <c r="DO33" i="5"/>
  <c r="DO15" i="5"/>
  <c r="DO19" i="5"/>
  <c r="DO20" i="5"/>
  <c r="DO39" i="5"/>
  <c r="DO35" i="5"/>
  <c r="DO41" i="5"/>
  <c r="DO37" i="5"/>
  <c r="DO40" i="5"/>
  <c r="DO47" i="5"/>
  <c r="DO36" i="5"/>
  <c r="DO29" i="5"/>
  <c r="DO23" i="5"/>
  <c r="DO45" i="5"/>
  <c r="DO38" i="5"/>
  <c r="DO25" i="5"/>
  <c r="DO17" i="5"/>
  <c r="DO44" i="5"/>
  <c r="DO32" i="5"/>
  <c r="DO43" i="5"/>
  <c r="DO26" i="5"/>
  <c r="DO12" i="5"/>
  <c r="DO51" i="5"/>
  <c r="DO28" i="5"/>
  <c r="DO16" i="5"/>
  <c r="DO11" i="5"/>
  <c r="DO48" i="5"/>
  <c r="DO42" i="5"/>
  <c r="DY44" i="5"/>
  <c r="DY36" i="5"/>
  <c r="DY29" i="5"/>
  <c r="DY48" i="5"/>
  <c r="DY24" i="5"/>
  <c r="DY25" i="5"/>
  <c r="DY11" i="5"/>
  <c r="DY46" i="5"/>
  <c r="DY40" i="5"/>
  <c r="DY43" i="5"/>
  <c r="DY42" i="5"/>
  <c r="DY12" i="5"/>
  <c r="DY32" i="5"/>
  <c r="DY17" i="5"/>
  <c r="DY10" i="5"/>
  <c r="DY45" i="5"/>
  <c r="DY33" i="5"/>
  <c r="DY23" i="5"/>
  <c r="DY15" i="5"/>
  <c r="DY19" i="5"/>
  <c r="DY16" i="5"/>
  <c r="DY31" i="5"/>
  <c r="DY47" i="5"/>
  <c r="DY35" i="5"/>
  <c r="DY26" i="5"/>
  <c r="DY37" i="5"/>
  <c r="DY20" i="5"/>
  <c r="DY18" i="5"/>
  <c r="DY28" i="5"/>
  <c r="DY39" i="5"/>
  <c r="DY41" i="5"/>
  <c r="DY13" i="5"/>
  <c r="DY14" i="5"/>
  <c r="DY34" i="5"/>
  <c r="DY51" i="5"/>
  <c r="DY22" i="5"/>
  <c r="DY52" i="5"/>
  <c r="DY38" i="5"/>
  <c r="DY27" i="5"/>
  <c r="DY30" i="5"/>
  <c r="DY49" i="5"/>
  <c r="DY21" i="5"/>
  <c r="DO10" i="5"/>
  <c r="DO49" i="5"/>
  <c r="DO52" i="5"/>
  <c r="DO30" i="5"/>
  <c r="DO18" i="5"/>
  <c r="DO21" i="5"/>
  <c r="DO14" i="5"/>
  <c r="DO34" i="5"/>
  <c r="DO13" i="5"/>
  <c r="DO27" i="5"/>
  <c r="DN50" i="5"/>
  <c r="DX50" i="5"/>
  <c r="CO50" i="5"/>
  <c r="CF50" i="5" l="1"/>
  <c r="CB13" i="5"/>
  <c r="CB20" i="5"/>
  <c r="CB18" i="5"/>
  <c r="CB44" i="5"/>
  <c r="CB35" i="5"/>
  <c r="CB33" i="5"/>
  <c r="CB30" i="5"/>
  <c r="CB49" i="5"/>
  <c r="CB10" i="5"/>
  <c r="CB26" i="5"/>
  <c r="CB17" i="5"/>
  <c r="CB29" i="5"/>
  <c r="CB40" i="5"/>
  <c r="CB51" i="5"/>
  <c r="CB11" i="5"/>
  <c r="CB22" i="5"/>
  <c r="CB37" i="5"/>
  <c r="CB14" i="5"/>
  <c r="CB42" i="5"/>
  <c r="CB32" i="5"/>
  <c r="CB16" i="5"/>
  <c r="CB23" i="5"/>
  <c r="CB52" i="5"/>
  <c r="CB48" i="5"/>
  <c r="CB31" i="5"/>
  <c r="CB39" i="5"/>
  <c r="CB46" i="5"/>
  <c r="CB19" i="5"/>
  <c r="CB21" i="5"/>
  <c r="CB41" i="5"/>
  <c r="CB45" i="5"/>
  <c r="CB34" i="5"/>
  <c r="CB24" i="5"/>
  <c r="CB27" i="5"/>
  <c r="CB43" i="5"/>
  <c r="CB28" i="5"/>
  <c r="CB25" i="5"/>
  <c r="CB12" i="5"/>
  <c r="CB47" i="5"/>
  <c r="CB15" i="5"/>
  <c r="CB36" i="5"/>
  <c r="DO50" i="5"/>
  <c r="D11" i="5"/>
  <c r="CA27" i="5" s="1"/>
  <c r="DY50" i="5"/>
  <c r="D39" i="5"/>
  <c r="DE14" i="5"/>
  <c r="DE36" i="5"/>
  <c r="DE17" i="5"/>
  <c r="DE42" i="5"/>
  <c r="DE24" i="5"/>
  <c r="DE35" i="5"/>
  <c r="DE20" i="5"/>
  <c r="DE44" i="5"/>
  <c r="DE11" i="5"/>
  <c r="DE31" i="5"/>
  <c r="DE37" i="5"/>
  <c r="DE10" i="5"/>
  <c r="DE27" i="5"/>
  <c r="DE38" i="5"/>
  <c r="DE51" i="5"/>
  <c r="DE45" i="5"/>
  <c r="DE23" i="5"/>
  <c r="DE41" i="5"/>
  <c r="DE18" i="5"/>
  <c r="DE21" i="5"/>
  <c r="DE28" i="5"/>
  <c r="DE22" i="5"/>
  <c r="DE47" i="5"/>
  <c r="DE34" i="5"/>
  <c r="DE43" i="5"/>
  <c r="DE12" i="5"/>
  <c r="DE15" i="5"/>
  <c r="DE29" i="5"/>
  <c r="DE19" i="5"/>
  <c r="DE49" i="5"/>
  <c r="DE13" i="5"/>
  <c r="DE52" i="5"/>
  <c r="DE39" i="5"/>
  <c r="DE30" i="5"/>
  <c r="DE32" i="5"/>
  <c r="DE16" i="5"/>
  <c r="DE46" i="5"/>
  <c r="DE33" i="5"/>
  <c r="DE26" i="5"/>
  <c r="DE25" i="5"/>
  <c r="DE48" i="5"/>
  <c r="DE40" i="5"/>
  <c r="CB50" i="5" l="1"/>
  <c r="CA22" i="5"/>
  <c r="CA40" i="5"/>
  <c r="CA13" i="5"/>
  <c r="CA25" i="5"/>
  <c r="CA28" i="5"/>
  <c r="CA48" i="5"/>
  <c r="CA20" i="5"/>
  <c r="CA16" i="5"/>
  <c r="CA51" i="5"/>
  <c r="CA29" i="5"/>
  <c r="CA36" i="5"/>
  <c r="CA24" i="5"/>
  <c r="CA17" i="5"/>
  <c r="CA45" i="5"/>
  <c r="CA10" i="5"/>
  <c r="CA32" i="5"/>
  <c r="CA12" i="5"/>
  <c r="CA18" i="5"/>
  <c r="CA15" i="5"/>
  <c r="CA39" i="5"/>
  <c r="CA42" i="5"/>
  <c r="CA43" i="5"/>
  <c r="CA52" i="5"/>
  <c r="CA49" i="5"/>
  <c r="CA37" i="5"/>
  <c r="CA23" i="5"/>
  <c r="CA44" i="5"/>
  <c r="CA14" i="5"/>
  <c r="CA11" i="5"/>
  <c r="CA47" i="5"/>
  <c r="T45" i="1"/>
  <c r="D81" i="5" s="1"/>
  <c r="CA35" i="5"/>
  <c r="CA33" i="5"/>
  <c r="CA46" i="5"/>
  <c r="CA34" i="5"/>
  <c r="CA31" i="5"/>
  <c r="CA30" i="5"/>
  <c r="CA26" i="5"/>
  <c r="CA19" i="5"/>
  <c r="CA38" i="5"/>
  <c r="CA21" i="5"/>
  <c r="CA41" i="5"/>
  <c r="DE50" i="5"/>
  <c r="DC10" i="5"/>
  <c r="DD29" i="5"/>
  <c r="DD32" i="5"/>
  <c r="DD26" i="5"/>
  <c r="DD33" i="5"/>
  <c r="DD18" i="5"/>
  <c r="DD37" i="5"/>
  <c r="DD20" i="5"/>
  <c r="DD27" i="5"/>
  <c r="DD42" i="5"/>
  <c r="DD34" i="5"/>
  <c r="DD12" i="5"/>
  <c r="DD23" i="5"/>
  <c r="DD46" i="5"/>
  <c r="DD19" i="5"/>
  <c r="DD22" i="5"/>
  <c r="DD51" i="5"/>
  <c r="DD52" i="5"/>
  <c r="DD13" i="5"/>
  <c r="DD16" i="5"/>
  <c r="DD39" i="5"/>
  <c r="DD21" i="5"/>
  <c r="DD41" i="5"/>
  <c r="DD14" i="5"/>
  <c r="DD17" i="5"/>
  <c r="DD40" i="5"/>
  <c r="DD43" i="5"/>
  <c r="DD25" i="5"/>
  <c r="DD10" i="5"/>
  <c r="DD36" i="5"/>
  <c r="DD30" i="5"/>
  <c r="DD28" i="5"/>
  <c r="DD47" i="5"/>
  <c r="DD15" i="5"/>
  <c r="DD24" i="5"/>
  <c r="DD45" i="5"/>
  <c r="DD44" i="5"/>
  <c r="DD48" i="5"/>
  <c r="DD49" i="5"/>
  <c r="DD38" i="5"/>
  <c r="DD31" i="5"/>
  <c r="DD35" i="5"/>
  <c r="DD11" i="5"/>
  <c r="CA50" i="5" l="1"/>
  <c r="DD50" i="5"/>
  <c r="DC29" i="5"/>
  <c r="DC17" i="5"/>
  <c r="DC12" i="5"/>
  <c r="DC22" i="5"/>
  <c r="DC38" i="5"/>
  <c r="DC42" i="5"/>
  <c r="DC31" i="5"/>
  <c r="DC30" i="5"/>
  <c r="DC23" i="5"/>
  <c r="DC41" i="5"/>
  <c r="DC48" i="5"/>
  <c r="DC34" i="5"/>
  <c r="DC33" i="5"/>
  <c r="DC28" i="5"/>
  <c r="DC25" i="5"/>
  <c r="DC13" i="5"/>
  <c r="DC49" i="5"/>
  <c r="DC14" i="5"/>
  <c r="DC40" i="5"/>
  <c r="DC16" i="5"/>
  <c r="DC37" i="5"/>
  <c r="DC39" i="5"/>
  <c r="DC18" i="5"/>
  <c r="DC24" i="5"/>
  <c r="DC47" i="5"/>
  <c r="DC32" i="5"/>
  <c r="DC21" i="5"/>
  <c r="DC46" i="5"/>
  <c r="DC45" i="5"/>
  <c r="DC52" i="5"/>
  <c r="DC35" i="5"/>
  <c r="DC36" i="5"/>
  <c r="DC26" i="5"/>
  <c r="DC15" i="5"/>
  <c r="DC44" i="5"/>
  <c r="DC43" i="5"/>
  <c r="DC51" i="5"/>
  <c r="DC20" i="5"/>
  <c r="DC27" i="5"/>
  <c r="DC19" i="5"/>
  <c r="DC11" i="5"/>
  <c r="DB10" i="5"/>
  <c r="ES10" i="5" s="1"/>
  <c r="G9" i="4" l="1"/>
  <c r="H9" i="4" s="1"/>
  <c r="D10" i="5"/>
  <c r="DB12" i="5"/>
  <c r="ES12" i="5" s="1"/>
  <c r="DB22" i="5"/>
  <c r="ES22" i="5" s="1"/>
  <c r="DB49" i="5"/>
  <c r="ES49" i="5" s="1"/>
  <c r="DB14" i="5"/>
  <c r="ES14" i="5" s="1"/>
  <c r="DB35" i="5"/>
  <c r="ES35" i="5" s="1"/>
  <c r="DB15" i="5"/>
  <c r="ES15" i="5" s="1"/>
  <c r="DB32" i="5"/>
  <c r="ES32" i="5" s="1"/>
  <c r="DB52" i="5"/>
  <c r="ES52" i="5" s="1"/>
  <c r="DB17" i="5"/>
  <c r="ES17" i="5" s="1"/>
  <c r="DB45" i="5"/>
  <c r="ES45" i="5" s="1"/>
  <c r="DB25" i="5"/>
  <c r="ES25" i="5" s="1"/>
  <c r="DB42" i="5"/>
  <c r="ES42" i="5" s="1"/>
  <c r="DB37" i="5"/>
  <c r="ES37" i="5" s="1"/>
  <c r="DB48" i="5"/>
  <c r="ES48" i="5" s="1"/>
  <c r="DB51" i="5"/>
  <c r="ES51" i="5" s="1"/>
  <c r="DB46" i="5"/>
  <c r="ES46" i="5" s="1"/>
  <c r="DB23" i="5"/>
  <c r="ES23" i="5" s="1"/>
  <c r="DB20" i="5"/>
  <c r="ES20" i="5" s="1"/>
  <c r="DB26" i="5"/>
  <c r="ES26" i="5" s="1"/>
  <c r="DB30" i="5"/>
  <c r="ES30" i="5" s="1"/>
  <c r="DB13" i="5"/>
  <c r="ES13" i="5" s="1"/>
  <c r="DB24" i="5"/>
  <c r="ES24" i="5" s="1"/>
  <c r="DB28" i="5"/>
  <c r="ES28" i="5" s="1"/>
  <c r="DB40" i="5"/>
  <c r="ES40" i="5" s="1"/>
  <c r="DB18" i="5"/>
  <c r="ES18" i="5" s="1"/>
  <c r="DB16" i="5"/>
  <c r="ES16" i="5" s="1"/>
  <c r="DB38" i="5"/>
  <c r="ES38" i="5" s="1"/>
  <c r="DB11" i="5"/>
  <c r="ES11" i="5" s="1"/>
  <c r="DB41" i="5"/>
  <c r="ES41" i="5" s="1"/>
  <c r="DB29" i="5"/>
  <c r="ES29" i="5" s="1"/>
  <c r="DB39" i="5"/>
  <c r="ES39" i="5" s="1"/>
  <c r="DB34" i="5"/>
  <c r="ES34" i="5" s="1"/>
  <c r="DB19" i="5"/>
  <c r="ES19" i="5" s="1"/>
  <c r="DB47" i="5"/>
  <c r="ES47" i="5" s="1"/>
  <c r="DB31" i="5"/>
  <c r="ES31" i="5" s="1"/>
  <c r="DB43" i="5"/>
  <c r="ES43" i="5" s="1"/>
  <c r="DB21" i="5"/>
  <c r="ES21" i="5" s="1"/>
  <c r="DB44" i="5"/>
  <c r="ES44" i="5" s="1"/>
  <c r="DB36" i="5"/>
  <c r="ES36" i="5" s="1"/>
  <c r="DB33" i="5"/>
  <c r="ES33" i="5" s="1"/>
  <c r="DB27" i="5"/>
  <c r="ES27" i="5" s="1"/>
  <c r="DC50" i="5"/>
  <c r="G32" i="4" l="1"/>
  <c r="H32" i="4" s="1"/>
  <c r="G42" i="4"/>
  <c r="H42" i="4" s="1"/>
  <c r="G33" i="4"/>
  <c r="H33" i="4" s="1"/>
  <c r="G39" i="4"/>
  <c r="H39" i="4" s="1"/>
  <c r="G29" i="4"/>
  <c r="H29" i="4" s="1"/>
  <c r="G45" i="4"/>
  <c r="H45" i="4" s="1"/>
  <c r="G41" i="4"/>
  <c r="H41" i="4" s="1"/>
  <c r="G13" i="4"/>
  <c r="H13" i="4" s="1"/>
  <c r="G35" i="4"/>
  <c r="H35" i="4" s="1"/>
  <c r="G38" i="4"/>
  <c r="H38" i="4" s="1"/>
  <c r="G37" i="4"/>
  <c r="H37" i="4" s="1"/>
  <c r="G27" i="4"/>
  <c r="H27" i="4" s="1"/>
  <c r="G25" i="4"/>
  <c r="H25" i="4" s="1"/>
  <c r="G24" i="4"/>
  <c r="H24" i="4" s="1"/>
  <c r="G31" i="4"/>
  <c r="H31" i="4" s="1"/>
  <c r="G43" i="4"/>
  <c r="H43" i="4" s="1"/>
  <c r="G46" i="4"/>
  <c r="H46" i="4" s="1"/>
  <c r="G28" i="4"/>
  <c r="H28" i="4" s="1"/>
  <c r="G15" i="4"/>
  <c r="H15" i="4" s="1"/>
  <c r="G23" i="4"/>
  <c r="H23" i="4" s="1"/>
  <c r="G19" i="4"/>
  <c r="H19" i="4" s="1"/>
  <c r="G47" i="4"/>
  <c r="H47" i="4" s="1"/>
  <c r="G44" i="4"/>
  <c r="H44" i="4" s="1"/>
  <c r="G14" i="4"/>
  <c r="H14" i="4" s="1"/>
  <c r="G21" i="4"/>
  <c r="H21" i="4" s="1"/>
  <c r="G30" i="4"/>
  <c r="H30" i="4" s="1"/>
  <c r="G26" i="4"/>
  <c r="H26" i="4" s="1"/>
  <c r="G20" i="4"/>
  <c r="H20" i="4" s="1"/>
  <c r="G18" i="4"/>
  <c r="H18" i="4" s="1"/>
  <c r="G40" i="4"/>
  <c r="H40" i="4" s="1"/>
  <c r="G17" i="4"/>
  <c r="H17" i="4" s="1"/>
  <c r="G12" i="4"/>
  <c r="H12" i="4" s="1"/>
  <c r="G22" i="4"/>
  <c r="H22" i="4" s="1"/>
  <c r="G36" i="4"/>
  <c r="H36" i="4" s="1"/>
  <c r="G16" i="4"/>
  <c r="H16" i="4" s="1"/>
  <c r="G34" i="4"/>
  <c r="H34" i="4" s="1"/>
  <c r="G11" i="4"/>
  <c r="H11" i="4" s="1"/>
  <c r="G48" i="4"/>
  <c r="H48" i="4" s="1"/>
  <c r="F32" i="4"/>
  <c r="E32" i="4"/>
  <c r="G10" i="4"/>
  <c r="H10" i="4" s="1"/>
  <c r="BZ10" i="5"/>
  <c r="BZ51" i="5"/>
  <c r="D32" i="4"/>
  <c r="G10" i="10"/>
  <c r="DB50" i="5"/>
  <c r="BZ36" i="5"/>
  <c r="BZ31" i="5"/>
  <c r="BZ29" i="5"/>
  <c r="BZ20" i="5"/>
  <c r="BZ22" i="5"/>
  <c r="BZ12" i="5"/>
  <c r="BZ34" i="5"/>
  <c r="BZ46" i="5"/>
  <c r="BZ30" i="5"/>
  <c r="BZ47" i="5"/>
  <c r="BZ40" i="5"/>
  <c r="BZ14" i="5"/>
  <c r="BZ49" i="5"/>
  <c r="BZ28" i="5"/>
  <c r="BZ18" i="5"/>
  <c r="BZ45" i="5"/>
  <c r="BZ27" i="5"/>
  <c r="BZ25" i="5"/>
  <c r="BZ17" i="5"/>
  <c r="BZ21" i="5"/>
  <c r="BZ26" i="5"/>
  <c r="BZ41" i="5"/>
  <c r="BZ35" i="5"/>
  <c r="BZ44" i="5"/>
  <c r="BZ11" i="5"/>
  <c r="BZ16" i="5"/>
  <c r="BZ19" i="5"/>
  <c r="BZ37" i="5"/>
  <c r="BZ38" i="5"/>
  <c r="BZ43" i="5"/>
  <c r="BZ32" i="5"/>
  <c r="BZ33" i="5"/>
  <c r="BZ42" i="5"/>
  <c r="BZ13" i="5"/>
  <c r="BZ48" i="5"/>
  <c r="BZ15" i="5"/>
  <c r="BZ52" i="5"/>
  <c r="BZ24" i="5"/>
  <c r="BZ39" i="5"/>
  <c r="BZ23" i="5"/>
  <c r="ES50" i="5" l="1"/>
  <c r="E32" i="3"/>
  <c r="E49" i="3" s="1"/>
  <c r="E49" i="4"/>
  <c r="E28" i="10" s="1"/>
  <c r="F49" i="4"/>
  <c r="G12" i="2" s="1"/>
  <c r="F32" i="3"/>
  <c r="F49" i="3" s="1"/>
  <c r="BZ50" i="5"/>
  <c r="G49" i="4"/>
  <c r="C33" i="10" s="1"/>
  <c r="H49" i="4"/>
  <c r="C39" i="10" s="1"/>
  <c r="I9" i="4" a="1"/>
  <c r="D80" i="4"/>
  <c r="D49" i="4"/>
  <c r="E80" i="4"/>
  <c r="D32" i="3"/>
  <c r="D49" i="3" s="1"/>
  <c r="G10" i="2" l="1"/>
  <c r="G28" i="10"/>
  <c r="F39" i="10"/>
  <c r="I38" i="4"/>
  <c r="I17" i="4"/>
  <c r="I28" i="4"/>
  <c r="I39" i="4"/>
  <c r="I9" i="4"/>
  <c r="I29" i="4"/>
  <c r="I15" i="4"/>
  <c r="I34" i="4"/>
  <c r="I36" i="4"/>
  <c r="I44" i="4"/>
  <c r="I31" i="4"/>
  <c r="I46" i="4"/>
  <c r="I48" i="4"/>
  <c r="I23" i="4"/>
  <c r="I19" i="4"/>
  <c r="I10" i="4"/>
  <c r="I14" i="4"/>
  <c r="I41" i="4"/>
  <c r="I43" i="4"/>
  <c r="I42" i="4"/>
  <c r="I33" i="4"/>
  <c r="I12" i="4"/>
  <c r="I16" i="4"/>
  <c r="I22" i="4"/>
  <c r="I35" i="4"/>
  <c r="I13" i="4"/>
  <c r="I37" i="4"/>
  <c r="I27" i="4"/>
  <c r="I20" i="4"/>
  <c r="I11" i="4"/>
  <c r="I21" i="4"/>
  <c r="I40" i="4"/>
  <c r="I25" i="4"/>
  <c r="I18" i="4"/>
  <c r="I26" i="4"/>
  <c r="I32" i="4"/>
  <c r="I24" i="4"/>
  <c r="I30" i="4"/>
  <c r="I47" i="4"/>
  <c r="I45" i="4"/>
  <c r="H32" i="3"/>
  <c r="H49" i="3" s="1"/>
  <c r="E97" i="4"/>
  <c r="G8" i="2"/>
  <c r="C21" i="10"/>
  <c r="D97" i="4"/>
  <c r="G32" i="3"/>
  <c r="G49" i="3" s="1"/>
  <c r="F57" i="4" l="1"/>
  <c r="F93" i="4"/>
  <c r="L45" i="3" s="1"/>
  <c r="G93" i="4"/>
  <c r="M45" i="3" s="1"/>
  <c r="J45" i="4"/>
  <c r="J45" i="3" s="1"/>
  <c r="I45" i="3"/>
  <c r="K45" i="4"/>
  <c r="G80" i="4"/>
  <c r="M32" i="3" s="1"/>
  <c r="F80" i="4"/>
  <c r="L32" i="3" s="1"/>
  <c r="K32" i="4"/>
  <c r="J32" i="4"/>
  <c r="J32" i="3" s="1"/>
  <c r="I32" i="3"/>
  <c r="F88" i="4"/>
  <c r="L40" i="3" s="1"/>
  <c r="J40" i="4"/>
  <c r="J40" i="3" s="1"/>
  <c r="G88" i="4"/>
  <c r="M40" i="3" s="1"/>
  <c r="K40" i="4"/>
  <c r="I40" i="3"/>
  <c r="G75" i="4"/>
  <c r="M27" i="3" s="1"/>
  <c r="K27" i="4"/>
  <c r="I27" i="3"/>
  <c r="J27" i="4"/>
  <c r="J27" i="3" s="1"/>
  <c r="F75" i="4"/>
  <c r="L27" i="3" s="1"/>
  <c r="G70" i="4"/>
  <c r="M22" i="3" s="1"/>
  <c r="I22" i="3"/>
  <c r="F70" i="4"/>
  <c r="L22" i="3" s="1"/>
  <c r="J22" i="4"/>
  <c r="J22" i="3" s="1"/>
  <c r="K22" i="4"/>
  <c r="F90" i="4"/>
  <c r="L42" i="3" s="1"/>
  <c r="I42" i="3"/>
  <c r="J42" i="4"/>
  <c r="J42" i="3" s="1"/>
  <c r="G90" i="4"/>
  <c r="M42" i="3" s="1"/>
  <c r="K42" i="4"/>
  <c r="J10" i="4"/>
  <c r="J10" i="3" s="1"/>
  <c r="F58" i="4"/>
  <c r="L10" i="3" s="1"/>
  <c r="K10" i="4"/>
  <c r="I10" i="3"/>
  <c r="G58" i="4"/>
  <c r="M10" i="3" s="1"/>
  <c r="J46" i="4"/>
  <c r="J46" i="3" s="1"/>
  <c r="F94" i="4"/>
  <c r="L46" i="3" s="1"/>
  <c r="I46" i="3"/>
  <c r="G94" i="4"/>
  <c r="M46" i="3" s="1"/>
  <c r="K46" i="4"/>
  <c r="K34" i="4"/>
  <c r="I34" i="3"/>
  <c r="J34" i="4"/>
  <c r="J34" i="3" s="1"/>
  <c r="F82" i="4"/>
  <c r="L34" i="3" s="1"/>
  <c r="G82" i="4"/>
  <c r="M34" i="3" s="1"/>
  <c r="J39" i="4"/>
  <c r="J39" i="3" s="1"/>
  <c r="F87" i="4"/>
  <c r="L39" i="3" s="1"/>
  <c r="G87" i="4"/>
  <c r="M39" i="3" s="1"/>
  <c r="I39" i="3"/>
  <c r="K39" i="4"/>
  <c r="G95" i="4"/>
  <c r="M47" i="3" s="1"/>
  <c r="I47" i="3"/>
  <c r="F95" i="4"/>
  <c r="L47" i="3" s="1"/>
  <c r="J47" i="4"/>
  <c r="J47" i="3" s="1"/>
  <c r="K47" i="4"/>
  <c r="K26" i="4"/>
  <c r="J26" i="4"/>
  <c r="J26" i="3" s="1"/>
  <c r="G74" i="4"/>
  <c r="M26" i="3" s="1"/>
  <c r="I26" i="3"/>
  <c r="F74" i="4"/>
  <c r="L26" i="3" s="1"/>
  <c r="F69" i="4"/>
  <c r="L21" i="3" s="1"/>
  <c r="K21" i="4"/>
  <c r="I21" i="3"/>
  <c r="J21" i="4"/>
  <c r="J21" i="3" s="1"/>
  <c r="G69" i="4"/>
  <c r="M21" i="3" s="1"/>
  <c r="J37" i="4"/>
  <c r="J37" i="3" s="1"/>
  <c r="G85" i="4"/>
  <c r="M37" i="3" s="1"/>
  <c r="K37" i="4"/>
  <c r="I37" i="3"/>
  <c r="F85" i="4"/>
  <c r="L37" i="3" s="1"/>
  <c r="K16" i="4"/>
  <c r="G64" i="4"/>
  <c r="M16" i="3" s="1"/>
  <c r="J16" i="4"/>
  <c r="J16" i="3" s="1"/>
  <c r="F64" i="4"/>
  <c r="L16" i="3" s="1"/>
  <c r="I16" i="3"/>
  <c r="G91" i="4"/>
  <c r="M43" i="3" s="1"/>
  <c r="J43" i="4"/>
  <c r="J43" i="3" s="1"/>
  <c r="K43" i="4"/>
  <c r="F91" i="4"/>
  <c r="L43" i="3" s="1"/>
  <c r="I43" i="3"/>
  <c r="F67" i="4"/>
  <c r="L19" i="3" s="1"/>
  <c r="J19" i="4"/>
  <c r="J19" i="3" s="1"/>
  <c r="K19" i="4"/>
  <c r="G67" i="4"/>
  <c r="M19" i="3" s="1"/>
  <c r="I19" i="3"/>
  <c r="K31" i="4"/>
  <c r="G79" i="4"/>
  <c r="M31" i="3" s="1"/>
  <c r="J31" i="4"/>
  <c r="J31" i="3" s="1"/>
  <c r="I31" i="3"/>
  <c r="F79" i="4"/>
  <c r="L31" i="3" s="1"/>
  <c r="I15" i="3"/>
  <c r="J15" i="4"/>
  <c r="J15" i="3" s="1"/>
  <c r="G63" i="4"/>
  <c r="M15" i="3" s="1"/>
  <c r="K15" i="4"/>
  <c r="F63" i="4"/>
  <c r="L15" i="3" s="1"/>
  <c r="K28" i="4"/>
  <c r="I28" i="3"/>
  <c r="F76" i="4"/>
  <c r="L28" i="3" s="1"/>
  <c r="G76" i="4"/>
  <c r="M28" i="3" s="1"/>
  <c r="J28" i="4"/>
  <c r="J28" i="3" s="1"/>
  <c r="G78" i="4"/>
  <c r="M30" i="3" s="1"/>
  <c r="K30" i="4"/>
  <c r="I30" i="3"/>
  <c r="J30" i="4"/>
  <c r="J30" i="3" s="1"/>
  <c r="F78" i="4"/>
  <c r="L30" i="3" s="1"/>
  <c r="G66" i="4"/>
  <c r="M18" i="3" s="1"/>
  <c r="K18" i="4"/>
  <c r="I18" i="3"/>
  <c r="F66" i="4"/>
  <c r="L18" i="3" s="1"/>
  <c r="J18" i="4"/>
  <c r="J18" i="3" s="1"/>
  <c r="K11" i="4"/>
  <c r="J11" i="4"/>
  <c r="J11" i="3" s="1"/>
  <c r="F59" i="4"/>
  <c r="L11" i="3" s="1"/>
  <c r="I11" i="3"/>
  <c r="G59" i="4"/>
  <c r="M11" i="3" s="1"/>
  <c r="F61" i="4"/>
  <c r="L13" i="3" s="1"/>
  <c r="K13" i="4"/>
  <c r="I13" i="3"/>
  <c r="J13" i="4"/>
  <c r="J13" i="3" s="1"/>
  <c r="G61" i="4"/>
  <c r="M13" i="3" s="1"/>
  <c r="K12" i="4"/>
  <c r="I12" i="3"/>
  <c r="G60" i="4"/>
  <c r="M12" i="3" s="1"/>
  <c r="F60" i="4"/>
  <c r="L12" i="3" s="1"/>
  <c r="J12" i="4"/>
  <c r="J12" i="3" s="1"/>
  <c r="K41" i="4"/>
  <c r="F89" i="4"/>
  <c r="L41" i="3" s="1"/>
  <c r="J41" i="4"/>
  <c r="J41" i="3" s="1"/>
  <c r="G89" i="4"/>
  <c r="M41" i="3" s="1"/>
  <c r="I41" i="3"/>
  <c r="I23" i="3"/>
  <c r="J23" i="4"/>
  <c r="J23" i="3" s="1"/>
  <c r="G71" i="4"/>
  <c r="M23" i="3" s="1"/>
  <c r="K23" i="4"/>
  <c r="F71" i="4"/>
  <c r="L23" i="3" s="1"/>
  <c r="J44" i="4"/>
  <c r="J44" i="3" s="1"/>
  <c r="F92" i="4"/>
  <c r="L44" i="3" s="1"/>
  <c r="K44" i="4"/>
  <c r="G92" i="4"/>
  <c r="M44" i="3" s="1"/>
  <c r="I44" i="3"/>
  <c r="I29" i="3"/>
  <c r="G77" i="4"/>
  <c r="M29" i="3" s="1"/>
  <c r="F77" i="4"/>
  <c r="L29" i="3" s="1"/>
  <c r="K29" i="4"/>
  <c r="J29" i="4"/>
  <c r="J29" i="3" s="1"/>
  <c r="G65" i="4"/>
  <c r="M17" i="3" s="1"/>
  <c r="F65" i="4"/>
  <c r="L17" i="3" s="1"/>
  <c r="K17" i="4"/>
  <c r="I17" i="3"/>
  <c r="J17" i="4"/>
  <c r="J17" i="3" s="1"/>
  <c r="K24" i="4"/>
  <c r="J24" i="4"/>
  <c r="J24" i="3" s="1"/>
  <c r="I24" i="3"/>
  <c r="F72" i="4"/>
  <c r="L24" i="3" s="1"/>
  <c r="G72" i="4"/>
  <c r="M24" i="3" s="1"/>
  <c r="I25" i="3"/>
  <c r="J25" i="4"/>
  <c r="J25" i="3" s="1"/>
  <c r="F73" i="4"/>
  <c r="L25" i="3" s="1"/>
  <c r="G73" i="4"/>
  <c r="M25" i="3" s="1"/>
  <c r="K25" i="4"/>
  <c r="G68" i="4"/>
  <c r="M20" i="3" s="1"/>
  <c r="J20" i="4"/>
  <c r="J20" i="3" s="1"/>
  <c r="F68" i="4"/>
  <c r="L20" i="3" s="1"/>
  <c r="K20" i="4"/>
  <c r="I20" i="3"/>
  <c r="F83" i="4"/>
  <c r="L35" i="3" s="1"/>
  <c r="G83" i="4"/>
  <c r="M35" i="3" s="1"/>
  <c r="J35" i="4"/>
  <c r="J35" i="3" s="1"/>
  <c r="K35" i="4"/>
  <c r="I35" i="3"/>
  <c r="G81" i="4"/>
  <c r="M33" i="3" s="1"/>
  <c r="I33" i="3"/>
  <c r="K33" i="4"/>
  <c r="F81" i="4"/>
  <c r="L33" i="3" s="1"/>
  <c r="J33" i="4"/>
  <c r="J33" i="3" s="1"/>
  <c r="K14" i="4"/>
  <c r="J14" i="4"/>
  <c r="J14" i="3" s="1"/>
  <c r="F62" i="4"/>
  <c r="L14" i="3" s="1"/>
  <c r="G62" i="4"/>
  <c r="M14" i="3" s="1"/>
  <c r="I14" i="3"/>
  <c r="J48" i="4"/>
  <c r="J48" i="3" s="1"/>
  <c r="I48" i="3"/>
  <c r="K48" i="4"/>
  <c r="G96" i="4"/>
  <c r="M48" i="3" s="1"/>
  <c r="F96" i="4"/>
  <c r="L48" i="3" s="1"/>
  <c r="K36" i="4"/>
  <c r="G84" i="4"/>
  <c r="M36" i="3" s="1"/>
  <c r="F84" i="4"/>
  <c r="L36" i="3" s="1"/>
  <c r="I36" i="3"/>
  <c r="J36" i="4"/>
  <c r="J36" i="3" s="1"/>
  <c r="J9" i="4"/>
  <c r="I49" i="4"/>
  <c r="G57" i="4"/>
  <c r="K9" i="4"/>
  <c r="I9" i="3"/>
  <c r="I38" i="3"/>
  <c r="J38" i="4"/>
  <c r="J38" i="3" s="1"/>
  <c r="F86" i="4"/>
  <c r="L38" i="3" s="1"/>
  <c r="K38" i="4"/>
  <c r="G86" i="4"/>
  <c r="M38" i="3" s="1"/>
  <c r="G16" i="2"/>
  <c r="K28" i="10"/>
  <c r="J28" i="10"/>
  <c r="G14" i="2"/>
  <c r="L9" i="4" l="1"/>
  <c r="I49" i="3"/>
  <c r="K38" i="3"/>
  <c r="L38" i="4"/>
  <c r="J49" i="4"/>
  <c r="J9" i="3"/>
  <c r="J49" i="3" s="1"/>
  <c r="L14" i="4"/>
  <c r="K14" i="3"/>
  <c r="K20" i="3"/>
  <c r="L20" i="4"/>
  <c r="L25" i="4"/>
  <c r="K25" i="3"/>
  <c r="L17" i="4"/>
  <c r="K17" i="3"/>
  <c r="L29" i="4"/>
  <c r="K29" i="3"/>
  <c r="K28" i="3"/>
  <c r="L28" i="4"/>
  <c r="K37" i="3"/>
  <c r="L37" i="4"/>
  <c r="L26" i="4"/>
  <c r="K26" i="3"/>
  <c r="L46" i="4"/>
  <c r="K46" i="3"/>
  <c r="L32" i="4"/>
  <c r="K32" i="3"/>
  <c r="K9" i="3"/>
  <c r="K49" i="4"/>
  <c r="L9" i="3"/>
  <c r="L49" i="3" s="1"/>
  <c r="F97" i="4"/>
  <c r="K48" i="3"/>
  <c r="L48" i="4"/>
  <c r="L24" i="4"/>
  <c r="K24" i="3"/>
  <c r="L11" i="4"/>
  <c r="K11" i="3"/>
  <c r="K18" i="3"/>
  <c r="L18" i="4"/>
  <c r="K19" i="3"/>
  <c r="L19" i="4"/>
  <c r="K16" i="3"/>
  <c r="L16" i="4"/>
  <c r="L47" i="4"/>
  <c r="K47" i="3"/>
  <c r="M9" i="3"/>
  <c r="M49" i="3" s="1"/>
  <c r="G97" i="4"/>
  <c r="K36" i="3"/>
  <c r="L36" i="4"/>
  <c r="K44" i="3"/>
  <c r="L44" i="4"/>
  <c r="K23" i="3"/>
  <c r="L23" i="4"/>
  <c r="L41" i="4"/>
  <c r="K41" i="3"/>
  <c r="L30" i="4"/>
  <c r="K30" i="3"/>
  <c r="L15" i="4"/>
  <c r="K15" i="3"/>
  <c r="L31" i="4"/>
  <c r="K31" i="3"/>
  <c r="K43" i="3"/>
  <c r="L43" i="4"/>
  <c r="K21" i="3"/>
  <c r="L21" i="4"/>
  <c r="K39" i="3"/>
  <c r="L39" i="4"/>
  <c r="K42" i="3"/>
  <c r="L42" i="4"/>
  <c r="L40" i="4"/>
  <c r="K40" i="3"/>
  <c r="C49" i="10"/>
  <c r="H8" i="2"/>
  <c r="K33" i="3"/>
  <c r="L33" i="4"/>
  <c r="K35" i="3"/>
  <c r="L35" i="4"/>
  <c r="K12" i="3"/>
  <c r="L12" i="4"/>
  <c r="L13" i="4"/>
  <c r="K13" i="3"/>
  <c r="L34" i="4"/>
  <c r="K34" i="3"/>
  <c r="L10" i="4"/>
  <c r="K10" i="3"/>
  <c r="L22" i="4"/>
  <c r="K22" i="3"/>
  <c r="K27" i="3"/>
  <c r="L27" i="4"/>
  <c r="K45" i="3"/>
  <c r="L45" i="4"/>
  <c r="L49" i="4" l="1"/>
  <c r="M49" i="4" s="1"/>
  <c r="N9" i="4" s="1"/>
  <c r="K49" i="3"/>
  <c r="E56" i="10"/>
  <c r="H12" i="2"/>
  <c r="H10" i="2"/>
  <c r="C56" i="10"/>
  <c r="K49" i="10"/>
  <c r="H16" i="2"/>
  <c r="H14" i="2"/>
  <c r="J49" i="10"/>
  <c r="C63" i="10" l="1"/>
  <c r="N10" i="4"/>
  <c r="O10" i="4" s="1"/>
  <c r="N24" i="4" l="1"/>
  <c r="O24" i="4" s="1"/>
  <c r="N36" i="4"/>
  <c r="O36" i="4" s="1"/>
  <c r="N17" i="4"/>
  <c r="O17" i="4" s="1"/>
  <c r="N18" i="4"/>
  <c r="O18" i="4" s="1"/>
  <c r="N40" i="4"/>
  <c r="O40" i="4" s="1"/>
  <c r="N38" i="4"/>
  <c r="O38" i="4" s="1"/>
  <c r="N13" i="4"/>
  <c r="O13" i="4" s="1"/>
  <c r="N46" i="4"/>
  <c r="O46" i="4" s="1"/>
  <c r="N35" i="4"/>
  <c r="O35" i="4" s="1"/>
  <c r="N33" i="4"/>
  <c r="O33" i="4" s="1"/>
  <c r="N29" i="4"/>
  <c r="O29" i="4" s="1"/>
  <c r="N28" i="4"/>
  <c r="O28" i="4" s="1"/>
  <c r="N15" i="4"/>
  <c r="O15" i="4" s="1"/>
  <c r="N12" i="4"/>
  <c r="O12" i="4" s="1"/>
  <c r="N32" i="4"/>
  <c r="O32" i="4" s="1"/>
  <c r="N43" i="4"/>
  <c r="O43" i="4" s="1"/>
  <c r="N21" i="4"/>
  <c r="O21" i="4" s="1"/>
  <c r="N11" i="4"/>
  <c r="O11" i="4" s="1"/>
  <c r="N16" i="4"/>
  <c r="O16" i="4" s="1"/>
  <c r="N20" i="4"/>
  <c r="O20" i="4" s="1"/>
  <c r="N45" i="4"/>
  <c r="O45" i="4" s="1"/>
  <c r="N39" i="4"/>
  <c r="O39" i="4" s="1"/>
  <c r="N42" i="4"/>
  <c r="O42" i="4" s="1"/>
  <c r="N34" i="4"/>
  <c r="O34" i="4" s="1"/>
  <c r="N31" i="4"/>
  <c r="O31" i="4" s="1"/>
  <c r="N48" i="4"/>
  <c r="O48" i="4" s="1"/>
  <c r="N44" i="4"/>
  <c r="O44" i="4" s="1"/>
  <c r="N22" i="4"/>
  <c r="O22" i="4" s="1"/>
  <c r="N25" i="4"/>
  <c r="O25" i="4" s="1"/>
  <c r="N27" i="4"/>
  <c r="O27" i="4" s="1"/>
  <c r="N23" i="4"/>
  <c r="O23" i="4" s="1"/>
  <c r="N37" i="4"/>
  <c r="O37" i="4" s="1"/>
  <c r="N47" i="4"/>
  <c r="O47" i="4" s="1"/>
  <c r="N19" i="4"/>
  <c r="O19" i="4" s="1"/>
  <c r="N26" i="4"/>
  <c r="O26" i="4" s="1"/>
  <c r="N30" i="4"/>
  <c r="O30" i="4" s="1"/>
  <c r="N14" i="4"/>
  <c r="O14" i="4" s="1"/>
  <c r="N41" i="4"/>
  <c r="O41" i="4" s="1"/>
  <c r="N49" i="4" l="1"/>
  <c r="C69" i="10" s="1"/>
  <c r="O9" i="4"/>
  <c r="O49" i="4" s="1"/>
  <c r="C75" i="10" s="1"/>
  <c r="P9" i="4" l="1" a="1"/>
  <c r="P41" i="4" s="1"/>
  <c r="P18" i="4" l="1"/>
  <c r="S18" i="4" s="1"/>
  <c r="I65" i="3" s="1"/>
  <c r="P31" i="4"/>
  <c r="H79" i="4" s="1"/>
  <c r="P44" i="4"/>
  <c r="I92" i="4" s="1"/>
  <c r="P34" i="4"/>
  <c r="R34" i="4" s="1"/>
  <c r="P33" i="4"/>
  <c r="H81" i="4" s="1"/>
  <c r="P32" i="4"/>
  <c r="R32" i="4" s="1"/>
  <c r="P17" i="4"/>
  <c r="Q17" i="4" s="1"/>
  <c r="P37" i="4"/>
  <c r="R37" i="4" s="1"/>
  <c r="P11" i="4"/>
  <c r="I59" i="4" s="1"/>
  <c r="P30" i="4"/>
  <c r="D77" i="3" s="1"/>
  <c r="P25" i="4"/>
  <c r="Q25" i="4" s="1"/>
  <c r="P26" i="4"/>
  <c r="R26" i="4" s="1"/>
  <c r="P27" i="4"/>
  <c r="H75" i="4" s="1"/>
  <c r="P42" i="4"/>
  <c r="I90" i="4" s="1"/>
  <c r="P23" i="4"/>
  <c r="I71" i="4" s="1"/>
  <c r="P15" i="4"/>
  <c r="I63" i="4" s="1"/>
  <c r="P21" i="4"/>
  <c r="D68" i="3" s="1"/>
  <c r="P48" i="4"/>
  <c r="R48" i="4" s="1"/>
  <c r="P19" i="4"/>
  <c r="H67" i="4" s="1"/>
  <c r="P40" i="4"/>
  <c r="Q40" i="4" s="1"/>
  <c r="P38" i="4"/>
  <c r="H86" i="4" s="1"/>
  <c r="P28" i="4"/>
  <c r="S28" i="4" s="1"/>
  <c r="I75" i="3" s="1"/>
  <c r="P45" i="4"/>
  <c r="I93" i="4" s="1"/>
  <c r="P14" i="4"/>
  <c r="I62" i="4" s="1"/>
  <c r="P9" i="4"/>
  <c r="S9" i="4" s="1"/>
  <c r="P20" i="4"/>
  <c r="H68" i="4" s="1"/>
  <c r="P10" i="4"/>
  <c r="D57" i="3" s="1"/>
  <c r="P22" i="4"/>
  <c r="D69" i="3" s="1"/>
  <c r="P35" i="4"/>
  <c r="D82" i="3" s="1"/>
  <c r="P13" i="4"/>
  <c r="I61" i="4" s="1"/>
  <c r="P47" i="4"/>
  <c r="S47" i="4" s="1"/>
  <c r="I94" i="3" s="1"/>
  <c r="P12" i="4"/>
  <c r="R12" i="4" s="1"/>
  <c r="P36" i="4"/>
  <c r="D83" i="3" s="1"/>
  <c r="P46" i="4"/>
  <c r="D93" i="3" s="1"/>
  <c r="P39" i="4"/>
  <c r="R39" i="4" s="1"/>
  <c r="P24" i="4"/>
  <c r="H72" i="4" s="1"/>
  <c r="P43" i="4"/>
  <c r="D90" i="3" s="1"/>
  <c r="P16" i="4"/>
  <c r="H64" i="4" s="1"/>
  <c r="P29" i="4"/>
  <c r="H77" i="4" s="1"/>
  <c r="R41" i="4"/>
  <c r="S41" i="4"/>
  <c r="I88" i="3" s="1"/>
  <c r="D88" i="3"/>
  <c r="H89" i="4"/>
  <c r="I89" i="4"/>
  <c r="Q41" i="4"/>
  <c r="I79" i="4" l="1"/>
  <c r="H78" i="3" s="1"/>
  <c r="Q9" i="4"/>
  <c r="T9" i="4" s="1"/>
  <c r="I56" i="3"/>
  <c r="R42" i="4"/>
  <c r="F89" i="3" s="1"/>
  <c r="S32" i="4"/>
  <c r="I79" i="3" s="1"/>
  <c r="S44" i="4"/>
  <c r="I91" i="3" s="1"/>
  <c r="S29" i="4"/>
  <c r="I76" i="3" s="1"/>
  <c r="I87" i="4"/>
  <c r="K87" i="4" s="1"/>
  <c r="M86" i="3" s="1"/>
  <c r="R10" i="4"/>
  <c r="F57" i="3" s="1"/>
  <c r="D70" i="3"/>
  <c r="Q10" i="4"/>
  <c r="E57" i="3" s="1"/>
  <c r="S16" i="4"/>
  <c r="I63" i="3" s="1"/>
  <c r="I96" i="4"/>
  <c r="K96" i="4" s="1"/>
  <c r="M95" i="3" s="1"/>
  <c r="S19" i="4"/>
  <c r="I66" i="3" s="1"/>
  <c r="R47" i="4"/>
  <c r="F94" i="3" s="1"/>
  <c r="D66" i="3"/>
  <c r="R23" i="4"/>
  <c r="U23" i="4" s="1"/>
  <c r="K70" i="3" s="1"/>
  <c r="I77" i="4"/>
  <c r="K77" i="4" s="1"/>
  <c r="M76" i="3" s="1"/>
  <c r="D92" i="3"/>
  <c r="R44" i="4"/>
  <c r="F91" i="3" s="1"/>
  <c r="R25" i="4"/>
  <c r="U25" i="4" s="1"/>
  <c r="K72" i="3" s="1"/>
  <c r="Q39" i="4"/>
  <c r="T39" i="4" s="1"/>
  <c r="J86" i="3" s="1"/>
  <c r="Q47" i="4"/>
  <c r="T47" i="4" s="1"/>
  <c r="J94" i="3" s="1"/>
  <c r="Q23" i="4"/>
  <c r="T23" i="4" s="1"/>
  <c r="J70" i="3" s="1"/>
  <c r="D91" i="3"/>
  <c r="S25" i="4"/>
  <c r="I72" i="3" s="1"/>
  <c r="Q29" i="4"/>
  <c r="E76" i="3" s="1"/>
  <c r="H87" i="4"/>
  <c r="G86" i="3" s="1"/>
  <c r="H95" i="4"/>
  <c r="G94" i="3" s="1"/>
  <c r="Q45" i="4"/>
  <c r="T45" i="4" s="1"/>
  <c r="J92" i="3" s="1"/>
  <c r="H65" i="4"/>
  <c r="G64" i="3" s="1"/>
  <c r="H66" i="4"/>
  <c r="J66" i="4" s="1"/>
  <c r="L65" i="3" s="1"/>
  <c r="R43" i="4"/>
  <c r="U43" i="4" s="1"/>
  <c r="K90" i="3" s="1"/>
  <c r="S33" i="4"/>
  <c r="I80" i="3" s="1"/>
  <c r="D65" i="3"/>
  <c r="S23" i="4"/>
  <c r="I70" i="3" s="1"/>
  <c r="Q44" i="4"/>
  <c r="E91" i="3" s="1"/>
  <c r="H73" i="4"/>
  <c r="J73" i="4" s="1"/>
  <c r="L72" i="3" s="1"/>
  <c r="R29" i="4"/>
  <c r="F76" i="3" s="1"/>
  <c r="S39" i="4"/>
  <c r="I86" i="3" s="1"/>
  <c r="I95" i="4"/>
  <c r="K95" i="4" s="1"/>
  <c r="M94" i="3" s="1"/>
  <c r="S10" i="4"/>
  <c r="I57" i="3" s="1"/>
  <c r="Q19" i="4"/>
  <c r="E66" i="3" s="1"/>
  <c r="I65" i="4"/>
  <c r="H64" i="3" s="1"/>
  <c r="H69" i="4"/>
  <c r="G68" i="3" s="1"/>
  <c r="I81" i="4"/>
  <c r="H80" i="3" s="1"/>
  <c r="S38" i="4"/>
  <c r="I85" i="3" s="1"/>
  <c r="D80" i="3"/>
  <c r="H71" i="4"/>
  <c r="J71" i="4" s="1"/>
  <c r="L70" i="3" s="1"/>
  <c r="H92" i="4"/>
  <c r="J92" i="4" s="1"/>
  <c r="L91" i="3" s="1"/>
  <c r="R27" i="4"/>
  <c r="U27" i="4" s="1"/>
  <c r="K74" i="3" s="1"/>
  <c r="I73" i="4"/>
  <c r="K73" i="4" s="1"/>
  <c r="M72" i="3" s="1"/>
  <c r="D72" i="3"/>
  <c r="D76" i="3"/>
  <c r="D86" i="3"/>
  <c r="D94" i="3"/>
  <c r="I58" i="4"/>
  <c r="K58" i="4" s="1"/>
  <c r="M57" i="3" s="1"/>
  <c r="H93" i="4"/>
  <c r="G92" i="3" s="1"/>
  <c r="R19" i="4"/>
  <c r="F66" i="3" s="1"/>
  <c r="D58" i="3"/>
  <c r="R17" i="4"/>
  <c r="U17" i="4" s="1"/>
  <c r="K64" i="3" s="1"/>
  <c r="I75" i="4"/>
  <c r="H74" i="3" s="1"/>
  <c r="I57" i="4"/>
  <c r="K57" i="4" s="1"/>
  <c r="R33" i="4"/>
  <c r="F80" i="3" s="1"/>
  <c r="S27" i="4"/>
  <c r="I74" i="3" s="1"/>
  <c r="I66" i="4"/>
  <c r="K66" i="4" s="1"/>
  <c r="M65" i="3" s="1"/>
  <c r="R22" i="4"/>
  <c r="U22" i="4" s="1"/>
  <c r="K69" i="3" s="1"/>
  <c r="D56" i="3"/>
  <c r="R11" i="4"/>
  <c r="U11" i="4" s="1"/>
  <c r="K58" i="3" s="1"/>
  <c r="S21" i="4"/>
  <c r="I68" i="3" s="1"/>
  <c r="Q33" i="4"/>
  <c r="E80" i="3" s="1"/>
  <c r="H82" i="4"/>
  <c r="J82" i="4" s="1"/>
  <c r="L81" i="3" s="1"/>
  <c r="Q27" i="4"/>
  <c r="T27" i="4" s="1"/>
  <c r="J74" i="3" s="1"/>
  <c r="D74" i="3"/>
  <c r="Q18" i="4"/>
  <c r="T18" i="4" s="1"/>
  <c r="J65" i="3" s="1"/>
  <c r="S36" i="4"/>
  <c r="I83" i="3" s="1"/>
  <c r="H58" i="4"/>
  <c r="J58" i="4" s="1"/>
  <c r="L57" i="3" s="1"/>
  <c r="R45" i="4"/>
  <c r="F92" i="3" s="1"/>
  <c r="R38" i="4"/>
  <c r="F85" i="3" s="1"/>
  <c r="I67" i="4"/>
  <c r="H66" i="3" s="1"/>
  <c r="H59" i="4"/>
  <c r="G58" i="3" s="1"/>
  <c r="I69" i="4"/>
  <c r="K69" i="4" s="1"/>
  <c r="M68" i="3" s="1"/>
  <c r="S17" i="4"/>
  <c r="I64" i="3" s="1"/>
  <c r="S34" i="4"/>
  <c r="I81" i="3" s="1"/>
  <c r="S26" i="4"/>
  <c r="I73" i="3" s="1"/>
  <c r="S12" i="4"/>
  <c r="I59" i="3" s="1"/>
  <c r="D81" i="3"/>
  <c r="S40" i="4"/>
  <c r="I87" i="3" s="1"/>
  <c r="I60" i="4"/>
  <c r="K60" i="4" s="1"/>
  <c r="M59" i="3" s="1"/>
  <c r="D61" i="3"/>
  <c r="H74" i="4"/>
  <c r="G73" i="3" s="1"/>
  <c r="H85" i="4"/>
  <c r="J85" i="4" s="1"/>
  <c r="L84" i="3" s="1"/>
  <c r="S15" i="4"/>
  <c r="I62" i="3" s="1"/>
  <c r="I74" i="4"/>
  <c r="K74" i="4" s="1"/>
  <c r="M73" i="3" s="1"/>
  <c r="Q15" i="4"/>
  <c r="E62" i="3" s="1"/>
  <c r="D89" i="3"/>
  <c r="Q13" i="4"/>
  <c r="E60" i="3" s="1"/>
  <c r="Q42" i="4"/>
  <c r="T42" i="4" s="1"/>
  <c r="J89" i="3" s="1"/>
  <c r="S31" i="4"/>
  <c r="I78" i="3" s="1"/>
  <c r="I91" i="4"/>
  <c r="H90" i="3" s="1"/>
  <c r="H94" i="4"/>
  <c r="G93" i="3" s="1"/>
  <c r="H83" i="4"/>
  <c r="G82" i="3" s="1"/>
  <c r="I86" i="4"/>
  <c r="H85" i="3" s="1"/>
  <c r="R30" i="4"/>
  <c r="F77" i="3" s="1"/>
  <c r="S11" i="4"/>
  <c r="I58" i="3" s="1"/>
  <c r="Q11" i="4"/>
  <c r="E58" i="3" s="1"/>
  <c r="Q21" i="4"/>
  <c r="T21" i="4" s="1"/>
  <c r="J68" i="3" s="1"/>
  <c r="S42" i="4"/>
  <c r="I89" i="3" s="1"/>
  <c r="R31" i="4"/>
  <c r="U31" i="4" s="1"/>
  <c r="K78" i="3" s="1"/>
  <c r="D78" i="3"/>
  <c r="R18" i="4"/>
  <c r="U18" i="4" s="1"/>
  <c r="K65" i="3" s="1"/>
  <c r="I68" i="4"/>
  <c r="K68" i="4" s="1"/>
  <c r="M67" i="3" s="1"/>
  <c r="D71" i="3"/>
  <c r="Q36" i="4"/>
  <c r="E83" i="3" s="1"/>
  <c r="Q35" i="4"/>
  <c r="E82" i="3" s="1"/>
  <c r="R9" i="4"/>
  <c r="U9" i="4" s="1"/>
  <c r="I76" i="4"/>
  <c r="K76" i="4" s="1"/>
  <c r="M75" i="3" s="1"/>
  <c r="D87" i="3"/>
  <c r="S30" i="4"/>
  <c r="I77" i="3" s="1"/>
  <c r="S48" i="4"/>
  <c r="I95" i="3" s="1"/>
  <c r="R21" i="4"/>
  <c r="U21" i="4" s="1"/>
  <c r="K68" i="3" s="1"/>
  <c r="Q32" i="4"/>
  <c r="E79" i="3" s="1"/>
  <c r="Q31" i="4"/>
  <c r="E78" i="3" s="1"/>
  <c r="H78" i="4"/>
  <c r="J78" i="4" s="1"/>
  <c r="L77" i="3" s="1"/>
  <c r="D95" i="3"/>
  <c r="I80" i="4"/>
  <c r="H79" i="3" s="1"/>
  <c r="Q34" i="4"/>
  <c r="E81" i="3" s="1"/>
  <c r="I82" i="4"/>
  <c r="H81" i="3" s="1"/>
  <c r="Q26" i="4"/>
  <c r="T26" i="4" s="1"/>
  <c r="J73" i="3" s="1"/>
  <c r="R16" i="4"/>
  <c r="F63" i="3" s="1"/>
  <c r="S24" i="4"/>
  <c r="I71" i="3" s="1"/>
  <c r="Q24" i="4"/>
  <c r="T24" i="4" s="1"/>
  <c r="J71" i="3" s="1"/>
  <c r="R46" i="4"/>
  <c r="F93" i="3" s="1"/>
  <c r="H60" i="4"/>
  <c r="J60" i="4" s="1"/>
  <c r="L59" i="3" s="1"/>
  <c r="I70" i="4"/>
  <c r="K70" i="4" s="1"/>
  <c r="M69" i="3" s="1"/>
  <c r="S14" i="4"/>
  <c r="I61" i="3" s="1"/>
  <c r="Q14" i="4"/>
  <c r="T14" i="4" s="1"/>
  <c r="J61" i="3" s="1"/>
  <c r="H88" i="4"/>
  <c r="G87" i="3" s="1"/>
  <c r="I88" i="4"/>
  <c r="H87" i="3" s="1"/>
  <c r="I78" i="4"/>
  <c r="K78" i="4" s="1"/>
  <c r="M77" i="3" s="1"/>
  <c r="Q48" i="4"/>
  <c r="T48" i="4" s="1"/>
  <c r="J95" i="3" s="1"/>
  <c r="H96" i="4"/>
  <c r="J96" i="4" s="1"/>
  <c r="L95" i="3" s="1"/>
  <c r="D84" i="3"/>
  <c r="D62" i="3"/>
  <c r="R15" i="4"/>
  <c r="F62" i="3" s="1"/>
  <c r="H80" i="4"/>
  <c r="J80" i="4" s="1"/>
  <c r="L79" i="3" s="1"/>
  <c r="R24" i="4"/>
  <c r="U24" i="4" s="1"/>
  <c r="K71" i="3" s="1"/>
  <c r="Q12" i="4"/>
  <c r="E59" i="3" s="1"/>
  <c r="H70" i="4"/>
  <c r="G69" i="3" s="1"/>
  <c r="H62" i="4"/>
  <c r="G61" i="3" s="1"/>
  <c r="R40" i="4"/>
  <c r="F87" i="3" s="1"/>
  <c r="I85" i="4"/>
  <c r="H84" i="3" s="1"/>
  <c r="Q37" i="4"/>
  <c r="E84" i="3" s="1"/>
  <c r="H63" i="4"/>
  <c r="G62" i="3" s="1"/>
  <c r="H90" i="4"/>
  <c r="J90" i="4" s="1"/>
  <c r="L89" i="3" s="1"/>
  <c r="D73" i="3"/>
  <c r="I72" i="4"/>
  <c r="K72" i="4" s="1"/>
  <c r="M71" i="3" s="1"/>
  <c r="D59" i="3"/>
  <c r="S13" i="4"/>
  <c r="I60" i="3" s="1"/>
  <c r="S22" i="4"/>
  <c r="I69" i="3" s="1"/>
  <c r="Q22" i="4"/>
  <c r="T22" i="4" s="1"/>
  <c r="J69" i="3" s="1"/>
  <c r="R14" i="4"/>
  <c r="F61" i="3" s="1"/>
  <c r="S45" i="4"/>
  <c r="I92" i="3" s="1"/>
  <c r="Q30" i="4"/>
  <c r="E77" i="3" s="1"/>
  <c r="S37" i="4"/>
  <c r="I84" i="3" s="1"/>
  <c r="D64" i="3"/>
  <c r="D79" i="3"/>
  <c r="D67" i="3"/>
  <c r="I64" i="4"/>
  <c r="H63" i="3" s="1"/>
  <c r="D63" i="3"/>
  <c r="Q46" i="4"/>
  <c r="T46" i="4" s="1"/>
  <c r="J93" i="3" s="1"/>
  <c r="I94" i="4"/>
  <c r="K94" i="4" s="1"/>
  <c r="M93" i="3" s="1"/>
  <c r="R13" i="4"/>
  <c r="F60" i="3" s="1"/>
  <c r="H61" i="4"/>
  <c r="G60" i="3" s="1"/>
  <c r="H76" i="4"/>
  <c r="J76" i="4" s="1"/>
  <c r="L75" i="3" s="1"/>
  <c r="R28" i="4"/>
  <c r="F75" i="3" s="1"/>
  <c r="R20" i="4"/>
  <c r="F67" i="3" s="1"/>
  <c r="S20" i="4"/>
  <c r="I67" i="3" s="1"/>
  <c r="Q16" i="4"/>
  <c r="E63" i="3" s="1"/>
  <c r="H91" i="4"/>
  <c r="G90" i="3" s="1"/>
  <c r="S43" i="4"/>
  <c r="I90" i="3" s="1"/>
  <c r="S46" i="4"/>
  <c r="I93" i="3" s="1"/>
  <c r="I84" i="4"/>
  <c r="K84" i="4" s="1"/>
  <c r="M83" i="3" s="1"/>
  <c r="R36" i="4"/>
  <c r="U36" i="4" s="1"/>
  <c r="K83" i="3" s="1"/>
  <c r="D60" i="3"/>
  <c r="I83" i="4"/>
  <c r="H82" i="3" s="1"/>
  <c r="R35" i="4"/>
  <c r="F82" i="3" s="1"/>
  <c r="P49" i="4"/>
  <c r="I8" i="2" s="1"/>
  <c r="Q28" i="4"/>
  <c r="T28" i="4" s="1"/>
  <c r="J75" i="3" s="1"/>
  <c r="D75" i="3"/>
  <c r="Q38" i="4"/>
  <c r="T38" i="4" s="1"/>
  <c r="J85" i="3" s="1"/>
  <c r="H57" i="4"/>
  <c r="J57" i="4" s="1"/>
  <c r="Q20" i="4"/>
  <c r="T20" i="4" s="1"/>
  <c r="J67" i="3" s="1"/>
  <c r="Q43" i="4"/>
  <c r="T43" i="4" s="1"/>
  <c r="J90" i="3" s="1"/>
  <c r="H84" i="4"/>
  <c r="J84" i="4" s="1"/>
  <c r="L83" i="3" s="1"/>
  <c r="S35" i="4"/>
  <c r="I82" i="3" s="1"/>
  <c r="D85" i="3"/>
  <c r="H91" i="3"/>
  <c r="K92" i="4"/>
  <c r="M91" i="3" s="1"/>
  <c r="T41" i="4"/>
  <c r="J88" i="3" s="1"/>
  <c r="E88" i="3"/>
  <c r="G76" i="3"/>
  <c r="J77" i="4"/>
  <c r="L76" i="3" s="1"/>
  <c r="F86" i="3"/>
  <c r="U39" i="4"/>
  <c r="K86" i="3" s="1"/>
  <c r="F81" i="3"/>
  <c r="U34" i="4"/>
  <c r="K81" i="3" s="1"/>
  <c r="K89" i="4"/>
  <c r="M88" i="3" s="1"/>
  <c r="H88" i="3"/>
  <c r="K62" i="4"/>
  <c r="M61" i="3" s="1"/>
  <c r="H61" i="3"/>
  <c r="G85" i="3"/>
  <c r="J86" i="4"/>
  <c r="L85" i="3" s="1"/>
  <c r="G67" i="3"/>
  <c r="J68" i="4"/>
  <c r="L67" i="3" s="1"/>
  <c r="J64" i="4"/>
  <c r="L63" i="3" s="1"/>
  <c r="G63" i="3"/>
  <c r="J72" i="4"/>
  <c r="L71" i="3" s="1"/>
  <c r="G71" i="3"/>
  <c r="F59" i="3"/>
  <c r="U12" i="4"/>
  <c r="K59" i="3" s="1"/>
  <c r="H60" i="3"/>
  <c r="K61" i="4"/>
  <c r="M60" i="3" s="1"/>
  <c r="K59" i="4"/>
  <c r="M58" i="3" s="1"/>
  <c r="H58" i="3"/>
  <c r="J81" i="4"/>
  <c r="L80" i="3" s="1"/>
  <c r="G80" i="3"/>
  <c r="H89" i="3"/>
  <c r="K90" i="4"/>
  <c r="M89" i="3" s="1"/>
  <c r="J79" i="4"/>
  <c r="L78" i="3" s="1"/>
  <c r="G78" i="3"/>
  <c r="F73" i="3"/>
  <c r="U26" i="4"/>
  <c r="K73" i="3" s="1"/>
  <c r="F88" i="3"/>
  <c r="U41" i="4"/>
  <c r="K88" i="3" s="1"/>
  <c r="H70" i="3"/>
  <c r="K71" i="4"/>
  <c r="M70" i="3" s="1"/>
  <c r="J75" i="4"/>
  <c r="L74" i="3" s="1"/>
  <c r="G74" i="3"/>
  <c r="E72" i="3"/>
  <c r="T25" i="4"/>
  <c r="J72" i="3" s="1"/>
  <c r="J89" i="4"/>
  <c r="L88" i="3" s="1"/>
  <c r="G88" i="3"/>
  <c r="H92" i="3"/>
  <c r="K93" i="4"/>
  <c r="M92" i="3" s="1"/>
  <c r="T40" i="4"/>
  <c r="J87" i="3" s="1"/>
  <c r="E87" i="3"/>
  <c r="J67" i="4"/>
  <c r="L66" i="3" s="1"/>
  <c r="G66" i="3"/>
  <c r="F95" i="3"/>
  <c r="U48" i="4"/>
  <c r="K95" i="3" s="1"/>
  <c r="F84" i="3"/>
  <c r="U37" i="4"/>
  <c r="K84" i="3" s="1"/>
  <c r="E64" i="3"/>
  <c r="T17" i="4"/>
  <c r="J64" i="3" s="1"/>
  <c r="H62" i="3"/>
  <c r="K63" i="4"/>
  <c r="M62" i="3" s="1"/>
  <c r="F79" i="3"/>
  <c r="U32" i="4"/>
  <c r="K79" i="3" s="1"/>
  <c r="K79" i="4" l="1"/>
  <c r="M78" i="3" s="1"/>
  <c r="E56" i="3"/>
  <c r="U42" i="4"/>
  <c r="K89" i="3" s="1"/>
  <c r="U10" i="4"/>
  <c r="K57" i="3" s="1"/>
  <c r="H86" i="3"/>
  <c r="G91" i="3"/>
  <c r="T10" i="4"/>
  <c r="J57" i="3" s="1"/>
  <c r="E94" i="3"/>
  <c r="K86" i="4"/>
  <c r="M85" i="3" s="1"/>
  <c r="U47" i="4"/>
  <c r="K94" i="3" s="1"/>
  <c r="T15" i="4"/>
  <c r="J62" i="3" s="1"/>
  <c r="J65" i="4"/>
  <c r="L64" i="3" s="1"/>
  <c r="J74" i="4"/>
  <c r="L73" i="3" s="1"/>
  <c r="T19" i="4"/>
  <c r="J66" i="3" s="1"/>
  <c r="H95" i="3"/>
  <c r="E86" i="3"/>
  <c r="G72" i="3"/>
  <c r="F90" i="3"/>
  <c r="U44" i="4"/>
  <c r="K91" i="3" s="1"/>
  <c r="J95" i="4"/>
  <c r="L94" i="3" s="1"/>
  <c r="F71" i="3"/>
  <c r="H94" i="3"/>
  <c r="F72" i="3"/>
  <c r="U35" i="4"/>
  <c r="K82" i="3" s="1"/>
  <c r="F70" i="3"/>
  <c r="H72" i="3"/>
  <c r="H76" i="3"/>
  <c r="K81" i="4"/>
  <c r="M80" i="3" s="1"/>
  <c r="T12" i="4"/>
  <c r="J59" i="3" s="1"/>
  <c r="E92" i="3"/>
  <c r="J69" i="4"/>
  <c r="L68" i="3" s="1"/>
  <c r="U28" i="4"/>
  <c r="K75" i="3" s="1"/>
  <c r="H57" i="3"/>
  <c r="T44" i="4"/>
  <c r="J91" i="3" s="1"/>
  <c r="G70" i="3"/>
  <c r="E69" i="3"/>
  <c r="K75" i="4"/>
  <c r="M74" i="3" s="1"/>
  <c r="H73" i="3"/>
  <c r="T37" i="4"/>
  <c r="J84" i="3" s="1"/>
  <c r="J59" i="4"/>
  <c r="L58" i="3" s="1"/>
  <c r="F64" i="3"/>
  <c r="J93" i="4"/>
  <c r="L92" i="3" s="1"/>
  <c r="H68" i="3"/>
  <c r="K65" i="4"/>
  <c r="M64" i="3" s="1"/>
  <c r="J87" i="4"/>
  <c r="L86" i="3" s="1"/>
  <c r="T29" i="4"/>
  <c r="J76" i="3" s="1"/>
  <c r="G84" i="3"/>
  <c r="G65" i="3"/>
  <c r="E70" i="3"/>
  <c r="E65" i="3"/>
  <c r="U16" i="4"/>
  <c r="K63" i="3" s="1"/>
  <c r="T33" i="4"/>
  <c r="J80" i="3" s="1"/>
  <c r="U19" i="4"/>
  <c r="K66" i="3" s="1"/>
  <c r="U29" i="4"/>
  <c r="K76" i="3" s="1"/>
  <c r="K80" i="4"/>
  <c r="M79" i="3" s="1"/>
  <c r="E68" i="3"/>
  <c r="T32" i="4"/>
  <c r="J79" i="3" s="1"/>
  <c r="U45" i="4"/>
  <c r="K92" i="3" s="1"/>
  <c r="F69" i="3"/>
  <c r="U15" i="4"/>
  <c r="K62" i="3" s="1"/>
  <c r="F74" i="3"/>
  <c r="H65" i="3"/>
  <c r="U38" i="4"/>
  <c r="K85" i="3" s="1"/>
  <c r="H56" i="3"/>
  <c r="T11" i="4"/>
  <c r="J58" i="3" s="1"/>
  <c r="T36" i="4"/>
  <c r="J83" i="3" s="1"/>
  <c r="T16" i="4"/>
  <c r="J63" i="3" s="1"/>
  <c r="E93" i="3"/>
  <c r="K67" i="4"/>
  <c r="M66" i="3" s="1"/>
  <c r="H67" i="3"/>
  <c r="U33" i="4"/>
  <c r="K80" i="3" s="1"/>
  <c r="U14" i="4"/>
  <c r="K61" i="3" s="1"/>
  <c r="J94" i="4"/>
  <c r="L93" i="3" s="1"/>
  <c r="E90" i="3"/>
  <c r="G89" i="3"/>
  <c r="G81" i="3"/>
  <c r="E71" i="3"/>
  <c r="H77" i="3"/>
  <c r="E74" i="3"/>
  <c r="K82" i="4"/>
  <c r="M81" i="3" s="1"/>
  <c r="G77" i="3"/>
  <c r="G57" i="3"/>
  <c r="U20" i="4"/>
  <c r="K67" i="3" s="1"/>
  <c r="F58" i="3"/>
  <c r="H59" i="3"/>
  <c r="J70" i="4"/>
  <c r="L69" i="3" s="1"/>
  <c r="H93" i="3"/>
  <c r="F78" i="3"/>
  <c r="E89" i="3"/>
  <c r="J83" i="4"/>
  <c r="L82" i="3" s="1"/>
  <c r="T30" i="4"/>
  <c r="J77" i="3" s="1"/>
  <c r="U13" i="4"/>
  <c r="K60" i="3" s="1"/>
  <c r="F68" i="3"/>
  <c r="E73" i="3"/>
  <c r="E95" i="3"/>
  <c r="T13" i="4"/>
  <c r="J60" i="3" s="1"/>
  <c r="H75" i="3"/>
  <c r="H71" i="3"/>
  <c r="F56" i="3"/>
  <c r="E61" i="3"/>
  <c r="K85" i="4"/>
  <c r="M84" i="3" s="1"/>
  <c r="E75" i="3"/>
  <c r="F65" i="3"/>
  <c r="U40" i="4"/>
  <c r="K87" i="3" s="1"/>
  <c r="T35" i="4"/>
  <c r="J82" i="3" s="1"/>
  <c r="T31" i="4"/>
  <c r="J78" i="3" s="1"/>
  <c r="G75" i="3"/>
  <c r="K88" i="4"/>
  <c r="M87" i="3" s="1"/>
  <c r="H69" i="3"/>
  <c r="H83" i="3"/>
  <c r="K91" i="4"/>
  <c r="M90" i="3" s="1"/>
  <c r="U30" i="4"/>
  <c r="K77" i="3" s="1"/>
  <c r="T34" i="4"/>
  <c r="J81" i="3" s="1"/>
  <c r="G83" i="3"/>
  <c r="E85" i="3"/>
  <c r="G95" i="3"/>
  <c r="J88" i="4"/>
  <c r="L87" i="3" s="1"/>
  <c r="J62" i="4"/>
  <c r="L61" i="3" s="1"/>
  <c r="K83" i="4"/>
  <c r="M82" i="3" s="1"/>
  <c r="J63" i="4"/>
  <c r="L62" i="3" s="1"/>
  <c r="G59" i="3"/>
  <c r="K64" i="4"/>
  <c r="M63" i="3" s="1"/>
  <c r="U46" i="4"/>
  <c r="K93" i="3" s="1"/>
  <c r="J61" i="4"/>
  <c r="L60" i="3" s="1"/>
  <c r="G79" i="3"/>
  <c r="S49" i="4"/>
  <c r="J8" i="2" s="1"/>
  <c r="J32" i="2" s="1"/>
  <c r="H97" i="4"/>
  <c r="I14" i="2" s="1"/>
  <c r="R49" i="4"/>
  <c r="E92" i="10" s="1"/>
  <c r="D96" i="3"/>
  <c r="F83" i="3"/>
  <c r="J91" i="4"/>
  <c r="L90" i="3" s="1"/>
  <c r="C85" i="10"/>
  <c r="Q49" i="4"/>
  <c r="I10" i="2" s="1"/>
  <c r="E67" i="3"/>
  <c r="G56" i="3"/>
  <c r="I97" i="4"/>
  <c r="K92" i="10" s="1"/>
  <c r="I96" i="3"/>
  <c r="J56" i="3"/>
  <c r="M56" i="3"/>
  <c r="K56" i="3"/>
  <c r="L56" i="3"/>
  <c r="C92" i="10" l="1"/>
  <c r="F96" i="3"/>
  <c r="I16" i="2"/>
  <c r="I12" i="2"/>
  <c r="J96" i="3"/>
  <c r="E96" i="3"/>
  <c r="G96" i="3"/>
  <c r="H96" i="3"/>
  <c r="T49" i="4"/>
  <c r="J10" i="2" s="1"/>
  <c r="M96" i="3"/>
  <c r="K96" i="3"/>
  <c r="J97" i="4"/>
  <c r="J14" i="2" s="1"/>
  <c r="U49" i="4"/>
  <c r="J12" i="2" s="1"/>
  <c r="K97" i="4"/>
  <c r="J16" i="2" s="1"/>
  <c r="I92" i="10"/>
  <c r="L96" i="3"/>
</calcChain>
</file>

<file path=xl/sharedStrings.xml><?xml version="1.0" encoding="utf-8"?>
<sst xmlns="http://schemas.openxmlformats.org/spreadsheetml/2006/main" count="1512" uniqueCount="585">
  <si>
    <t>分析テーマ</t>
    <rPh sb="0" eb="2">
      <t>ブンセキ</t>
    </rPh>
    <phoneticPr fontId="2"/>
  </si>
  <si>
    <t>２．消費転換率を下の表から選び、プルダウンで選択してください。</t>
    <rPh sb="2" eb="4">
      <t>ショウヒ</t>
    </rPh>
    <rPh sb="4" eb="6">
      <t>テンカン</t>
    </rPh>
    <rPh sb="6" eb="7">
      <t>リツ</t>
    </rPh>
    <rPh sb="8" eb="9">
      <t>シタ</t>
    </rPh>
    <rPh sb="10" eb="11">
      <t>ヒョウ</t>
    </rPh>
    <rPh sb="13" eb="14">
      <t>エラ</t>
    </rPh>
    <rPh sb="22" eb="24">
      <t>センタク</t>
    </rPh>
    <phoneticPr fontId="2"/>
  </si>
  <si>
    <t>消費転換率</t>
    <rPh sb="0" eb="2">
      <t>ショウヒ</t>
    </rPh>
    <rPh sb="2" eb="4">
      <t>テンカン</t>
    </rPh>
    <rPh sb="4" eb="5">
      <t>リツ</t>
    </rPh>
    <phoneticPr fontId="2"/>
  </si>
  <si>
    <t>３．表示単位を下の表から選び、プルダウンで選択してください。</t>
    <rPh sb="2" eb="4">
      <t>ヒョウジ</t>
    </rPh>
    <rPh sb="4" eb="6">
      <t>タンイ</t>
    </rPh>
    <rPh sb="7" eb="8">
      <t>シタ</t>
    </rPh>
    <rPh sb="9" eb="10">
      <t>ヒョウ</t>
    </rPh>
    <rPh sb="12" eb="13">
      <t>エラ</t>
    </rPh>
    <rPh sb="21" eb="23">
      <t>センタク</t>
    </rPh>
    <phoneticPr fontId="2"/>
  </si>
  <si>
    <t>表示単位</t>
    <rPh sb="0" eb="2">
      <t>ヒョウジ</t>
    </rPh>
    <rPh sb="2" eb="4">
      <t>タンイ</t>
    </rPh>
    <phoneticPr fontId="2"/>
  </si>
  <si>
    <t>百万円</t>
    <rPh sb="0" eb="3">
      <t>ヒャクマンエン</t>
    </rPh>
    <phoneticPr fontId="2"/>
  </si>
  <si>
    <t>千円</t>
    <rPh sb="0" eb="2">
      <t>センエン</t>
    </rPh>
    <phoneticPr fontId="2"/>
  </si>
  <si>
    <t>単位調整係数</t>
    <rPh sb="0" eb="2">
      <t>タンイ</t>
    </rPh>
    <rPh sb="2" eb="4">
      <t>チョウセイ</t>
    </rPh>
    <rPh sb="4" eb="6">
      <t>ケイスウ</t>
    </rPh>
    <phoneticPr fontId="2"/>
  </si>
  <si>
    <t>億円</t>
    <rPh sb="0" eb="2">
      <t>オクエン</t>
    </rPh>
    <phoneticPr fontId="2"/>
  </si>
  <si>
    <t>東日本高速道路(株)
中日本高速道路(株)
西日本高速道路(株)</t>
    <phoneticPr fontId="23"/>
  </si>
  <si>
    <t>首都高速道路(株)</t>
    <rPh sb="4" eb="6">
      <t>ドウロ</t>
    </rPh>
    <rPh sb="6" eb="9">
      <t>カブ</t>
    </rPh>
    <phoneticPr fontId="23"/>
  </si>
  <si>
    <t>阪神高速道路(株)</t>
    <rPh sb="6" eb="9">
      <t>カブ</t>
    </rPh>
    <phoneticPr fontId="23"/>
  </si>
  <si>
    <t>本州四国連絡高速道路(株)</t>
    <rPh sb="6" eb="8">
      <t>コウソク</t>
    </rPh>
    <rPh sb="8" eb="10">
      <t>ドウロ</t>
    </rPh>
    <rPh sb="10" eb="13">
      <t>カブ</t>
    </rPh>
    <phoneticPr fontId="23"/>
  </si>
  <si>
    <t>合　　計</t>
    <rPh sb="0" eb="1">
      <t>ゴウ</t>
    </rPh>
    <rPh sb="3" eb="4">
      <t>ケイ</t>
    </rPh>
    <phoneticPr fontId="23"/>
  </si>
  <si>
    <t>最終需要額
（工事費）</t>
    <rPh sb="0" eb="2">
      <t>サイシュウ</t>
    </rPh>
    <rPh sb="2" eb="4">
      <t>ジュヨウ</t>
    </rPh>
    <rPh sb="4" eb="5">
      <t>ガク</t>
    </rPh>
    <rPh sb="7" eb="10">
      <t>コウジヒ</t>
    </rPh>
    <phoneticPr fontId="2"/>
  </si>
  <si>
    <t>地方公社等</t>
    <phoneticPr fontId="23"/>
  </si>
  <si>
    <t>長崎市
消費転換率</t>
    <rPh sb="0" eb="3">
      <t>ナガサキシ</t>
    </rPh>
    <rPh sb="4" eb="6">
      <t>ショウヒ</t>
    </rPh>
    <rPh sb="6" eb="8">
      <t>テンカン</t>
    </rPh>
    <rPh sb="8" eb="9">
      <t>リツ</t>
    </rPh>
    <phoneticPr fontId="2"/>
  </si>
  <si>
    <t>経済波及効果分析結果Ⅰ　概要</t>
    <rPh sb="0" eb="2">
      <t>ケイザイ</t>
    </rPh>
    <rPh sb="2" eb="4">
      <t>ハキュウ</t>
    </rPh>
    <rPh sb="4" eb="6">
      <t>コウカ</t>
    </rPh>
    <rPh sb="6" eb="8">
      <t>ブンセキ</t>
    </rPh>
    <rPh sb="8" eb="10">
      <t>ケッカ</t>
    </rPh>
    <rPh sb="12" eb="14">
      <t>ガイヨウ</t>
    </rPh>
    <phoneticPr fontId="2"/>
  </si>
  <si>
    <t>直接効果</t>
    <rPh sb="0" eb="2">
      <t>チョクセツ</t>
    </rPh>
    <rPh sb="2" eb="4">
      <t>コウカ</t>
    </rPh>
    <phoneticPr fontId="2"/>
  </si>
  <si>
    <t>合計
（総合効果）</t>
    <rPh sb="0" eb="2">
      <t>ゴウケイ</t>
    </rPh>
    <rPh sb="4" eb="6">
      <t>ソウゴウ</t>
    </rPh>
    <rPh sb="6" eb="8">
      <t>コウカ</t>
    </rPh>
    <phoneticPr fontId="2"/>
  </si>
  <si>
    <t>生産
誘発額</t>
    <rPh sb="0" eb="2">
      <t>セイサン</t>
    </rPh>
    <rPh sb="3" eb="5">
      <t>ユウハツ</t>
    </rPh>
    <rPh sb="5" eb="6">
      <t>ガク</t>
    </rPh>
    <phoneticPr fontId="2"/>
  </si>
  <si>
    <t>粗付加価値
誘発額</t>
    <rPh sb="0" eb="1">
      <t>ソ</t>
    </rPh>
    <rPh sb="1" eb="3">
      <t>フカ</t>
    </rPh>
    <rPh sb="3" eb="5">
      <t>カチ</t>
    </rPh>
    <rPh sb="6" eb="8">
      <t>ユウハツ</t>
    </rPh>
    <rPh sb="8" eb="9">
      <t>ガク</t>
    </rPh>
    <phoneticPr fontId="2"/>
  </si>
  <si>
    <t>雇用者所得
誘発額</t>
    <rPh sb="0" eb="3">
      <t>コヨウシャ</t>
    </rPh>
    <rPh sb="3" eb="5">
      <t>ショトク</t>
    </rPh>
    <rPh sb="6" eb="8">
      <t>ユウハツ</t>
    </rPh>
    <rPh sb="8" eb="9">
      <t>ガク</t>
    </rPh>
    <phoneticPr fontId="2"/>
  </si>
  <si>
    <t>就業者
誘発数</t>
    <rPh sb="0" eb="3">
      <t>シュウギョウシャ</t>
    </rPh>
    <rPh sb="4" eb="6">
      <t>ユウハツ</t>
    </rPh>
    <rPh sb="6" eb="7">
      <t>スウ</t>
    </rPh>
    <phoneticPr fontId="2"/>
  </si>
  <si>
    <t>雇用者
誘発数</t>
    <rPh sb="0" eb="3">
      <t>コヨウシャ</t>
    </rPh>
    <rPh sb="4" eb="6">
      <t>ユウハツ</t>
    </rPh>
    <rPh sb="6" eb="7">
      <t>スウ</t>
    </rPh>
    <phoneticPr fontId="2"/>
  </si>
  <si>
    <t>（倍）</t>
    <rPh sb="1" eb="2">
      <t>バイ</t>
    </rPh>
    <phoneticPr fontId="2"/>
  </si>
  <si>
    <t>波及効果倍率
（生産誘発額*1の合計（総合効果）／最終需要増加額）</t>
    <rPh sb="0" eb="2">
      <t>ハキュウ</t>
    </rPh>
    <rPh sb="2" eb="4">
      <t>コウカ</t>
    </rPh>
    <rPh sb="4" eb="6">
      <t>バイリツ</t>
    </rPh>
    <rPh sb="8" eb="10">
      <t>セイサン</t>
    </rPh>
    <rPh sb="10" eb="12">
      <t>ユウハツ</t>
    </rPh>
    <rPh sb="12" eb="13">
      <t>ガク</t>
    </rPh>
    <rPh sb="16" eb="18">
      <t>ゴウケイ</t>
    </rPh>
    <rPh sb="19" eb="21">
      <t>ソウゴウ</t>
    </rPh>
    <rPh sb="21" eb="23">
      <t>コウカ</t>
    </rPh>
    <rPh sb="25" eb="27">
      <t>サイシュウ</t>
    </rPh>
    <rPh sb="27" eb="29">
      <t>ジュヨウ</t>
    </rPh>
    <rPh sb="29" eb="31">
      <t>ゾウカ</t>
    </rPh>
    <rPh sb="31" eb="32">
      <t>ガク</t>
    </rPh>
    <phoneticPr fontId="2"/>
  </si>
  <si>
    <t>注意事項：簡易分析ツールによる分析結果の取り扱いについて</t>
    <rPh sb="0" eb="2">
      <t>チュウイ</t>
    </rPh>
    <rPh sb="2" eb="4">
      <t>ジコウ</t>
    </rPh>
    <rPh sb="5" eb="7">
      <t>カンイ</t>
    </rPh>
    <rPh sb="7" eb="9">
      <t>ブンセキ</t>
    </rPh>
    <phoneticPr fontId="2"/>
  </si>
  <si>
    <t>*1</t>
    <phoneticPr fontId="2"/>
  </si>
  <si>
    <t>*2</t>
    <phoneticPr fontId="2"/>
  </si>
  <si>
    <t>*3</t>
    <phoneticPr fontId="2"/>
  </si>
  <si>
    <t>*4</t>
    <phoneticPr fontId="2"/>
  </si>
  <si>
    <t>*5</t>
    <phoneticPr fontId="2"/>
  </si>
  <si>
    <t>（※端数調整を行っていないため合計と内訳の計は必ずしも一致しません。）</t>
    <rPh sb="2" eb="4">
      <t>ハスウ</t>
    </rPh>
    <rPh sb="4" eb="6">
      <t>チョウセイ</t>
    </rPh>
    <rPh sb="7" eb="8">
      <t>オコナ</t>
    </rPh>
    <rPh sb="15" eb="17">
      <t>ゴウケイ</t>
    </rPh>
    <rPh sb="18" eb="20">
      <t>ウチワケ</t>
    </rPh>
    <rPh sb="21" eb="22">
      <t>ケイ</t>
    </rPh>
    <rPh sb="23" eb="24">
      <t>カナラ</t>
    </rPh>
    <rPh sb="27" eb="29">
      <t>イッチ</t>
    </rPh>
    <phoneticPr fontId="23"/>
  </si>
  <si>
    <t>生産誘発額：最終需要を賄うために直接･間接に誘発された県内生産額。</t>
    <rPh sb="0" eb="2">
      <t>セイサン</t>
    </rPh>
    <rPh sb="2" eb="5">
      <t>ユウハツガク</t>
    </rPh>
    <rPh sb="6" eb="8">
      <t>サイシュウ</t>
    </rPh>
    <rPh sb="8" eb="10">
      <t>ジュヨウ</t>
    </rPh>
    <rPh sb="11" eb="12">
      <t>マカナ</t>
    </rPh>
    <rPh sb="16" eb="18">
      <t>チョクセツ</t>
    </rPh>
    <rPh sb="19" eb="21">
      <t>カンセツ</t>
    </rPh>
    <rPh sb="22" eb="24">
      <t>ユウハツ</t>
    </rPh>
    <rPh sb="27" eb="29">
      <t>ケンナイ</t>
    </rPh>
    <rPh sb="29" eb="31">
      <t>セイサン</t>
    </rPh>
    <rPh sb="31" eb="32">
      <t>ガク</t>
    </rPh>
    <phoneticPr fontId="23"/>
  </si>
  <si>
    <t>粗付加価値誘発額：粗付加価値とは生産活動によって新たに付加された価値で､雇用者所得､営業余剰､資本減耗引当などから構成される。粗付価値誘発額は生産が誘発されることに伴って誘発される粗付加価値の額。</t>
    <rPh sb="0" eb="1">
      <t>ソ</t>
    </rPh>
    <rPh sb="1" eb="3">
      <t>フカ</t>
    </rPh>
    <rPh sb="3" eb="5">
      <t>カチ</t>
    </rPh>
    <rPh sb="5" eb="7">
      <t>ユウハツ</t>
    </rPh>
    <rPh sb="7" eb="8">
      <t>ガク</t>
    </rPh>
    <rPh sb="57" eb="59">
      <t>コウセイ</t>
    </rPh>
    <phoneticPr fontId="23"/>
  </si>
  <si>
    <t>雇用者所得誘発額：雇用者所得とは民間や政府等の雇用者に対して労働の報酬として支払われる現金､現物のすべての所得。雇用者所得誘発額は生産が誘発されることに伴って誘発される雇用者所得の額。</t>
    <rPh sb="0" eb="3">
      <t>コヨウシャ</t>
    </rPh>
    <rPh sb="3" eb="5">
      <t>ショトク</t>
    </rPh>
    <rPh sb="5" eb="8">
      <t>ユウハツガク</t>
    </rPh>
    <rPh sb="9" eb="12">
      <t>コヨウシャ</t>
    </rPh>
    <rPh sb="12" eb="14">
      <t>ショトク</t>
    </rPh>
    <rPh sb="16" eb="18">
      <t>ミンカン</t>
    </rPh>
    <rPh sb="19" eb="21">
      <t>セイフ</t>
    </rPh>
    <rPh sb="21" eb="22">
      <t>トウ</t>
    </rPh>
    <rPh sb="23" eb="25">
      <t>コヨウ</t>
    </rPh>
    <rPh sb="25" eb="26">
      <t>モノ</t>
    </rPh>
    <rPh sb="27" eb="28">
      <t>タイ</t>
    </rPh>
    <rPh sb="30" eb="32">
      <t>ロウドウ</t>
    </rPh>
    <rPh sb="33" eb="35">
      <t>ホウシュウ</t>
    </rPh>
    <rPh sb="38" eb="40">
      <t>シハラ</t>
    </rPh>
    <rPh sb="43" eb="45">
      <t>ゲンキン</t>
    </rPh>
    <rPh sb="46" eb="48">
      <t>ゲンブツ</t>
    </rPh>
    <rPh sb="53" eb="55">
      <t>ショトク</t>
    </rPh>
    <rPh sb="56" eb="59">
      <t>コヨウシャ</t>
    </rPh>
    <rPh sb="59" eb="61">
      <t>ショトク</t>
    </rPh>
    <rPh sb="61" eb="64">
      <t>ユウハツガク</t>
    </rPh>
    <rPh sb="65" eb="67">
      <t>セイサン</t>
    </rPh>
    <rPh sb="68" eb="70">
      <t>ユウハツ</t>
    </rPh>
    <rPh sb="76" eb="77">
      <t>トモナ</t>
    </rPh>
    <rPh sb="79" eb="81">
      <t>ユウハツ</t>
    </rPh>
    <rPh sb="84" eb="87">
      <t>コヨウシャ</t>
    </rPh>
    <rPh sb="87" eb="89">
      <t>ショトク</t>
    </rPh>
    <rPh sb="90" eb="91">
      <t>ガク</t>
    </rPh>
    <phoneticPr fontId="23"/>
  </si>
  <si>
    <t>1.</t>
    <phoneticPr fontId="2"/>
  </si>
  <si>
    <t>2.</t>
    <phoneticPr fontId="2"/>
  </si>
  <si>
    <t>この簡易分析ツールによる分析結果は、実際の経済波及効果を保証するものではありません。</t>
    <rPh sb="2" eb="4">
      <t>カンイ</t>
    </rPh>
    <rPh sb="4" eb="6">
      <t>ブンセキ</t>
    </rPh>
    <phoneticPr fontId="23"/>
  </si>
  <si>
    <t>3.</t>
    <phoneticPr fontId="2"/>
  </si>
  <si>
    <t>4.</t>
    <phoneticPr fontId="2"/>
  </si>
  <si>
    <t>生産誘発額</t>
  </si>
  <si>
    <t>合計</t>
  </si>
  <si>
    <t>経済波及効果分析結果Ⅱ　部門別経済波及効果一覧表</t>
    <rPh sb="0" eb="2">
      <t>ケイザイ</t>
    </rPh>
    <rPh sb="2" eb="4">
      <t>ハキュウ</t>
    </rPh>
    <rPh sb="4" eb="6">
      <t>コウカ</t>
    </rPh>
    <rPh sb="6" eb="8">
      <t>ブンセキ</t>
    </rPh>
    <rPh sb="8" eb="10">
      <t>ケッカ</t>
    </rPh>
    <rPh sb="12" eb="14">
      <t>ブモン</t>
    </rPh>
    <rPh sb="14" eb="15">
      <t>ベツ</t>
    </rPh>
    <rPh sb="15" eb="17">
      <t>ケイザイ</t>
    </rPh>
    <rPh sb="17" eb="19">
      <t>ハキュウ</t>
    </rPh>
    <rPh sb="19" eb="21">
      <t>コウカ</t>
    </rPh>
    <rPh sb="21" eb="23">
      <t>イチラン</t>
    </rPh>
    <rPh sb="23" eb="24">
      <t>ヒョウ</t>
    </rPh>
    <phoneticPr fontId="2"/>
  </si>
  <si>
    <t>就業者
誘発数</t>
    <rPh sb="4" eb="5">
      <t>ユウ</t>
    </rPh>
    <rPh sb="5" eb="6">
      <t>ハツ</t>
    </rPh>
    <rPh sb="6" eb="7">
      <t>スウ</t>
    </rPh>
    <phoneticPr fontId="2"/>
  </si>
  <si>
    <t>雇用者
誘発数</t>
    <rPh sb="0" eb="1">
      <t>ヤトイ</t>
    </rPh>
    <rPh sb="1" eb="2">
      <t>ヨウ</t>
    </rPh>
    <rPh sb="2" eb="3">
      <t>シャ</t>
    </rPh>
    <rPh sb="4" eb="5">
      <t>ユウ</t>
    </rPh>
    <rPh sb="5" eb="6">
      <t>ハツ</t>
    </rPh>
    <rPh sb="6" eb="7">
      <t>スウ</t>
    </rPh>
    <phoneticPr fontId="2"/>
  </si>
  <si>
    <t>粗付加価値
誘発額</t>
    <rPh sb="3" eb="5">
      <t>カチ</t>
    </rPh>
    <rPh sb="6" eb="8">
      <t>ユウハツ</t>
    </rPh>
    <rPh sb="8" eb="9">
      <t>ガク</t>
    </rPh>
    <phoneticPr fontId="2"/>
  </si>
  <si>
    <t>01</t>
    <phoneticPr fontId="2"/>
  </si>
  <si>
    <t>02</t>
    <phoneticPr fontId="2"/>
  </si>
  <si>
    <t>水産業</t>
    <rPh sb="0" eb="3">
      <t>スイサンギョウ</t>
    </rPh>
    <phoneticPr fontId="2"/>
  </si>
  <si>
    <t>03</t>
    <phoneticPr fontId="2"/>
  </si>
  <si>
    <t>04</t>
    <phoneticPr fontId="2"/>
  </si>
  <si>
    <t>05</t>
    <phoneticPr fontId="2"/>
  </si>
  <si>
    <t>06</t>
    <phoneticPr fontId="2"/>
  </si>
  <si>
    <t>07</t>
    <phoneticPr fontId="2"/>
  </si>
  <si>
    <t>08</t>
    <phoneticPr fontId="2"/>
  </si>
  <si>
    <t>09</t>
    <phoneticPr fontId="2"/>
  </si>
  <si>
    <t>合計（総合効果）</t>
    <rPh sb="0" eb="2">
      <t>ゴウケイ</t>
    </rPh>
    <rPh sb="3" eb="5">
      <t>ソウゴウ</t>
    </rPh>
    <rPh sb="5" eb="7">
      <t>コウカ</t>
    </rPh>
    <phoneticPr fontId="2"/>
  </si>
  <si>
    <t>計算域Ⅱ　直接効果・第1次間接波及効果・第2次間接波及効果・就業（雇用）誘発効果の計算</t>
    <rPh sb="0" eb="2">
      <t>ケイサン</t>
    </rPh>
    <rPh sb="2" eb="3">
      <t>イキ</t>
    </rPh>
    <rPh sb="5" eb="7">
      <t>チョクセツ</t>
    </rPh>
    <rPh sb="7" eb="9">
      <t>コウカ</t>
    </rPh>
    <rPh sb="10" eb="11">
      <t>ダイ</t>
    </rPh>
    <rPh sb="12" eb="13">
      <t>ジ</t>
    </rPh>
    <rPh sb="13" eb="15">
      <t>カンセツ</t>
    </rPh>
    <rPh sb="15" eb="17">
      <t>ハキュウ</t>
    </rPh>
    <rPh sb="17" eb="19">
      <t>コウカ</t>
    </rPh>
    <rPh sb="20" eb="21">
      <t>ダイ</t>
    </rPh>
    <rPh sb="22" eb="23">
      <t>ジ</t>
    </rPh>
    <rPh sb="23" eb="25">
      <t>カンセツ</t>
    </rPh>
    <rPh sb="25" eb="27">
      <t>ハキュウ</t>
    </rPh>
    <rPh sb="27" eb="29">
      <t>コウカ</t>
    </rPh>
    <rPh sb="30" eb="32">
      <t>シュウギョウ</t>
    </rPh>
    <rPh sb="33" eb="35">
      <t>コヨウ</t>
    </rPh>
    <rPh sb="36" eb="38">
      <t>ユウハツ</t>
    </rPh>
    <rPh sb="38" eb="40">
      <t>コウカ</t>
    </rPh>
    <rPh sb="41" eb="43">
      <t>ケイサン</t>
    </rPh>
    <phoneticPr fontId="2"/>
  </si>
  <si>
    <t>県内
需要額</t>
    <rPh sb="0" eb="2">
      <t>ケンナイ</t>
    </rPh>
    <rPh sb="3" eb="5">
      <t>ジュヨウ</t>
    </rPh>
    <rPh sb="5" eb="6">
      <t>ガク</t>
    </rPh>
    <phoneticPr fontId="2"/>
  </si>
  <si>
    <t>雇用者
所得額
合計</t>
    <rPh sb="0" eb="3">
      <t>コヨウシャ</t>
    </rPh>
    <rPh sb="4" eb="7">
      <t>ショトクガク</t>
    </rPh>
    <rPh sb="8" eb="9">
      <t>ゴウ</t>
    </rPh>
    <rPh sb="9" eb="10">
      <t>ケイ</t>
    </rPh>
    <phoneticPr fontId="2"/>
  </si>
  <si>
    <t>消費
支出額</t>
    <rPh sb="0" eb="2">
      <t>ショウヒ</t>
    </rPh>
    <rPh sb="3" eb="5">
      <t>シシュツ</t>
    </rPh>
    <rPh sb="5" eb="6">
      <t>ガク</t>
    </rPh>
    <phoneticPr fontId="2"/>
  </si>
  <si>
    <t>合計</t>
    <rPh sb="0" eb="2">
      <t>ゴウケイ</t>
    </rPh>
    <phoneticPr fontId="2"/>
  </si>
  <si>
    <t>単位：人</t>
    <rPh sb="3" eb="4">
      <t>ニン</t>
    </rPh>
    <phoneticPr fontId="2"/>
  </si>
  <si>
    <t>建設</t>
  </si>
  <si>
    <t>建築</t>
  </si>
  <si>
    <t>住宅建築</t>
  </si>
  <si>
    <t>土木</t>
  </si>
  <si>
    <t>公共事業</t>
  </si>
  <si>
    <t>道路関係
公共事業</t>
  </si>
  <si>
    <t>治水</t>
  </si>
  <si>
    <t>海岸</t>
  </si>
  <si>
    <t>砂防</t>
  </si>
  <si>
    <t>下水道</t>
  </si>
  <si>
    <t>空港</t>
  </si>
  <si>
    <t>公園</t>
  </si>
  <si>
    <t>その他の
土木</t>
  </si>
  <si>
    <t>木造在来
住宅</t>
  </si>
  <si>
    <t>ＳＲＣ住宅</t>
  </si>
  <si>
    <t>ＲＣ量産
住宅</t>
  </si>
  <si>
    <t>Ｓ在来住宅</t>
  </si>
  <si>
    <t>Ｓ量産住宅</t>
  </si>
  <si>
    <t>ＣＢ住宅</t>
  </si>
  <si>
    <t>木造事務所</t>
  </si>
  <si>
    <t>ＳＲＣ工場</t>
  </si>
  <si>
    <t>ＲＣ工場</t>
  </si>
  <si>
    <t>ＲＣ事務所</t>
  </si>
  <si>
    <t>不動産</t>
  </si>
  <si>
    <t>Ｓ事務所</t>
  </si>
  <si>
    <t>ＣＢ非住宅</t>
  </si>
  <si>
    <t>道路舗装</t>
  </si>
  <si>
    <t>道路補修</t>
  </si>
  <si>
    <t>街路舗装</t>
  </si>
  <si>
    <t>河川改修</t>
  </si>
  <si>
    <t>農林関係
公共事業</t>
  </si>
  <si>
    <t>鉄道軌道
建設</t>
  </si>
  <si>
    <t>電気通信
施設建設</t>
  </si>
  <si>
    <t>土地造成</t>
  </si>
  <si>
    <t>計算域Ⅳ　建設部門の原材料投入額、粗付加価値額及び雇用者所得額の計算</t>
    <rPh sb="0" eb="2">
      <t>ケイサン</t>
    </rPh>
    <rPh sb="2" eb="3">
      <t>イキ</t>
    </rPh>
    <rPh sb="5" eb="7">
      <t>ケンセツ</t>
    </rPh>
    <rPh sb="7" eb="9">
      <t>ブモン</t>
    </rPh>
    <rPh sb="10" eb="13">
      <t>ゲンザイリョウ</t>
    </rPh>
    <rPh sb="13" eb="15">
      <t>トウニュウ</t>
    </rPh>
    <rPh sb="15" eb="16">
      <t>ガク</t>
    </rPh>
    <rPh sb="17" eb="18">
      <t>ソ</t>
    </rPh>
    <rPh sb="18" eb="20">
      <t>フカ</t>
    </rPh>
    <rPh sb="20" eb="22">
      <t>カチ</t>
    </rPh>
    <rPh sb="22" eb="23">
      <t>ガク</t>
    </rPh>
    <rPh sb="23" eb="24">
      <t>オヨ</t>
    </rPh>
    <rPh sb="25" eb="28">
      <t>コヨウシャ</t>
    </rPh>
    <rPh sb="28" eb="30">
      <t>ショトク</t>
    </rPh>
    <rPh sb="30" eb="31">
      <t>ガク</t>
    </rPh>
    <rPh sb="32" eb="34">
      <t>ケイサン</t>
    </rPh>
    <phoneticPr fontId="23"/>
  </si>
  <si>
    <t>最終
需要額
(工事費)</t>
    <rPh sb="0" eb="2">
      <t>サイシュウ</t>
    </rPh>
    <rPh sb="3" eb="4">
      <t>モトメ</t>
    </rPh>
    <rPh sb="4" eb="5">
      <t>ヨウ</t>
    </rPh>
    <rPh sb="5" eb="6">
      <t>ガク</t>
    </rPh>
    <rPh sb="8" eb="9">
      <t>コウ</t>
    </rPh>
    <rPh sb="9" eb="10">
      <t>コト</t>
    </rPh>
    <rPh sb="10" eb="11">
      <t>ヒ</t>
    </rPh>
    <phoneticPr fontId="23"/>
  </si>
  <si>
    <t>建設部門
投入係数表</t>
    <rPh sb="0" eb="1">
      <t>ケン</t>
    </rPh>
    <rPh sb="1" eb="2">
      <t>セツ</t>
    </rPh>
    <rPh sb="2" eb="3">
      <t>ブ</t>
    </rPh>
    <rPh sb="3" eb="4">
      <t>モン</t>
    </rPh>
    <rPh sb="5" eb="6">
      <t>トウ</t>
    </rPh>
    <rPh sb="6" eb="7">
      <t>イ</t>
    </rPh>
    <rPh sb="7" eb="8">
      <t>カカリ</t>
    </rPh>
    <rPh sb="8" eb="9">
      <t>スウ</t>
    </rPh>
    <rPh sb="9" eb="10">
      <t>オモテ</t>
    </rPh>
    <phoneticPr fontId="23"/>
  </si>
  <si>
    <t>①原材料投入額
②粗付加価値額
③雇用者所得額</t>
    <rPh sb="1" eb="4">
      <t>ゲンザイリョウ</t>
    </rPh>
    <rPh sb="4" eb="7">
      <t>トウニュウガク</t>
    </rPh>
    <rPh sb="9" eb="10">
      <t>ソ</t>
    </rPh>
    <rPh sb="10" eb="12">
      <t>フカ</t>
    </rPh>
    <rPh sb="12" eb="14">
      <t>カチ</t>
    </rPh>
    <rPh sb="14" eb="15">
      <t>ガク</t>
    </rPh>
    <rPh sb="17" eb="20">
      <t>コヨウシャ</t>
    </rPh>
    <rPh sb="20" eb="22">
      <t>ショトク</t>
    </rPh>
    <rPh sb="22" eb="23">
      <t>ガク</t>
    </rPh>
    <phoneticPr fontId="23"/>
  </si>
  <si>
    <t>の計算</t>
    <rPh sb="1" eb="3">
      <t>ケイサン</t>
    </rPh>
    <phoneticPr fontId="23"/>
  </si>
  <si>
    <t>合計</t>
    <rPh sb="0" eb="2">
      <t>ゴウケイ</t>
    </rPh>
    <phoneticPr fontId="23"/>
  </si>
  <si>
    <t>粗付加価値率</t>
    <rPh sb="5" eb="6">
      <t>リツ</t>
    </rPh>
    <phoneticPr fontId="25"/>
  </si>
  <si>
    <t>雇用者所得率</t>
    <rPh sb="5" eb="6">
      <t>リツ</t>
    </rPh>
    <phoneticPr fontId="25"/>
  </si>
  <si>
    <t>各種係数</t>
    <rPh sb="0" eb="2">
      <t>カクシュ</t>
    </rPh>
    <rPh sb="2" eb="4">
      <t>ケイスウ</t>
    </rPh>
    <phoneticPr fontId="2"/>
  </si>
  <si>
    <t>輸移入率</t>
    <rPh sb="0" eb="1">
      <t>ユ</t>
    </rPh>
    <rPh sb="1" eb="3">
      <t>イニュウ</t>
    </rPh>
    <rPh sb="3" eb="4">
      <t>リツ</t>
    </rPh>
    <phoneticPr fontId="2"/>
  </si>
  <si>
    <t>県内
自給率</t>
    <rPh sb="0" eb="2">
      <t>ケンナイ</t>
    </rPh>
    <rPh sb="3" eb="6">
      <t>ジキュウリツ</t>
    </rPh>
    <phoneticPr fontId="2"/>
  </si>
  <si>
    <t>粗付加
価値率</t>
    <rPh sb="0" eb="1">
      <t>ソ</t>
    </rPh>
    <rPh sb="1" eb="3">
      <t>フカ</t>
    </rPh>
    <rPh sb="4" eb="6">
      <t>カチ</t>
    </rPh>
    <rPh sb="6" eb="7">
      <t>リツ</t>
    </rPh>
    <phoneticPr fontId="2"/>
  </si>
  <si>
    <t>雇用者
所得率</t>
    <rPh sb="0" eb="3">
      <t>コヨウシャ</t>
    </rPh>
    <rPh sb="4" eb="6">
      <t>ショトク</t>
    </rPh>
    <rPh sb="6" eb="7">
      <t>リツ</t>
    </rPh>
    <phoneticPr fontId="2"/>
  </si>
  <si>
    <t>民間消費
支出構成</t>
    <rPh sb="0" eb="2">
      <t>ミンカン</t>
    </rPh>
    <rPh sb="2" eb="4">
      <t>ショウヒ</t>
    </rPh>
    <rPh sb="5" eb="7">
      <t>シシュツ</t>
    </rPh>
    <rPh sb="7" eb="9">
      <t>コウセイ</t>
    </rPh>
    <phoneticPr fontId="2"/>
  </si>
  <si>
    <t>就業係数</t>
    <rPh sb="0" eb="2">
      <t>シュウギョウ</t>
    </rPh>
    <rPh sb="2" eb="4">
      <t>ケイスウ</t>
    </rPh>
    <phoneticPr fontId="2"/>
  </si>
  <si>
    <t>雇用係数</t>
    <rPh sb="0" eb="2">
      <t>コヨウ</t>
    </rPh>
    <rPh sb="2" eb="4">
      <t>ケイスウ</t>
    </rPh>
    <phoneticPr fontId="2"/>
  </si>
  <si>
    <t>合計（平均）</t>
    <rPh sb="0" eb="2">
      <t>ゴウケイ</t>
    </rPh>
    <rPh sb="3" eb="5">
      <t>ヘイキン</t>
    </rPh>
    <phoneticPr fontId="2"/>
  </si>
  <si>
    <t>非住宅建築</t>
  </si>
  <si>
    <t>非住宅建築
（非木造）</t>
  </si>
  <si>
    <t>河川・下水
道・その他
の公共事業</t>
  </si>
  <si>
    <t>港湾・漁港</t>
  </si>
  <si>
    <t>内生部門計</t>
  </si>
  <si>
    <t>雇用者所得</t>
  </si>
  <si>
    <t>資本減耗引当</t>
  </si>
  <si>
    <t>116</t>
  </si>
  <si>
    <t>間接税（除関税・輸入品商品税）</t>
  </si>
  <si>
    <t>117</t>
  </si>
  <si>
    <t>粗付加価値部門計</t>
  </si>
  <si>
    <t>建設部門投入係数表</t>
    <rPh sb="0" eb="2">
      <t>ケンセツ</t>
    </rPh>
    <rPh sb="2" eb="4">
      <t>ブモン</t>
    </rPh>
    <rPh sb="4" eb="6">
      <t>トウニュウ</t>
    </rPh>
    <rPh sb="6" eb="8">
      <t>ケイスウ</t>
    </rPh>
    <rPh sb="8" eb="9">
      <t>ヒョウ</t>
    </rPh>
    <phoneticPr fontId="2"/>
  </si>
  <si>
    <t>109</t>
    <phoneticPr fontId="2"/>
  </si>
  <si>
    <t>111</t>
    <phoneticPr fontId="2"/>
  </si>
  <si>
    <t>112</t>
    <phoneticPr fontId="2"/>
  </si>
  <si>
    <t>113</t>
    <phoneticPr fontId="2"/>
  </si>
  <si>
    <t>114</t>
    <phoneticPr fontId="2"/>
  </si>
  <si>
    <t>115</t>
    <phoneticPr fontId="2"/>
  </si>
  <si>
    <t>粗付加価値率</t>
    <rPh sb="5" eb="6">
      <t>リツ</t>
    </rPh>
    <phoneticPr fontId="2"/>
  </si>
  <si>
    <t>雇用者所得率</t>
    <rPh sb="5" eb="6">
      <t>リツ</t>
    </rPh>
    <phoneticPr fontId="2"/>
  </si>
  <si>
    <t>行和</t>
    <rPh sb="0" eb="1">
      <t>ギョウ</t>
    </rPh>
    <rPh sb="1" eb="2">
      <t>ワ</t>
    </rPh>
    <phoneticPr fontId="2"/>
  </si>
  <si>
    <t>感応度
係数</t>
    <rPh sb="0" eb="2">
      <t>カンノウ</t>
    </rPh>
    <rPh sb="2" eb="3">
      <t>ド</t>
    </rPh>
    <rPh sb="4" eb="6">
      <t>ケイスウ</t>
    </rPh>
    <phoneticPr fontId="2"/>
  </si>
  <si>
    <t>列和</t>
    <rPh sb="0" eb="1">
      <t>レツ</t>
    </rPh>
    <rPh sb="1" eb="2">
      <t>ワ</t>
    </rPh>
    <phoneticPr fontId="2"/>
  </si>
  <si>
    <t>影響力係数</t>
    <rPh sb="0" eb="3">
      <t>エイキョウリョク</t>
    </rPh>
    <rPh sb="3" eb="5">
      <t>ケイスウ</t>
    </rPh>
    <phoneticPr fontId="2"/>
  </si>
  <si>
    <t>建設部門分類(70部門)</t>
    <rPh sb="0" eb="2">
      <t>ケンセツ</t>
    </rPh>
    <rPh sb="2" eb="4">
      <t>ブモン</t>
    </rPh>
    <rPh sb="4" eb="6">
      <t>ブンルイ</t>
    </rPh>
    <rPh sb="9" eb="11">
      <t>ブモン</t>
    </rPh>
    <phoneticPr fontId="2"/>
  </si>
  <si>
    <t>第1次間接
波及効果</t>
    <rPh sb="0" eb="1">
      <t>ダイ</t>
    </rPh>
    <rPh sb="2" eb="3">
      <t>ジ</t>
    </rPh>
    <rPh sb="3" eb="5">
      <t>カンセツ</t>
    </rPh>
    <rPh sb="6" eb="8">
      <t>ハキュウ</t>
    </rPh>
    <rPh sb="8" eb="10">
      <t>コウカ</t>
    </rPh>
    <phoneticPr fontId="2"/>
  </si>
  <si>
    <t>第2次間接
波及効果</t>
    <rPh sb="0" eb="1">
      <t>ダイ</t>
    </rPh>
    <rPh sb="2" eb="3">
      <t>ジ</t>
    </rPh>
    <rPh sb="3" eb="5">
      <t>カンセツ</t>
    </rPh>
    <rPh sb="6" eb="8">
      <t>ハキュウ</t>
    </rPh>
    <rPh sb="8" eb="10">
      <t>コウカ</t>
    </rPh>
    <phoneticPr fontId="2"/>
  </si>
  <si>
    <t>第1次間接波及効果</t>
    <rPh sb="0" eb="1">
      <t>ダイ</t>
    </rPh>
    <rPh sb="2" eb="3">
      <t>ジ</t>
    </rPh>
    <rPh sb="3" eb="9">
      <t>カンセツハキュウコウカ</t>
    </rPh>
    <phoneticPr fontId="2"/>
  </si>
  <si>
    <t>第2次間接波及効果</t>
    <rPh sb="0" eb="1">
      <t>ダイ</t>
    </rPh>
    <rPh sb="2" eb="3">
      <t>ジ</t>
    </rPh>
    <rPh sb="3" eb="9">
      <t>カンセツハキュウコウカ</t>
    </rPh>
    <phoneticPr fontId="2"/>
  </si>
  <si>
    <t>第1次間接波及効果</t>
    <rPh sb="0" eb="1">
      <t>ダイ</t>
    </rPh>
    <rPh sb="2" eb="3">
      <t>ジ</t>
    </rPh>
    <rPh sb="3" eb="5">
      <t>カンセツ</t>
    </rPh>
    <rPh sb="5" eb="7">
      <t>ハキュウ</t>
    </rPh>
    <rPh sb="7" eb="9">
      <t>コウカ</t>
    </rPh>
    <phoneticPr fontId="2"/>
  </si>
  <si>
    <t>第2次間接波及効果</t>
    <rPh sb="0" eb="1">
      <t>ダイ</t>
    </rPh>
    <rPh sb="2" eb="3">
      <t>ジ</t>
    </rPh>
    <rPh sb="3" eb="5">
      <t>カンセツ</t>
    </rPh>
    <rPh sb="5" eb="7">
      <t>ハキュウ</t>
    </rPh>
    <rPh sb="7" eb="9">
      <t>コウカ</t>
    </rPh>
    <phoneticPr fontId="2"/>
  </si>
  <si>
    <t>するためのものです。</t>
  </si>
  <si>
    <t>　この簡易分析ツールは４種類のエクセルファイルから構成されています。</t>
  </si>
  <si>
    <t>３．消費転換率を選択する。</t>
  </si>
  <si>
    <t>４．表示単位を選択する。</t>
  </si>
  <si>
    <t>（１）分析上の前提条件等</t>
  </si>
  <si>
    <t>（２）産業連関表の限界及び問題点</t>
  </si>
  <si>
    <t>　　①分析時点の経済構造と完全には一致しません。</t>
  </si>
  <si>
    <t>　　②大量生産等による効率性の増大等は考慮されません。</t>
  </si>
  <si>
    <t>　　　な比例関係」を仮定しており、生産拡大や技術革新による費用の逓減</t>
  </si>
  <si>
    <t>　　③各産業間の相互干渉はないものとします。</t>
  </si>
  <si>
    <t>　　④需要の増加には必ず生産の増加で対応することとしています。</t>
  </si>
  <si>
    <t>（２）分析結果の取り扱い</t>
  </si>
  <si>
    <t>（３）分析結果の公表等</t>
  </si>
  <si>
    <t>&lt;&lt; 利用方法 &gt;&gt;</t>
    <phoneticPr fontId="2"/>
  </si>
  <si>
    <t>経済波及効果フローチャート</t>
    <rPh sb="0" eb="2">
      <t>ケイザイ</t>
    </rPh>
    <rPh sb="2" eb="4">
      <t>ハキュウ</t>
    </rPh>
    <rPh sb="4" eb="6">
      <t>コウカ</t>
    </rPh>
    <phoneticPr fontId="2"/>
  </si>
  <si>
    <t>最終需要額（工事費）</t>
    <rPh sb="0" eb="2">
      <t>サイシュウ</t>
    </rPh>
    <rPh sb="2" eb="4">
      <t>ジュヨウ</t>
    </rPh>
    <rPh sb="4" eb="5">
      <t>ガク</t>
    </rPh>
    <rPh sb="6" eb="9">
      <t>コウジヒ</t>
    </rPh>
    <phoneticPr fontId="2"/>
  </si>
  <si>
    <t>直接効果エリア</t>
    <rPh sb="0" eb="2">
      <t>チョクセツ</t>
    </rPh>
    <rPh sb="2" eb="4">
      <t>コウカ</t>
    </rPh>
    <phoneticPr fontId="2"/>
  </si>
  <si>
    <t>最終需要額＝（工事費）</t>
    <rPh sb="0" eb="2">
      <t>サイシュウ</t>
    </rPh>
    <rPh sb="2" eb="4">
      <t>ジュヨウ</t>
    </rPh>
    <rPh sb="4" eb="5">
      <t>ガク</t>
    </rPh>
    <rPh sb="7" eb="10">
      <t>コウジヒ</t>
    </rPh>
    <phoneticPr fontId="2"/>
  </si>
  <si>
    <t>×粗付加価値率</t>
    <rPh sb="1" eb="2">
      <t>ソ</t>
    </rPh>
    <rPh sb="2" eb="4">
      <t>フカ</t>
    </rPh>
    <rPh sb="4" eb="6">
      <t>カチ</t>
    </rPh>
    <rPh sb="6" eb="7">
      <t>リツ</t>
    </rPh>
    <phoneticPr fontId="2"/>
  </si>
  <si>
    <t>×就業係数</t>
    <rPh sb="1" eb="3">
      <t>シュウギョウ</t>
    </rPh>
    <rPh sb="3" eb="5">
      <t>ケイスウ</t>
    </rPh>
    <phoneticPr fontId="2"/>
  </si>
  <si>
    <t>×建設部
   門投入
   係数</t>
    <rPh sb="1" eb="3">
      <t>ケンセツ</t>
    </rPh>
    <rPh sb="3" eb="4">
      <t>ブ</t>
    </rPh>
    <rPh sb="8" eb="9">
      <t>モン</t>
    </rPh>
    <rPh sb="9" eb="11">
      <t>トウニュウ</t>
    </rPh>
    <rPh sb="15" eb="17">
      <t>ケイスウ</t>
    </rPh>
    <phoneticPr fontId="2"/>
  </si>
  <si>
    <t>×雇用者所得率</t>
    <rPh sb="1" eb="4">
      <t>コヨウシャ</t>
    </rPh>
    <rPh sb="4" eb="6">
      <t>ショトク</t>
    </rPh>
    <rPh sb="6" eb="7">
      <t>リツ</t>
    </rPh>
    <phoneticPr fontId="2"/>
  </si>
  <si>
    <t>×雇用係数</t>
    <rPh sb="1" eb="3">
      <t>コヨウ</t>
    </rPh>
    <rPh sb="3" eb="5">
      <t>ケイスウ</t>
    </rPh>
    <phoneticPr fontId="2"/>
  </si>
  <si>
    <t>粗付加価値誘発額</t>
    <rPh sb="0" eb="1">
      <t>ソ</t>
    </rPh>
    <rPh sb="1" eb="3">
      <t>フカ</t>
    </rPh>
    <rPh sb="3" eb="5">
      <t>カチ</t>
    </rPh>
    <rPh sb="5" eb="7">
      <t>ユウハツ</t>
    </rPh>
    <rPh sb="7" eb="8">
      <t>ガク</t>
    </rPh>
    <phoneticPr fontId="2"/>
  </si>
  <si>
    <t>就業者誘発数</t>
    <rPh sb="0" eb="3">
      <t>シュウギョウシャ</t>
    </rPh>
    <rPh sb="3" eb="5">
      <t>ユウハツ</t>
    </rPh>
    <rPh sb="5" eb="6">
      <t>スウ</t>
    </rPh>
    <phoneticPr fontId="2"/>
  </si>
  <si>
    <t>雇用者所得誘発額</t>
    <rPh sb="0" eb="3">
      <t>コヨウシャ</t>
    </rPh>
    <rPh sb="3" eb="5">
      <t>ショトク</t>
    </rPh>
    <rPh sb="5" eb="7">
      <t>ユウハツ</t>
    </rPh>
    <rPh sb="7" eb="8">
      <t>ガク</t>
    </rPh>
    <phoneticPr fontId="2"/>
  </si>
  <si>
    <t>雇用者誘発数</t>
    <rPh sb="0" eb="3">
      <t>コヨウシャ</t>
    </rPh>
    <rPh sb="3" eb="5">
      <t>ユウハツ</t>
    </rPh>
    <rPh sb="5" eb="6">
      <t>スウ</t>
    </rPh>
    <phoneticPr fontId="2"/>
  </si>
  <si>
    <t>原材料投入額</t>
    <rPh sb="0" eb="3">
      <t>ゲンザイリョウ</t>
    </rPh>
    <rPh sb="3" eb="5">
      <t>トウニュウ</t>
    </rPh>
    <rPh sb="5" eb="6">
      <t>ガク</t>
    </rPh>
    <phoneticPr fontId="2"/>
  </si>
  <si>
    <t>×県内自給率</t>
    <rPh sb="1" eb="3">
      <t>ケンナイ</t>
    </rPh>
    <rPh sb="3" eb="6">
      <t>ジキュウリツ</t>
    </rPh>
    <phoneticPr fontId="2"/>
  </si>
  <si>
    <t>県内需要額</t>
    <rPh sb="0" eb="2">
      <t>ケンナイ</t>
    </rPh>
    <rPh sb="2" eb="4">
      <t>ジュヨウ</t>
    </rPh>
    <rPh sb="4" eb="5">
      <t>ガク</t>
    </rPh>
    <phoneticPr fontId="2"/>
  </si>
  <si>
    <t>県外流出分</t>
    <rPh sb="0" eb="2">
      <t>ケンガイ</t>
    </rPh>
    <rPh sb="2" eb="4">
      <t>リュウシュツ</t>
    </rPh>
    <rPh sb="4" eb="5">
      <t>ブン</t>
    </rPh>
    <phoneticPr fontId="2"/>
  </si>
  <si>
    <t>×逆行列係数</t>
    <rPh sb="1" eb="2">
      <t>ギャク</t>
    </rPh>
    <rPh sb="2" eb="4">
      <t>ギョウレツ</t>
    </rPh>
    <rPh sb="4" eb="6">
      <t>ケイスウ</t>
    </rPh>
    <phoneticPr fontId="2"/>
  </si>
  <si>
    <t>第１次間接波及効果エリア</t>
    <rPh sb="0" eb="1">
      <t>ダイ</t>
    </rPh>
    <rPh sb="2" eb="3">
      <t>ジ</t>
    </rPh>
    <rPh sb="3" eb="5">
      <t>カンセツ</t>
    </rPh>
    <rPh sb="5" eb="7">
      <t>ハキュウ</t>
    </rPh>
    <rPh sb="7" eb="9">
      <t>コウカ</t>
    </rPh>
    <phoneticPr fontId="2"/>
  </si>
  <si>
    <t>生産誘発額＝（第１次間接波及効果額）</t>
    <rPh sb="0" eb="2">
      <t>セイサン</t>
    </rPh>
    <rPh sb="2" eb="4">
      <t>ユウハツ</t>
    </rPh>
    <rPh sb="4" eb="5">
      <t>ガク</t>
    </rPh>
    <rPh sb="7" eb="8">
      <t>ダイ</t>
    </rPh>
    <rPh sb="9" eb="10">
      <t>ジ</t>
    </rPh>
    <rPh sb="10" eb="12">
      <t>カンセツ</t>
    </rPh>
    <rPh sb="12" eb="14">
      <t>ハキュウ</t>
    </rPh>
    <rPh sb="14" eb="16">
      <t>コウカ</t>
    </rPh>
    <rPh sb="16" eb="17">
      <t>ガク</t>
    </rPh>
    <phoneticPr fontId="2"/>
  </si>
  <si>
    <t>雇用者所得誘発額（直接効果＋第１次間接波及効果）</t>
    <rPh sb="0" eb="3">
      <t>コヨウシャ</t>
    </rPh>
    <rPh sb="3" eb="5">
      <t>ショトク</t>
    </rPh>
    <rPh sb="5" eb="7">
      <t>ユウハツ</t>
    </rPh>
    <rPh sb="7" eb="8">
      <t>ガク</t>
    </rPh>
    <rPh sb="9" eb="11">
      <t>チョクセツ</t>
    </rPh>
    <rPh sb="11" eb="13">
      <t>コウカ</t>
    </rPh>
    <rPh sb="14" eb="15">
      <t>ダイ</t>
    </rPh>
    <rPh sb="16" eb="17">
      <t>ジ</t>
    </rPh>
    <rPh sb="17" eb="19">
      <t>カンセツ</t>
    </rPh>
    <rPh sb="19" eb="21">
      <t>ハキュウ</t>
    </rPh>
    <rPh sb="21" eb="23">
      <t>コウカ</t>
    </rPh>
    <phoneticPr fontId="2"/>
  </si>
  <si>
    <t>×消費転換率</t>
    <rPh sb="1" eb="3">
      <t>ショウヒ</t>
    </rPh>
    <rPh sb="3" eb="5">
      <t>テンカン</t>
    </rPh>
    <rPh sb="5" eb="6">
      <t>リツ</t>
    </rPh>
    <phoneticPr fontId="2"/>
  </si>
  <si>
    <t>×民間消費支出構成</t>
    <rPh sb="1" eb="3">
      <t>ミンカン</t>
    </rPh>
    <rPh sb="3" eb="5">
      <t>ショウヒ</t>
    </rPh>
    <rPh sb="5" eb="7">
      <t>シシュツ</t>
    </rPh>
    <rPh sb="7" eb="9">
      <t>コウセイ</t>
    </rPh>
    <phoneticPr fontId="2"/>
  </si>
  <si>
    <t>民間消費支出額</t>
    <rPh sb="0" eb="2">
      <t>ミンカン</t>
    </rPh>
    <rPh sb="2" eb="4">
      <t>ショウヒ</t>
    </rPh>
    <rPh sb="4" eb="6">
      <t>シシュツ</t>
    </rPh>
    <rPh sb="6" eb="7">
      <t>ガク</t>
    </rPh>
    <phoneticPr fontId="2"/>
  </si>
  <si>
    <t>県内民間消費支出額</t>
    <rPh sb="0" eb="2">
      <t>ケンナイ</t>
    </rPh>
    <rPh sb="2" eb="4">
      <t>ミンカン</t>
    </rPh>
    <rPh sb="4" eb="6">
      <t>ショウヒ</t>
    </rPh>
    <rPh sb="6" eb="8">
      <t>シシュツ</t>
    </rPh>
    <rPh sb="8" eb="9">
      <t>ガク</t>
    </rPh>
    <phoneticPr fontId="2"/>
  </si>
  <si>
    <t>第２次間接波及効果エリア</t>
    <rPh sb="0" eb="1">
      <t>ダイ</t>
    </rPh>
    <rPh sb="2" eb="3">
      <t>ジ</t>
    </rPh>
    <rPh sb="3" eb="5">
      <t>カンセツ</t>
    </rPh>
    <rPh sb="5" eb="7">
      <t>ハキュウ</t>
    </rPh>
    <rPh sb="7" eb="9">
      <t>コウカ</t>
    </rPh>
    <phoneticPr fontId="2"/>
  </si>
  <si>
    <t>生産誘発額＝（第２次間接波及効果額）</t>
    <rPh sb="0" eb="2">
      <t>セイサン</t>
    </rPh>
    <rPh sb="2" eb="4">
      <t>ユウハツ</t>
    </rPh>
    <rPh sb="4" eb="5">
      <t>ガク</t>
    </rPh>
    <rPh sb="7" eb="8">
      <t>ダイ</t>
    </rPh>
    <rPh sb="9" eb="10">
      <t>ジ</t>
    </rPh>
    <rPh sb="10" eb="12">
      <t>カンセツ</t>
    </rPh>
    <rPh sb="12" eb="14">
      <t>ハキュウ</t>
    </rPh>
    <rPh sb="14" eb="16">
      <t>コウカ</t>
    </rPh>
    <rPh sb="16" eb="17">
      <t>ガク</t>
    </rPh>
    <phoneticPr fontId="2"/>
  </si>
  <si>
    <t>逆行列係数表（開放型）</t>
    <rPh sb="0" eb="1">
      <t>ギャク</t>
    </rPh>
    <rPh sb="1" eb="2">
      <t>ギョウ</t>
    </rPh>
    <rPh sb="2" eb="3">
      <t>レツ</t>
    </rPh>
    <rPh sb="3" eb="5">
      <t>ケイスウ</t>
    </rPh>
    <rPh sb="5" eb="6">
      <t>ヒョウ</t>
    </rPh>
    <rPh sb="7" eb="10">
      <t>カイホウガタ</t>
    </rPh>
    <phoneticPr fontId="2"/>
  </si>
  <si>
    <t>129</t>
    <phoneticPr fontId="2"/>
  </si>
  <si>
    <t>132</t>
    <phoneticPr fontId="2"/>
  </si>
  <si>
    <t>統合大分類(40部門)</t>
    <rPh sb="0" eb="2">
      <t>トウゴウ</t>
    </rPh>
    <rPh sb="2" eb="5">
      <t>ダイブンルイ</t>
    </rPh>
    <rPh sb="8" eb="10">
      <t>ブモン</t>
    </rPh>
    <phoneticPr fontId="2"/>
  </si>
  <si>
    <t>01</t>
  </si>
  <si>
    <t>02</t>
  </si>
  <si>
    <t>03</t>
  </si>
  <si>
    <t>04</t>
  </si>
  <si>
    <t>飲食料品</t>
  </si>
  <si>
    <t>05</t>
  </si>
  <si>
    <t>06</t>
  </si>
  <si>
    <t>07</t>
  </si>
  <si>
    <t>08</t>
  </si>
  <si>
    <t>09</t>
  </si>
  <si>
    <t>10</t>
  </si>
  <si>
    <t>11</t>
  </si>
  <si>
    <t>陶磁器</t>
    <rPh sb="0" eb="3">
      <t>トウジキ</t>
    </rPh>
    <phoneticPr fontId="2"/>
  </si>
  <si>
    <t>12</t>
  </si>
  <si>
    <t>13</t>
  </si>
  <si>
    <t>14</t>
  </si>
  <si>
    <t>15</t>
  </si>
  <si>
    <t>16</t>
  </si>
  <si>
    <t>17</t>
  </si>
  <si>
    <t>18</t>
  </si>
  <si>
    <t>19</t>
  </si>
  <si>
    <t>20</t>
  </si>
  <si>
    <t>21</t>
  </si>
  <si>
    <t>22</t>
  </si>
  <si>
    <t>23</t>
  </si>
  <si>
    <t>その他の製造工業製品</t>
  </si>
  <si>
    <t>24</t>
  </si>
  <si>
    <t>25</t>
  </si>
  <si>
    <t>26</t>
  </si>
  <si>
    <t>水道</t>
  </si>
  <si>
    <t>27</t>
  </si>
  <si>
    <t>廃棄物処理</t>
  </si>
  <si>
    <t>28</t>
  </si>
  <si>
    <t>29</t>
  </si>
  <si>
    <t>30</t>
  </si>
  <si>
    <t>31</t>
  </si>
  <si>
    <t>32</t>
  </si>
  <si>
    <t>33</t>
  </si>
  <si>
    <t>34</t>
  </si>
  <si>
    <t>35</t>
  </si>
  <si>
    <t>36</t>
  </si>
  <si>
    <t>37</t>
  </si>
  <si>
    <t>38</t>
  </si>
  <si>
    <t>39</t>
  </si>
  <si>
    <t>40</t>
  </si>
  <si>
    <t>家計外消費支出（行）</t>
    <phoneticPr fontId="2"/>
  </si>
  <si>
    <t>営業余剰</t>
    <phoneticPr fontId="2"/>
  </si>
  <si>
    <t>資本減耗引当（社会資本等減耗分）</t>
    <phoneticPr fontId="2"/>
  </si>
  <si>
    <t>（控除）経常補助金</t>
    <phoneticPr fontId="2"/>
  </si>
  <si>
    <t>国内生産額</t>
    <phoneticPr fontId="2"/>
  </si>
  <si>
    <t>　※産業連関表の詳細は、長崎県統計課のホームページをご覧ください。</t>
    <rPh sb="2" eb="7">
      <t>サ</t>
    </rPh>
    <rPh sb="8" eb="10">
      <t>ショウサイ</t>
    </rPh>
    <rPh sb="12" eb="15">
      <t>ナガサキケン</t>
    </rPh>
    <rPh sb="15" eb="17">
      <t>トウケイ</t>
    </rPh>
    <rPh sb="17" eb="18">
      <t>カ</t>
    </rPh>
    <rPh sb="27" eb="28">
      <t>ラン</t>
    </rPh>
    <phoneticPr fontId="2"/>
  </si>
  <si>
    <t>・「ファイル１．需要の増加」</t>
    <phoneticPr fontId="2"/>
  </si>
  <si>
    <t>・「ファイル２．観光客等の増加」</t>
    <phoneticPr fontId="2"/>
  </si>
  <si>
    <t>・「ファイル４．生産額の増加」</t>
    <phoneticPr fontId="2"/>
  </si>
  <si>
    <t>●シートの説明</t>
    <rPh sb="5" eb="7">
      <t>セツメイ</t>
    </rPh>
    <phoneticPr fontId="2"/>
  </si>
  <si>
    <t>　ば、商品の購入額、公共事業の事業費内訳、イベントに係る観光消費額などです。</t>
    <phoneticPr fontId="2"/>
  </si>
  <si>
    <t>　　（２）粗付加価値額、（３）雇用者所得額までを算出し、４０部門表に再統合し</t>
    <phoneticPr fontId="2"/>
  </si>
  <si>
    <t>・「ファイル３．投資（建設）の増加」</t>
    <phoneticPr fontId="2"/>
  </si>
  <si>
    <t>から派生する限界や留意点があります。したがって、以下の事項について十分に</t>
    <phoneticPr fontId="2"/>
  </si>
  <si>
    <t>理解したうえで分析を行うようにしてください。</t>
    <phoneticPr fontId="2"/>
  </si>
  <si>
    <t>１．経済波及効果分析の留意点</t>
    <phoneticPr fontId="2"/>
  </si>
  <si>
    <t>　　①　分析の前提条件や仮定の仕方は様々であり、同じ産業連関表を使っ</t>
    <rPh sb="18" eb="20">
      <t>サマザマ</t>
    </rPh>
    <phoneticPr fontId="2"/>
  </si>
  <si>
    <t>　　　ても分析結果は異なります。</t>
    <phoneticPr fontId="2"/>
  </si>
  <si>
    <t>　　　り、それ以外の経済効果等は対象としていません。</t>
    <phoneticPr fontId="2"/>
  </si>
  <si>
    <t>　　　　例えば、公共事業の場合は、建設に伴う経済波及効果は対象とします</t>
    <phoneticPr fontId="2"/>
  </si>
  <si>
    <t>　　　が、施設完成後の利便性などの生産につながらない経済効果等は分析</t>
    <phoneticPr fontId="2"/>
  </si>
  <si>
    <t>　　　の対象としていません。</t>
    <phoneticPr fontId="2"/>
  </si>
  <si>
    <t>　　　析時点の経済構造と完全には一致しません。</t>
    <phoneticPr fontId="2"/>
  </si>
  <si>
    <t>　　　計測される「労働量」の変化を表すものです。</t>
    <phoneticPr fontId="2"/>
  </si>
  <si>
    <t>２．簡易分析ツールの利用者へのお願い</t>
    <phoneticPr fontId="2"/>
  </si>
  <si>
    <t>　　いて、責任をもって作成してください。</t>
    <phoneticPr fontId="2"/>
  </si>
  <si>
    <t>　　もので、算出根拠が明確であることが重要です。</t>
    <rPh sb="6" eb="8">
      <t>サンシュツ</t>
    </rPh>
    <rPh sb="8" eb="10">
      <t>コンキョ</t>
    </rPh>
    <rPh sb="11" eb="13">
      <t>メイカク</t>
    </rPh>
    <rPh sb="19" eb="21">
      <t>ジュウヨウ</t>
    </rPh>
    <phoneticPr fontId="2"/>
  </si>
  <si>
    <t>　　切り離して取り扱うことはできません。特に、プレスリリース等に用い</t>
    <rPh sb="30" eb="31">
      <t>トウ</t>
    </rPh>
    <phoneticPr fontId="2"/>
  </si>
  <si>
    <t>　　られる場合においては、経済波及効果等の数字だけがひとり歩きしな</t>
    <phoneticPr fontId="2"/>
  </si>
  <si>
    <t>　　いように、十分な注意をお願いします。</t>
    <phoneticPr fontId="2"/>
  </si>
  <si>
    <t>　例えば、県庁舎移転新築事業が行われた場合や、新たに砂防ダムの建設が</t>
    <rPh sb="5" eb="8">
      <t>ケンチョウシャ</t>
    </rPh>
    <rPh sb="8" eb="10">
      <t>イテン</t>
    </rPh>
    <rPh sb="10" eb="12">
      <t>シンチク</t>
    </rPh>
    <rPh sb="12" eb="14">
      <t>ジギョウ</t>
    </rPh>
    <rPh sb="15" eb="16">
      <t>オコナ</t>
    </rPh>
    <rPh sb="19" eb="21">
      <t>バアイ</t>
    </rPh>
    <rPh sb="26" eb="28">
      <t>サボウ</t>
    </rPh>
    <rPh sb="31" eb="33">
      <t>ケンセツ</t>
    </rPh>
    <phoneticPr fontId="2"/>
  </si>
  <si>
    <t>あった場合などの経済波及効果等の分析を行う場合などです。</t>
    <rPh sb="14" eb="15">
      <t>トウ</t>
    </rPh>
    <phoneticPr fontId="2"/>
  </si>
  <si>
    <t>就業者誘発数：生産誘発によって創出される個人業主､家族従業者､有給役員および雇用者(常用雇用者､臨時雇用者)の総数。</t>
    <rPh sb="50" eb="53">
      <t>コヨウシャ</t>
    </rPh>
    <phoneticPr fontId="23"/>
  </si>
  <si>
    <t>雇用者誘発数：就業者誘発数のうち、生産誘発によって創出される有給役員および雇用者(常用雇用､臨時雇用者)の総数。</t>
    <rPh sb="7" eb="10">
      <t>シュウギョウシャ</t>
    </rPh>
    <rPh sb="10" eb="12">
      <t>ユウハツ</t>
    </rPh>
    <rPh sb="12" eb="13">
      <t>スウ</t>
    </rPh>
    <rPh sb="48" eb="51">
      <t>コヨウシャ</t>
    </rPh>
    <phoneticPr fontId="23"/>
  </si>
  <si>
    <t>工事種類</t>
    <rPh sb="0" eb="2">
      <t>コウジ</t>
    </rPh>
    <rPh sb="2" eb="4">
      <t>シュルイ</t>
    </rPh>
    <phoneticPr fontId="56"/>
  </si>
  <si>
    <t>定義</t>
    <rPh sb="0" eb="2">
      <t>テイギ</t>
    </rPh>
    <phoneticPr fontId="56"/>
  </si>
  <si>
    <t>住宅建築（木造）</t>
  </si>
  <si>
    <t>主要構造部が居住専用建築物、居住産業併用建築物の新築、増築及び改築</t>
    <rPh sb="0" eb="2">
      <t>シュヨウ</t>
    </rPh>
    <rPh sb="2" eb="4">
      <t>コウゾウ</t>
    </rPh>
    <rPh sb="4" eb="5">
      <t>ブ</t>
    </rPh>
    <rPh sb="6" eb="8">
      <t>キョジュウ</t>
    </rPh>
    <rPh sb="8" eb="10">
      <t>センヨウ</t>
    </rPh>
    <rPh sb="10" eb="13">
      <t>ケンチクブツ</t>
    </rPh>
    <rPh sb="14" eb="16">
      <t>キョジュウ</t>
    </rPh>
    <rPh sb="16" eb="18">
      <t>サンギョウ</t>
    </rPh>
    <rPh sb="18" eb="20">
      <t>ヘイヨウ</t>
    </rPh>
    <rPh sb="20" eb="23">
      <t>ケンチクブツ</t>
    </rPh>
    <rPh sb="24" eb="26">
      <t>シンチク</t>
    </rPh>
    <rPh sb="27" eb="29">
      <t>ゾウチク</t>
    </rPh>
    <rPh sb="29" eb="30">
      <t>オヨ</t>
    </rPh>
    <rPh sb="31" eb="33">
      <t>カイチク</t>
    </rPh>
    <phoneticPr fontId="55"/>
  </si>
  <si>
    <t>木造在来住宅</t>
  </si>
  <si>
    <t>6以外の住宅</t>
    <rPh sb="1" eb="3">
      <t>イガイ</t>
    </rPh>
    <rPh sb="4" eb="6">
      <t>ジュウタク</t>
    </rPh>
    <phoneticPr fontId="55"/>
  </si>
  <si>
    <t>木造量産住宅</t>
  </si>
  <si>
    <t>プレハブ工法住宅及びツーバイフォー工法住宅</t>
    <rPh sb="4" eb="6">
      <t>コウホウ</t>
    </rPh>
    <rPh sb="6" eb="8">
      <t>ジュウタク</t>
    </rPh>
    <rPh sb="8" eb="9">
      <t>オヨ</t>
    </rPh>
    <rPh sb="17" eb="19">
      <t>コウホウ</t>
    </rPh>
    <rPh sb="19" eb="21">
      <t>ジュウタク</t>
    </rPh>
    <phoneticPr fontId="55"/>
  </si>
  <si>
    <t>住宅建築（非木造）</t>
  </si>
  <si>
    <t>主要構造部が非木造の居住専用建築物、居住産業併用建築物の新築、増築及び改築</t>
    <rPh sb="0" eb="2">
      <t>シュヨウ</t>
    </rPh>
    <rPh sb="2" eb="4">
      <t>コウゾウ</t>
    </rPh>
    <rPh sb="4" eb="5">
      <t>ブ</t>
    </rPh>
    <rPh sb="6" eb="9">
      <t>ヒモクゾウ</t>
    </rPh>
    <rPh sb="10" eb="12">
      <t>キョジュウ</t>
    </rPh>
    <rPh sb="12" eb="14">
      <t>センヨウ</t>
    </rPh>
    <rPh sb="14" eb="17">
      <t>ケンチクブツ</t>
    </rPh>
    <rPh sb="18" eb="20">
      <t>キョジュウ</t>
    </rPh>
    <rPh sb="20" eb="22">
      <t>サンギョウ</t>
    </rPh>
    <rPh sb="22" eb="24">
      <t>ヘイヨウ</t>
    </rPh>
    <rPh sb="24" eb="27">
      <t>ケンチクブツ</t>
    </rPh>
    <rPh sb="28" eb="30">
      <t>シンチク</t>
    </rPh>
    <rPh sb="31" eb="33">
      <t>ゾウチク</t>
    </rPh>
    <rPh sb="33" eb="34">
      <t>オヨ</t>
    </rPh>
    <rPh sb="35" eb="37">
      <t>カイチク</t>
    </rPh>
    <phoneticPr fontId="55"/>
  </si>
  <si>
    <t>主要構造部が鉄骨鉄筋コンクリート造りのもの</t>
    <rPh sb="0" eb="2">
      <t>シュヨウ</t>
    </rPh>
    <rPh sb="2" eb="4">
      <t>コウゾウ</t>
    </rPh>
    <rPh sb="4" eb="5">
      <t>ブ</t>
    </rPh>
    <rPh sb="6" eb="8">
      <t>テッコツ</t>
    </rPh>
    <rPh sb="16" eb="17">
      <t>ヅク</t>
    </rPh>
    <phoneticPr fontId="55"/>
  </si>
  <si>
    <t>ＲＣ住宅</t>
  </si>
  <si>
    <t>主要構造部が鉄筋コンクリート造りのもの</t>
    <rPh sb="0" eb="2">
      <t>シュヨウ</t>
    </rPh>
    <rPh sb="2" eb="4">
      <t>コウゾウ</t>
    </rPh>
    <rPh sb="4" eb="5">
      <t>ブ</t>
    </rPh>
    <rPh sb="6" eb="8">
      <t>テッキン</t>
    </rPh>
    <rPh sb="14" eb="15">
      <t>ヅク</t>
    </rPh>
    <phoneticPr fontId="55"/>
  </si>
  <si>
    <t>10　ＲＣ在来住宅</t>
  </si>
  <si>
    <t>11以外の住宅</t>
    <rPh sb="2" eb="4">
      <t>イガイ</t>
    </rPh>
    <rPh sb="5" eb="7">
      <t>ジュウタク</t>
    </rPh>
    <phoneticPr fontId="55"/>
  </si>
  <si>
    <t>11　ＲＣ量産住宅</t>
  </si>
  <si>
    <t>プレハブ工法住宅</t>
    <rPh sb="4" eb="6">
      <t>コウホウ</t>
    </rPh>
    <rPh sb="6" eb="8">
      <t>ジュウタク</t>
    </rPh>
    <phoneticPr fontId="55"/>
  </si>
  <si>
    <t>Ｓ住宅</t>
  </si>
  <si>
    <t>主要構造部が鉄骨造またはその他の金属で作られたもの</t>
    <rPh sb="0" eb="2">
      <t>シュヨウ</t>
    </rPh>
    <rPh sb="2" eb="4">
      <t>コウゾウ</t>
    </rPh>
    <rPh sb="4" eb="5">
      <t>ブ</t>
    </rPh>
    <rPh sb="6" eb="8">
      <t>テッコツ</t>
    </rPh>
    <rPh sb="8" eb="9">
      <t>ヅク</t>
    </rPh>
    <rPh sb="14" eb="15">
      <t>ホカ</t>
    </rPh>
    <rPh sb="16" eb="18">
      <t>キンゾク</t>
    </rPh>
    <rPh sb="19" eb="20">
      <t>ツク</t>
    </rPh>
    <phoneticPr fontId="55"/>
  </si>
  <si>
    <t>13　Ｓ在来住宅</t>
  </si>
  <si>
    <t>14以外の住宅</t>
    <rPh sb="2" eb="4">
      <t>イガイ</t>
    </rPh>
    <rPh sb="5" eb="7">
      <t>ジュウタク</t>
    </rPh>
    <phoneticPr fontId="55"/>
  </si>
  <si>
    <t>14　Ｓ量産住宅</t>
  </si>
  <si>
    <t>主要構造部がコンクリート・ブロック造及び他の分類に該当しないもの</t>
    <rPh sb="0" eb="2">
      <t>シュヨウ</t>
    </rPh>
    <rPh sb="2" eb="4">
      <t>コウゾウ</t>
    </rPh>
    <rPh sb="4" eb="5">
      <t>ブ</t>
    </rPh>
    <rPh sb="17" eb="18">
      <t>ズク</t>
    </rPh>
    <rPh sb="18" eb="19">
      <t>オヨ</t>
    </rPh>
    <rPh sb="20" eb="21">
      <t>ホカ</t>
    </rPh>
    <rPh sb="22" eb="24">
      <t>ブンルイ</t>
    </rPh>
    <rPh sb="25" eb="27">
      <t>ガイトウ</t>
    </rPh>
    <phoneticPr fontId="55"/>
  </si>
  <si>
    <t>非住宅建築（木造）</t>
  </si>
  <si>
    <t>木造建築物のうち、4以外の建築物の新築、増築及び改築</t>
    <rPh sb="0" eb="2">
      <t>モクゾウ</t>
    </rPh>
    <rPh sb="2" eb="5">
      <t>ケンチクブツ</t>
    </rPh>
    <rPh sb="10" eb="12">
      <t>イガイ</t>
    </rPh>
    <rPh sb="13" eb="16">
      <t>ケンチクブツ</t>
    </rPh>
    <rPh sb="17" eb="19">
      <t>シンチク</t>
    </rPh>
    <rPh sb="20" eb="22">
      <t>ゾウチク</t>
    </rPh>
    <rPh sb="22" eb="23">
      <t>オヨ</t>
    </rPh>
    <rPh sb="24" eb="26">
      <t>カイチク</t>
    </rPh>
    <phoneticPr fontId="55"/>
  </si>
  <si>
    <t>木造工場</t>
  </si>
  <si>
    <t>工場、作業場及び倉庫</t>
    <rPh sb="0" eb="2">
      <t>コウジョウ</t>
    </rPh>
    <rPh sb="3" eb="6">
      <t>サギョウバ</t>
    </rPh>
    <rPh sb="6" eb="7">
      <t>オヨ</t>
    </rPh>
    <rPh sb="8" eb="10">
      <t>ソウコ</t>
    </rPh>
    <phoneticPr fontId="55"/>
  </si>
  <si>
    <t>事務所、店舗、学校、病院及び他に分類されないもの</t>
    <rPh sb="0" eb="3">
      <t>ジムショ</t>
    </rPh>
    <rPh sb="4" eb="6">
      <t>テンポ</t>
    </rPh>
    <rPh sb="7" eb="9">
      <t>ガッコウ</t>
    </rPh>
    <rPh sb="10" eb="12">
      <t>ビョウイン</t>
    </rPh>
    <rPh sb="12" eb="13">
      <t>オヨ</t>
    </rPh>
    <rPh sb="14" eb="15">
      <t>ホカ</t>
    </rPh>
    <rPh sb="16" eb="18">
      <t>ブンルイ</t>
    </rPh>
    <phoneticPr fontId="55"/>
  </si>
  <si>
    <t>非住宅建築（非木造）</t>
  </si>
  <si>
    <t>非木造の建築物のうち、7以外の建築物の新築、増築及び改築</t>
    <rPh sb="0" eb="3">
      <t>ヒモクゾウ</t>
    </rPh>
    <rPh sb="4" eb="6">
      <t>ケンチク</t>
    </rPh>
    <rPh sb="6" eb="7">
      <t>ブツ</t>
    </rPh>
    <rPh sb="12" eb="14">
      <t>イガイ</t>
    </rPh>
    <rPh sb="15" eb="18">
      <t>ケンチクブツ</t>
    </rPh>
    <rPh sb="19" eb="21">
      <t>シンチク</t>
    </rPh>
    <rPh sb="22" eb="24">
      <t>ゾウチク</t>
    </rPh>
    <rPh sb="24" eb="25">
      <t>オヨ</t>
    </rPh>
    <rPh sb="26" eb="28">
      <t>カイチク</t>
    </rPh>
    <phoneticPr fontId="55"/>
  </si>
  <si>
    <t>主要構造部が鉄骨鉄筋コンクリート造の工場、作業場、及び倉庫</t>
    <rPh sb="0" eb="2">
      <t>シュヨウ</t>
    </rPh>
    <rPh sb="2" eb="4">
      <t>コウゾウ</t>
    </rPh>
    <rPh sb="4" eb="5">
      <t>ブ</t>
    </rPh>
    <rPh sb="6" eb="8">
      <t>テッコツ</t>
    </rPh>
    <rPh sb="16" eb="17">
      <t>ヅク</t>
    </rPh>
    <rPh sb="18" eb="20">
      <t>コウジョウ</t>
    </rPh>
    <rPh sb="21" eb="24">
      <t>サギョウバ</t>
    </rPh>
    <rPh sb="25" eb="26">
      <t>オヨ</t>
    </rPh>
    <rPh sb="27" eb="29">
      <t>ソウコ</t>
    </rPh>
    <phoneticPr fontId="55"/>
  </si>
  <si>
    <t>ＳＲＣ事務所</t>
  </si>
  <si>
    <t>主要構造部が鉄骨鉄筋コンクリート造の事務所、店舗、学校、病院及びその他21に該当しないもの</t>
    <rPh sb="0" eb="2">
      <t>シュヨウ</t>
    </rPh>
    <rPh sb="2" eb="4">
      <t>コウゾウ</t>
    </rPh>
    <rPh sb="4" eb="5">
      <t>ブ</t>
    </rPh>
    <rPh sb="6" eb="8">
      <t>テッコツ</t>
    </rPh>
    <rPh sb="16" eb="17">
      <t>ヅク</t>
    </rPh>
    <rPh sb="38" eb="40">
      <t>ガイトウ</t>
    </rPh>
    <phoneticPr fontId="55"/>
  </si>
  <si>
    <t>主要構造部が鉄筋コンクリート造の工場、作業場、倉庫</t>
    <rPh sb="0" eb="2">
      <t>シュヨウ</t>
    </rPh>
    <rPh sb="2" eb="4">
      <t>コウゾウ</t>
    </rPh>
    <rPh sb="4" eb="5">
      <t>ブ</t>
    </rPh>
    <rPh sb="6" eb="8">
      <t>テッキン</t>
    </rPh>
    <rPh sb="14" eb="15">
      <t>ヅク</t>
    </rPh>
    <phoneticPr fontId="55"/>
  </si>
  <si>
    <t>ＲＣ学校</t>
  </si>
  <si>
    <t>主要構造部が鉄筋コンクリート造の学校</t>
    <rPh sb="0" eb="2">
      <t>シュヨウ</t>
    </rPh>
    <rPh sb="2" eb="4">
      <t>コウゾウ</t>
    </rPh>
    <rPh sb="4" eb="5">
      <t>ブ</t>
    </rPh>
    <rPh sb="6" eb="8">
      <t>テッキン</t>
    </rPh>
    <rPh sb="14" eb="15">
      <t>ヅク</t>
    </rPh>
    <rPh sb="16" eb="18">
      <t>ガッコウ</t>
    </rPh>
    <phoneticPr fontId="55"/>
  </si>
  <si>
    <t>主要構造部が鉄筋コンクリート造の事務所、店舗、病院及びその他23、24に該当しないもの</t>
    <rPh sb="0" eb="2">
      <t>シュヨウ</t>
    </rPh>
    <rPh sb="2" eb="4">
      <t>コウゾウ</t>
    </rPh>
    <rPh sb="4" eb="5">
      <t>ブ</t>
    </rPh>
    <rPh sb="6" eb="8">
      <t>テッキン</t>
    </rPh>
    <rPh sb="14" eb="15">
      <t>ヅク</t>
    </rPh>
    <rPh sb="16" eb="18">
      <t>ジム</t>
    </rPh>
    <rPh sb="18" eb="19">
      <t>ジョ</t>
    </rPh>
    <rPh sb="20" eb="22">
      <t>テンポ</t>
    </rPh>
    <rPh sb="23" eb="25">
      <t>ビョウイン</t>
    </rPh>
    <rPh sb="25" eb="26">
      <t>オヨ</t>
    </rPh>
    <rPh sb="29" eb="30">
      <t>タ</t>
    </rPh>
    <rPh sb="36" eb="38">
      <t>ガイトウ</t>
    </rPh>
    <phoneticPr fontId="55"/>
  </si>
  <si>
    <t>Ｓ工場</t>
  </si>
  <si>
    <t>主要構造部が鉄骨またはその他の金属で作られた工場、作業場、倉庫</t>
    <rPh sb="0" eb="2">
      <t>シュヨウ</t>
    </rPh>
    <rPh sb="2" eb="4">
      <t>コウゾウ</t>
    </rPh>
    <rPh sb="4" eb="5">
      <t>ブ</t>
    </rPh>
    <rPh sb="6" eb="8">
      <t>テッコツ</t>
    </rPh>
    <rPh sb="13" eb="14">
      <t>ホカ</t>
    </rPh>
    <rPh sb="15" eb="17">
      <t>キンゾク</t>
    </rPh>
    <rPh sb="18" eb="19">
      <t>ツク</t>
    </rPh>
    <phoneticPr fontId="55"/>
  </si>
  <si>
    <t>主要構造部が鉄骨またはその他の金属で作られた事務所、店舗、学校、病院及びその他26に該当しないもの</t>
    <rPh sb="0" eb="2">
      <t>シュヨウ</t>
    </rPh>
    <rPh sb="2" eb="4">
      <t>コウゾウ</t>
    </rPh>
    <rPh sb="4" eb="5">
      <t>ブ</t>
    </rPh>
    <rPh sb="6" eb="8">
      <t>テッコツ</t>
    </rPh>
    <rPh sb="13" eb="14">
      <t>ホカ</t>
    </rPh>
    <rPh sb="15" eb="17">
      <t>キンゾク</t>
    </rPh>
    <rPh sb="18" eb="19">
      <t>ツク</t>
    </rPh>
    <phoneticPr fontId="55"/>
  </si>
  <si>
    <t>道路</t>
  </si>
  <si>
    <t>一般道路</t>
  </si>
  <si>
    <t>34 道路改良</t>
  </si>
  <si>
    <t>道路改良事業</t>
    <rPh sb="0" eb="2">
      <t>ドウロ</t>
    </rPh>
    <rPh sb="2" eb="4">
      <t>カイリョウ</t>
    </rPh>
    <rPh sb="4" eb="6">
      <t>ジギョウ</t>
    </rPh>
    <phoneticPr fontId="56"/>
  </si>
  <si>
    <t>35 道路舗装</t>
  </si>
  <si>
    <t>道路舗装新設事業</t>
    <rPh sb="0" eb="2">
      <t>ドウロ</t>
    </rPh>
    <rPh sb="2" eb="4">
      <t>ホソウ</t>
    </rPh>
    <rPh sb="4" eb="6">
      <t>シンセツ</t>
    </rPh>
    <rPh sb="6" eb="8">
      <t>ジギョウ</t>
    </rPh>
    <phoneticPr fontId="56"/>
  </si>
  <si>
    <t>36 道路橋梁</t>
  </si>
  <si>
    <t>道路橋梁整備事業</t>
    <rPh sb="0" eb="2">
      <t>ドウロ</t>
    </rPh>
    <rPh sb="2" eb="4">
      <t>キョウリョウ</t>
    </rPh>
    <rPh sb="4" eb="6">
      <t>セイビ</t>
    </rPh>
    <rPh sb="6" eb="8">
      <t>ジギョウ</t>
    </rPh>
    <phoneticPr fontId="56"/>
  </si>
  <si>
    <t>37 道路補修</t>
  </si>
  <si>
    <t>道路補修事業</t>
    <rPh sb="0" eb="2">
      <t>ドウロ</t>
    </rPh>
    <rPh sb="2" eb="4">
      <t>ホシュウ</t>
    </rPh>
    <rPh sb="4" eb="6">
      <t>ジギョウ</t>
    </rPh>
    <phoneticPr fontId="56"/>
  </si>
  <si>
    <t>38 街路改良</t>
  </si>
  <si>
    <t>街路改良事業、街路補修事業</t>
    <rPh sb="0" eb="2">
      <t>ガイロ</t>
    </rPh>
    <rPh sb="2" eb="4">
      <t>カイリョウ</t>
    </rPh>
    <rPh sb="4" eb="6">
      <t>ジギョウ</t>
    </rPh>
    <rPh sb="7" eb="9">
      <t>ガイロ</t>
    </rPh>
    <rPh sb="9" eb="11">
      <t>ホシュウ</t>
    </rPh>
    <rPh sb="11" eb="13">
      <t>ジギョウ</t>
    </rPh>
    <phoneticPr fontId="56"/>
  </si>
  <si>
    <t>39 街路舗装</t>
  </si>
  <si>
    <t>街路舗装新設事業</t>
    <rPh sb="0" eb="2">
      <t>ガイロ</t>
    </rPh>
    <rPh sb="2" eb="4">
      <t>ホソウ</t>
    </rPh>
    <rPh sb="4" eb="6">
      <t>シンセツ</t>
    </rPh>
    <rPh sb="6" eb="8">
      <t>ジギョウ</t>
    </rPh>
    <phoneticPr fontId="56"/>
  </si>
  <si>
    <t>40 街路橋梁</t>
  </si>
  <si>
    <t>街路橋梁整備事業</t>
    <rPh sb="0" eb="2">
      <t>ガイロ</t>
    </rPh>
    <rPh sb="2" eb="4">
      <t>キョウリョウ</t>
    </rPh>
    <rPh sb="4" eb="6">
      <t>セイビ</t>
    </rPh>
    <rPh sb="6" eb="8">
      <t>ジギョウ</t>
    </rPh>
    <phoneticPr fontId="56"/>
  </si>
  <si>
    <t>有料道路</t>
  </si>
  <si>
    <t>42 高速有料道路</t>
  </si>
  <si>
    <t>区画整理</t>
  </si>
  <si>
    <t>土地区画整理事業</t>
    <rPh sb="0" eb="2">
      <t>トチ</t>
    </rPh>
    <rPh sb="2" eb="4">
      <t>クカク</t>
    </rPh>
    <rPh sb="4" eb="6">
      <t>セイリ</t>
    </rPh>
    <rPh sb="6" eb="8">
      <t>ジギョウ</t>
    </rPh>
    <phoneticPr fontId="56"/>
  </si>
  <si>
    <t>河川事業</t>
    <rPh sb="0" eb="2">
      <t>カセン</t>
    </rPh>
    <rPh sb="2" eb="4">
      <t>ジギョウ</t>
    </rPh>
    <phoneticPr fontId="56"/>
  </si>
  <si>
    <t>河川総合開発事業</t>
    <rPh sb="0" eb="2">
      <t>カセン</t>
    </rPh>
    <rPh sb="2" eb="4">
      <t>ソウゴウ</t>
    </rPh>
    <rPh sb="4" eb="6">
      <t>カイハツ</t>
    </rPh>
    <rPh sb="6" eb="8">
      <t>ジギョウ</t>
    </rPh>
    <phoneticPr fontId="56"/>
  </si>
  <si>
    <t>海岸</t>
    <rPh sb="0" eb="2">
      <t>カイガン</t>
    </rPh>
    <phoneticPr fontId="2"/>
  </si>
  <si>
    <t>海岸事業</t>
    <rPh sb="0" eb="2">
      <t>カイガン</t>
    </rPh>
    <rPh sb="2" eb="4">
      <t>ジギョウ</t>
    </rPh>
    <phoneticPr fontId="56"/>
  </si>
  <si>
    <t>砂防</t>
    <rPh sb="0" eb="2">
      <t>サボウ</t>
    </rPh>
    <phoneticPr fontId="2"/>
  </si>
  <si>
    <t>砂防事業及び地すべり対策事業</t>
    <rPh sb="0" eb="2">
      <t>サボウ</t>
    </rPh>
    <rPh sb="2" eb="4">
      <t>ジギョウ</t>
    </rPh>
    <rPh sb="4" eb="5">
      <t>オヨ</t>
    </rPh>
    <rPh sb="6" eb="7">
      <t>ジ</t>
    </rPh>
    <rPh sb="10" eb="12">
      <t>タイサク</t>
    </rPh>
    <rPh sb="12" eb="14">
      <t>ジギョウ</t>
    </rPh>
    <phoneticPr fontId="56"/>
  </si>
  <si>
    <t>下水道事業の構築物の建設事業</t>
    <rPh sb="0" eb="3">
      <t>ゲスイドウ</t>
    </rPh>
    <rPh sb="3" eb="5">
      <t>ジギョウ</t>
    </rPh>
    <rPh sb="6" eb="9">
      <t>コウチクブツ</t>
    </rPh>
    <rPh sb="10" eb="12">
      <t>ケンセツ</t>
    </rPh>
    <rPh sb="12" eb="14">
      <t>ジギョウ</t>
    </rPh>
    <phoneticPr fontId="56"/>
  </si>
  <si>
    <t>港湾事業、漁港事業、沿岸漁場整備事業及び離島電気事業</t>
    <rPh sb="0" eb="2">
      <t>コウワン</t>
    </rPh>
    <rPh sb="2" eb="4">
      <t>ジギョウ</t>
    </rPh>
    <rPh sb="5" eb="7">
      <t>ギョコウ</t>
    </rPh>
    <rPh sb="7" eb="9">
      <t>ジギョウ</t>
    </rPh>
    <rPh sb="10" eb="12">
      <t>エンガン</t>
    </rPh>
    <rPh sb="12" eb="14">
      <t>ギョバ</t>
    </rPh>
    <rPh sb="14" eb="16">
      <t>セイビ</t>
    </rPh>
    <rPh sb="16" eb="18">
      <t>ジギョウ</t>
    </rPh>
    <rPh sb="18" eb="19">
      <t>オヨ</t>
    </rPh>
    <rPh sb="20" eb="22">
      <t>リトウ</t>
    </rPh>
    <rPh sb="22" eb="24">
      <t>デンキ</t>
    </rPh>
    <rPh sb="24" eb="26">
      <t>ジギョウ</t>
    </rPh>
    <phoneticPr fontId="56"/>
  </si>
  <si>
    <t>公園及び緑地保全事業</t>
    <rPh sb="0" eb="2">
      <t>コウエン</t>
    </rPh>
    <rPh sb="2" eb="3">
      <t>オヨ</t>
    </rPh>
    <rPh sb="4" eb="6">
      <t>リョクチ</t>
    </rPh>
    <rPh sb="6" eb="8">
      <t>ホゼン</t>
    </rPh>
    <rPh sb="8" eb="10">
      <t>ジギョウ</t>
    </rPh>
    <phoneticPr fontId="56"/>
  </si>
  <si>
    <t>災害復旧</t>
  </si>
  <si>
    <t>農業土木事業、林道事業、治山事業及びこれらの事業の災害復旧事業</t>
  </si>
  <si>
    <t>その他の土木建設</t>
    <rPh sb="2" eb="3">
      <t>タ</t>
    </rPh>
    <rPh sb="4" eb="6">
      <t>ドボク</t>
    </rPh>
    <rPh sb="6" eb="8">
      <t>ケンセツ</t>
    </rPh>
    <phoneticPr fontId="56"/>
  </si>
  <si>
    <t>鉄道軌道に関する構築物の新設工事及び施設保全の取替補修工事</t>
    <rPh sb="0" eb="2">
      <t>テツドウ</t>
    </rPh>
    <rPh sb="2" eb="4">
      <t>キドウ</t>
    </rPh>
    <rPh sb="5" eb="6">
      <t>カン</t>
    </rPh>
    <rPh sb="8" eb="11">
      <t>コウチクブツ</t>
    </rPh>
    <rPh sb="12" eb="14">
      <t>シンセツ</t>
    </rPh>
    <rPh sb="14" eb="16">
      <t>コウジ</t>
    </rPh>
    <rPh sb="16" eb="17">
      <t>オヨ</t>
    </rPh>
    <rPh sb="18" eb="20">
      <t>シセツ</t>
    </rPh>
    <rPh sb="20" eb="22">
      <t>ホゼン</t>
    </rPh>
    <rPh sb="23" eb="25">
      <t>トリカエ</t>
    </rPh>
    <rPh sb="25" eb="27">
      <t>ホシュウ</t>
    </rPh>
    <rPh sb="27" eb="29">
      <t>コウジ</t>
    </rPh>
    <phoneticPr fontId="56"/>
  </si>
  <si>
    <t>発送電施設に関する構築部の建設及び施設保全の取替補修工事</t>
    <rPh sb="0" eb="2">
      <t>ハッソウ</t>
    </rPh>
    <rPh sb="3" eb="5">
      <t>シセツ</t>
    </rPh>
    <rPh sb="6" eb="7">
      <t>カン</t>
    </rPh>
    <rPh sb="9" eb="11">
      <t>コウチク</t>
    </rPh>
    <rPh sb="11" eb="12">
      <t>ブ</t>
    </rPh>
    <rPh sb="13" eb="15">
      <t>ケンセツ</t>
    </rPh>
    <rPh sb="15" eb="16">
      <t>オヨ</t>
    </rPh>
    <rPh sb="17" eb="19">
      <t>シセツ</t>
    </rPh>
    <rPh sb="19" eb="21">
      <t>ホゼン</t>
    </rPh>
    <rPh sb="22" eb="24">
      <t>トリカエ</t>
    </rPh>
    <rPh sb="24" eb="26">
      <t>ホシュウ</t>
    </rPh>
    <rPh sb="26" eb="28">
      <t>コウジ</t>
    </rPh>
    <phoneticPr fontId="56"/>
  </si>
  <si>
    <t>電気通信線路施設等に関する構築物の建設事業及び施設保全の取替補修工事</t>
    <rPh sb="0" eb="2">
      <t>デンキ</t>
    </rPh>
    <rPh sb="2" eb="4">
      <t>ツウシン</t>
    </rPh>
    <rPh sb="4" eb="6">
      <t>センロ</t>
    </rPh>
    <rPh sb="6" eb="8">
      <t>シセツ</t>
    </rPh>
    <rPh sb="8" eb="9">
      <t>トウ</t>
    </rPh>
    <rPh sb="10" eb="11">
      <t>カン</t>
    </rPh>
    <rPh sb="13" eb="16">
      <t>コウチクブツ</t>
    </rPh>
    <rPh sb="17" eb="19">
      <t>ケンセツ</t>
    </rPh>
    <rPh sb="19" eb="21">
      <t>ジギョウ</t>
    </rPh>
    <rPh sb="21" eb="22">
      <t>オヨ</t>
    </rPh>
    <rPh sb="23" eb="25">
      <t>シセツ</t>
    </rPh>
    <rPh sb="25" eb="27">
      <t>ホゼン</t>
    </rPh>
    <rPh sb="28" eb="30">
      <t>トリカエ</t>
    </rPh>
    <rPh sb="30" eb="32">
      <t>ホシュウ</t>
    </rPh>
    <rPh sb="32" eb="34">
      <t>コウジ</t>
    </rPh>
    <phoneticPr fontId="56"/>
  </si>
  <si>
    <t>上・工業用
水道</t>
  </si>
  <si>
    <t>上水道事業における建設事業、工業用水道事業及び簡易水道事業</t>
    <rPh sb="0" eb="3">
      <t>ジョウスイドウ</t>
    </rPh>
    <rPh sb="3" eb="5">
      <t>ジギョウ</t>
    </rPh>
    <rPh sb="9" eb="11">
      <t>ケンセツ</t>
    </rPh>
    <rPh sb="11" eb="13">
      <t>ジギョウ</t>
    </rPh>
    <rPh sb="14" eb="17">
      <t>コウギョウヨウ</t>
    </rPh>
    <rPh sb="17" eb="19">
      <t>スイドウ</t>
    </rPh>
    <rPh sb="19" eb="21">
      <t>ジギョウ</t>
    </rPh>
    <rPh sb="21" eb="22">
      <t>オヨ</t>
    </rPh>
    <rPh sb="23" eb="25">
      <t>カンイ</t>
    </rPh>
    <rPh sb="25" eb="27">
      <t>スイドウ</t>
    </rPh>
    <rPh sb="27" eb="29">
      <t>ジギョウ</t>
    </rPh>
    <phoneticPr fontId="56"/>
  </si>
  <si>
    <t>土地造成、臨海部土地造成事業等</t>
    <rPh sb="0" eb="2">
      <t>トチ</t>
    </rPh>
    <rPh sb="2" eb="4">
      <t>ゾウセイ</t>
    </rPh>
    <rPh sb="5" eb="8">
      <t>リンカイブ</t>
    </rPh>
    <rPh sb="8" eb="10">
      <t>トチ</t>
    </rPh>
    <rPh sb="10" eb="12">
      <t>ゾウセイ</t>
    </rPh>
    <rPh sb="12" eb="14">
      <t>ジギョウ</t>
    </rPh>
    <rPh sb="14" eb="15">
      <t>トウ</t>
    </rPh>
    <phoneticPr fontId="56"/>
  </si>
  <si>
    <t>廃棄物処理事業</t>
    <rPh sb="0" eb="3">
      <t>ハイキブツ</t>
    </rPh>
    <rPh sb="3" eb="5">
      <t>ショリ</t>
    </rPh>
    <rPh sb="5" eb="7">
      <t>ジギョウ</t>
    </rPh>
    <phoneticPr fontId="56"/>
  </si>
  <si>
    <t>空港</t>
    <rPh sb="0" eb="2">
      <t>クウコウ</t>
    </rPh>
    <phoneticPr fontId="2"/>
  </si>
  <si>
    <t>空港整備事業</t>
    <rPh sb="0" eb="2">
      <t>クウコウ</t>
    </rPh>
    <rPh sb="2" eb="4">
      <t>セイビ</t>
    </rPh>
    <rPh sb="4" eb="6">
      <t>ジギョウ</t>
    </rPh>
    <phoneticPr fontId="2"/>
  </si>
  <si>
    <t xml:space="preserve">  このファイルは、公共事業をはじめとして民間の建設事業までも含めて、</t>
    <phoneticPr fontId="2"/>
  </si>
  <si>
    <t>投資が行われた場合の経済波及効果等を計測する場合に使います。</t>
    <phoneticPr fontId="2"/>
  </si>
  <si>
    <t>　　建設部門分析用産業連関表」から引用された各種の計数及び係数（表）です。</t>
    <phoneticPr fontId="2"/>
  </si>
  <si>
    <t>&lt;&lt;留意事項 &gt;&gt;</t>
    <phoneticPr fontId="2"/>
  </si>
  <si>
    <t>　　　は考慮されません。</t>
    <phoneticPr fontId="2"/>
  </si>
  <si>
    <t>　　⑤波及効果が達成される時期は不明です。</t>
    <rPh sb="3" eb="7">
      <t>ハキュウコウカ</t>
    </rPh>
    <rPh sb="8" eb="10">
      <t>タッセイ</t>
    </rPh>
    <rPh sb="13" eb="15">
      <t>ジキ</t>
    </rPh>
    <rPh sb="16" eb="18">
      <t>フメイ</t>
    </rPh>
    <phoneticPr fontId="2"/>
  </si>
  <si>
    <t>　　⑥生産の増加は就業（雇用）者数の増加を伴うことが前提となります。</t>
    <phoneticPr fontId="2"/>
  </si>
  <si>
    <t>※「入力データ」とは、分析の基礎となる「需要額」を算定するためのデータで、例え</t>
  </si>
  <si>
    <t>２．入力データを整理して、入力する。</t>
  </si>
  <si>
    <t>（１）「入力データ」の作成</t>
  </si>
  <si>
    <t>　　　 分析の前提となる「入力データ」は、このツールを利用される方にお</t>
  </si>
  <si>
    <t>　　　 分析結果と前提条件及び入力データは密接不可分のものであり、</t>
  </si>
  <si>
    <t>１．入力データ（工事費）を下の列に入力してください。</t>
    <rPh sb="8" eb="11">
      <t>コウジヒ</t>
    </rPh>
    <rPh sb="13" eb="14">
      <t>シタ</t>
    </rPh>
    <rPh sb="15" eb="16">
      <t>レツ</t>
    </rPh>
    <rPh sb="17" eb="19">
      <t>ニュウリョク</t>
    </rPh>
    <phoneticPr fontId="2"/>
  </si>
  <si>
    <t>分析結果と前提条件及び入力データは密接不可分のものであり、切り離して取り扱うことは適当ではありません。</t>
    <rPh sb="41" eb="43">
      <t>テキトウ</t>
    </rPh>
    <phoneticPr fontId="2"/>
  </si>
  <si>
    <t>入力データエリア</t>
    <rPh sb="0" eb="2">
      <t>ニュウリョク</t>
    </rPh>
    <phoneticPr fontId="2"/>
  </si>
  <si>
    <t>　 この簡易分析ツールは、各種の経済波及効果や労働誘発効果を簡便に分析</t>
    <phoneticPr fontId="2"/>
  </si>
  <si>
    <t>　  一般に経済波及効果等の分析を行う際には、産業連関表という統計表を用います</t>
    <phoneticPr fontId="2"/>
  </si>
  <si>
    <t>で、各種の計数及び係数はその統計表から引用しています。</t>
    <phoneticPr fontId="2"/>
  </si>
  <si>
    <r>
      <t>　今ご覧いただいているファイルは</t>
    </r>
    <r>
      <rPr>
        <b/>
        <sz val="11"/>
        <color indexed="12"/>
        <rFont val="ＭＳ Ｐ明朝"/>
        <family val="1"/>
        <charset val="128"/>
      </rPr>
      <t>「３．投資（建設）の増加」</t>
    </r>
    <r>
      <rPr>
        <sz val="11"/>
        <rFont val="ＭＳ Ｐ明朝"/>
        <family val="1"/>
        <charset val="128"/>
      </rPr>
      <t>です。</t>
    </r>
    <rPh sb="1" eb="2">
      <t>イマ</t>
    </rPh>
    <phoneticPr fontId="2"/>
  </si>
  <si>
    <t>　　するシートです。</t>
    <phoneticPr fontId="2"/>
  </si>
  <si>
    <t>　　等の概要を説明するシートです。</t>
    <phoneticPr fontId="2"/>
  </si>
  <si>
    <t>　　直すシートです。</t>
    <phoneticPr fontId="2"/>
  </si>
  <si>
    <t xml:space="preserve">   産業連関表を用いた経済波及効果分析には、産業連関表自体の構造的特質</t>
    <rPh sb="34" eb="36">
      <t>トクシツ</t>
    </rPh>
    <phoneticPr fontId="2"/>
  </si>
  <si>
    <t>　　　　 産業連関表は概ね５年に１回の作表であり、分析の前提となる経済構</t>
    <rPh sb="11" eb="12">
      <t>オオム</t>
    </rPh>
    <phoneticPr fontId="2"/>
  </si>
  <si>
    <t>　　　　 生産が２倍になれば、原材料等の投入量も２倍になるという「線形的</t>
    <phoneticPr fontId="2"/>
  </si>
  <si>
    <t>　　　は想定していません。</t>
    <phoneticPr fontId="2"/>
  </si>
  <si>
    <t>　　　　 ある産業の生産活動が他の産業にプラスの影響を及ぼし生産を促進する</t>
    <phoneticPr fontId="2"/>
  </si>
  <si>
    <t>　　　　 需要が生じた産業部門には､需要に応えるだけの生産余力があると</t>
    <phoneticPr fontId="2"/>
  </si>
  <si>
    <t>　　　仮定し､ 生産を行う上での制約は一切ないものとします。</t>
    <phoneticPr fontId="2"/>
  </si>
  <si>
    <t>　　　　 また、在庫の取り崩し等による波及の中断は想定していません。</t>
    <phoneticPr fontId="2"/>
  </si>
  <si>
    <t>　　　　 経済波及効果が達成される時期や所要時間は明確でありません。</t>
    <rPh sb="12" eb="14">
      <t>タッセイ</t>
    </rPh>
    <rPh sb="17" eb="19">
      <t>ジキ</t>
    </rPh>
    <phoneticPr fontId="2"/>
  </si>
  <si>
    <t>　　　　 現実には、生産の増加は時間外勤務や設備増強などで補われ、必</t>
    <phoneticPr fontId="2"/>
  </si>
  <si>
    <t>　　　ずしも就業（雇用）者数の増加とはなりませんが、そのようなことは想定</t>
    <phoneticPr fontId="2"/>
  </si>
  <si>
    <t>　　　していません。</t>
    <phoneticPr fontId="2"/>
  </si>
  <si>
    <t>　　　   なお、就業（雇用）誘発数は、現実の人数の増加ではなく、人数で</t>
    <phoneticPr fontId="2"/>
  </si>
  <si>
    <t>　　　 より精度が高い分析を行うためには、「入力データ」が現実に即した</t>
    <rPh sb="6" eb="8">
      <t>セイド</t>
    </rPh>
    <rPh sb="9" eb="10">
      <t>タカ</t>
    </rPh>
    <rPh sb="11" eb="13">
      <t>ブンセキ</t>
    </rPh>
    <rPh sb="14" eb="15">
      <t>オコナ</t>
    </rPh>
    <rPh sb="29" eb="31">
      <t>ゲンジツ</t>
    </rPh>
    <rPh sb="32" eb="33">
      <t>ソク</t>
    </rPh>
    <phoneticPr fontId="2"/>
  </si>
  <si>
    <t>　　　 分析結果の公表及び公表後の対応については、利用される方において</t>
    <phoneticPr fontId="2"/>
  </si>
  <si>
    <t>　　責任を持って行ってください。</t>
    <phoneticPr fontId="2"/>
  </si>
  <si>
    <t>　　※このファイルには「計算域Ⅰ」のシートがありませんが、入力データ自体が</t>
    <rPh sb="34" eb="36">
      <t>ジタイ</t>
    </rPh>
    <phoneticPr fontId="2"/>
  </si>
  <si>
    <t>　　ためです。</t>
    <phoneticPr fontId="2"/>
  </si>
  <si>
    <t>　　生産者価格ベースになっているため、生産者価格への転換処理が、不要な</t>
    <phoneticPr fontId="2"/>
  </si>
  <si>
    <t>&lt;&lt; 経済波及効果 分析ツールについて　&gt;&gt;</t>
    <phoneticPr fontId="2"/>
  </si>
  <si>
    <t>　　②　経済波及効果分析は、生産活動に係る経済波及効果を対象としてお</t>
    <phoneticPr fontId="2"/>
  </si>
  <si>
    <t>住宅建築
（木造）</t>
  </si>
  <si>
    <t>木造量産
住宅</t>
  </si>
  <si>
    <t>住宅建築
（非木造）</t>
  </si>
  <si>
    <t>廃棄物処理
施設</t>
  </si>
  <si>
    <t>ＲＣ在来
住宅</t>
  </si>
  <si>
    <t>非住宅建築
（木造）</t>
  </si>
  <si>
    <t>ＳＲＣ
事務所</t>
  </si>
  <si>
    <t>建築補修</t>
  </si>
  <si>
    <t>道路改良</t>
  </si>
  <si>
    <t>道路橋梁</t>
  </si>
  <si>
    <t>街路改良</t>
  </si>
  <si>
    <t>街路橋梁</t>
  </si>
  <si>
    <t>高速有料
道路</t>
  </si>
  <si>
    <t>東日本高速
道路（株）、
中日本高速
道路（株）、
西日本高速
道路（株）</t>
  </si>
  <si>
    <t>首都高速
道路（株）</t>
  </si>
  <si>
    <t>阪神高速
道路（株）</t>
  </si>
  <si>
    <t>本州四国
連絡高速
道路（株）</t>
  </si>
  <si>
    <t>一般有料
道路</t>
  </si>
  <si>
    <t>地方公社等</t>
    <rPh sb="2" eb="3">
      <t>コウ</t>
    </rPh>
    <rPh sb="3" eb="4">
      <t>シャ</t>
    </rPh>
    <rPh sb="4" eb="5">
      <t>トウ</t>
    </rPh>
    <phoneticPr fontId="2"/>
  </si>
  <si>
    <t>河川総合開発</t>
    <rPh sb="4" eb="5">
      <t>カイ</t>
    </rPh>
    <rPh sb="5" eb="6">
      <t>ハツ</t>
    </rPh>
    <phoneticPr fontId="2"/>
  </si>
  <si>
    <t>その他の
土木建設</t>
  </si>
  <si>
    <t>ＲＣ在来住宅</t>
    <phoneticPr fontId="23"/>
  </si>
  <si>
    <t>71</t>
  </si>
  <si>
    <t>住宅建築
（非木造）</t>
    <phoneticPr fontId="23"/>
  </si>
  <si>
    <t>農林業</t>
  </si>
  <si>
    <t>鉱業</t>
  </si>
  <si>
    <t>繊維製品</t>
  </si>
  <si>
    <t>パルプ・紙・木製品</t>
  </si>
  <si>
    <t>化学製品</t>
  </si>
  <si>
    <t>石油・石炭製品</t>
  </si>
  <si>
    <t>プラスチック・ゴム製品</t>
  </si>
  <si>
    <t>窯業・土石製品</t>
  </si>
  <si>
    <t>鉄鋼</t>
  </si>
  <si>
    <t>非鉄金属</t>
  </si>
  <si>
    <t>金属製品</t>
  </si>
  <si>
    <t>はん用機械</t>
  </si>
  <si>
    <t>生産用機械</t>
  </si>
  <si>
    <t>業務用機械</t>
  </si>
  <si>
    <t>電子部品</t>
  </si>
  <si>
    <t>電気機械</t>
  </si>
  <si>
    <t>情報通信機器</t>
  </si>
  <si>
    <t>輸送機械</t>
  </si>
  <si>
    <t>船舶・同修理</t>
    <rPh sb="0" eb="2">
      <t>センパク</t>
    </rPh>
    <rPh sb="3" eb="4">
      <t>ドウ</t>
    </rPh>
    <rPh sb="4" eb="6">
      <t>シュウリ</t>
    </rPh>
    <phoneticPr fontId="2"/>
  </si>
  <si>
    <t>商業</t>
  </si>
  <si>
    <t>金融・保険</t>
  </si>
  <si>
    <t>運輸・郵便</t>
  </si>
  <si>
    <t>情報通信</t>
  </si>
  <si>
    <t>公務</t>
  </si>
  <si>
    <t>教育・研究</t>
  </si>
  <si>
    <t>医療・福祉</t>
  </si>
  <si>
    <t>他に分類されない会員制団体</t>
  </si>
  <si>
    <t>対事業所サービス</t>
  </si>
  <si>
    <t>対個人サービス</t>
  </si>
  <si>
    <t>事務用品</t>
  </si>
  <si>
    <t>分類不明</t>
  </si>
  <si>
    <t>農林業</t>
    <rPh sb="0" eb="3">
      <t>ノウリンギョウ</t>
    </rPh>
    <phoneticPr fontId="3"/>
  </si>
  <si>
    <t>水産業</t>
    <rPh sb="0" eb="3">
      <t>スイサンギョウ</t>
    </rPh>
    <phoneticPr fontId="3"/>
  </si>
  <si>
    <t>陶磁器</t>
    <rPh sb="0" eb="3">
      <t>トウジキ</t>
    </rPh>
    <phoneticPr fontId="3"/>
  </si>
  <si>
    <t>船舶・同修理</t>
    <rPh sb="0" eb="2">
      <t>センパク</t>
    </rPh>
    <rPh sb="3" eb="4">
      <t>ドウ</t>
    </rPh>
    <rPh sb="4" eb="6">
      <t>シュウリ</t>
    </rPh>
    <phoneticPr fontId="3"/>
  </si>
  <si>
    <t>公共事業</t>
    <phoneticPr fontId="2"/>
  </si>
  <si>
    <t>建築補修</t>
    <rPh sb="0" eb="2">
      <t>ケンチク</t>
    </rPh>
    <rPh sb="2" eb="4">
      <t>ホシュウ</t>
    </rPh>
    <phoneticPr fontId="2"/>
  </si>
  <si>
    <t>建築物（住宅及び非住宅）に関する機能や耐用年数の向上を伴う改装・改修工事</t>
    <rPh sb="0" eb="3">
      <t>ケンチクブツ</t>
    </rPh>
    <rPh sb="4" eb="6">
      <t>ジュウタク</t>
    </rPh>
    <rPh sb="6" eb="7">
      <t>オヨ</t>
    </rPh>
    <rPh sb="8" eb="9">
      <t>ヒ</t>
    </rPh>
    <rPh sb="9" eb="11">
      <t>ジュウタク</t>
    </rPh>
    <rPh sb="13" eb="14">
      <t>カン</t>
    </rPh>
    <rPh sb="16" eb="18">
      <t>キノウ</t>
    </rPh>
    <rPh sb="19" eb="21">
      <t>タイヨウ</t>
    </rPh>
    <rPh sb="21" eb="23">
      <t>ネンスウ</t>
    </rPh>
    <rPh sb="24" eb="26">
      <t>コウジョウ</t>
    </rPh>
    <rPh sb="27" eb="28">
      <t>トモナ</t>
    </rPh>
    <rPh sb="29" eb="31">
      <t>カイソウ</t>
    </rPh>
    <rPh sb="32" eb="34">
      <t>カイシュウ</t>
    </rPh>
    <rPh sb="34" eb="36">
      <t>コウジ</t>
    </rPh>
    <phoneticPr fontId="2"/>
  </si>
  <si>
    <t>民間企業等が行う土木構築物の建設事業
民間ガス会社等が行うガス事業の貯槽の建設工事
駐車場建設事業
その他の土木</t>
    <rPh sb="0" eb="2">
      <t>ミンカン</t>
    </rPh>
    <rPh sb="2" eb="4">
      <t>キギョウ</t>
    </rPh>
    <rPh sb="4" eb="5">
      <t>トウ</t>
    </rPh>
    <rPh sb="6" eb="7">
      <t>オコナ</t>
    </rPh>
    <rPh sb="8" eb="10">
      <t>ドボク</t>
    </rPh>
    <rPh sb="10" eb="13">
      <t>コウチクブツ</t>
    </rPh>
    <rPh sb="14" eb="16">
      <t>ケンセツ</t>
    </rPh>
    <rPh sb="16" eb="18">
      <t>ジギョウ</t>
    </rPh>
    <rPh sb="19" eb="21">
      <t>ミンカン</t>
    </rPh>
    <rPh sb="23" eb="25">
      <t>カイシャ</t>
    </rPh>
    <rPh sb="25" eb="26">
      <t>トウ</t>
    </rPh>
    <rPh sb="27" eb="28">
      <t>オコナ</t>
    </rPh>
    <rPh sb="31" eb="33">
      <t>ジギョウ</t>
    </rPh>
    <rPh sb="34" eb="36">
      <t>チョソウ</t>
    </rPh>
    <rPh sb="37" eb="39">
      <t>ケンセツ</t>
    </rPh>
    <rPh sb="39" eb="41">
      <t>コウジ</t>
    </rPh>
    <rPh sb="42" eb="45">
      <t>チュウシャジョウ</t>
    </rPh>
    <rPh sb="45" eb="47">
      <t>ケンセツ</t>
    </rPh>
    <rPh sb="47" eb="49">
      <t>ジギョウ</t>
    </rPh>
    <rPh sb="52" eb="53">
      <t>タ</t>
    </rPh>
    <rPh sb="54" eb="56">
      <t>ドボク</t>
    </rPh>
    <phoneticPr fontId="56"/>
  </si>
  <si>
    <t>この分析ツールを利用した分析結果を公表・発表した場合には、分析方法の精査や今後の産業連関表の作表作業に反映したいと思いますので、お手数ですが、長崎県県民生活環境部統計課までご連絡いただけましたら幸いです。</t>
    <rPh sb="29" eb="31">
      <t>ブンセキ</t>
    </rPh>
    <rPh sb="31" eb="33">
      <t>ホウホウ</t>
    </rPh>
    <rPh sb="34" eb="36">
      <t>セイサ</t>
    </rPh>
    <rPh sb="37" eb="39">
      <t>コンゴ</t>
    </rPh>
    <rPh sb="40" eb="42">
      <t>サンギョウ</t>
    </rPh>
    <rPh sb="42" eb="44">
      <t>レンカン</t>
    </rPh>
    <rPh sb="44" eb="45">
      <t>ヒョウ</t>
    </rPh>
    <rPh sb="46" eb="48">
      <t>サクヒョウ</t>
    </rPh>
    <rPh sb="48" eb="50">
      <t>サギョウ</t>
    </rPh>
    <rPh sb="51" eb="53">
      <t>ハンエイ</t>
    </rPh>
    <rPh sb="57" eb="58">
      <t>オモ</t>
    </rPh>
    <rPh sb="65" eb="67">
      <t>テスウ</t>
    </rPh>
    <rPh sb="71" eb="73">
      <t>ナガサキ</t>
    </rPh>
    <rPh sb="73" eb="74">
      <t>ケン</t>
    </rPh>
    <rPh sb="74" eb="76">
      <t>ケンミン</t>
    </rPh>
    <rPh sb="76" eb="78">
      <t>セイカツ</t>
    </rPh>
    <rPh sb="78" eb="80">
      <t>カンキョウ</t>
    </rPh>
    <rPh sb="80" eb="81">
      <t>ブ</t>
    </rPh>
    <rPh sb="87" eb="89">
      <t>レンラク</t>
    </rPh>
    <rPh sb="97" eb="98">
      <t>サイワ</t>
    </rPh>
    <phoneticPr fontId="23"/>
  </si>
  <si>
    <t>　　　ことやマイナスの影響を及ぼし生産を阻害することは想定していません。</t>
    <phoneticPr fontId="2"/>
  </si>
  <si>
    <t>01 建設</t>
    <rPh sb="3" eb="5">
      <t>ケンセツ</t>
    </rPh>
    <phoneticPr fontId="2"/>
  </si>
  <si>
    <t>02 建築</t>
    <rPh sb="3" eb="5">
      <t>ケンチク</t>
    </rPh>
    <phoneticPr fontId="2"/>
  </si>
  <si>
    <t>03 住宅建築</t>
    <rPh sb="3" eb="5">
      <t>ジュウタク</t>
    </rPh>
    <rPh sb="5" eb="7">
      <t>ケンチク</t>
    </rPh>
    <phoneticPr fontId="2"/>
  </si>
  <si>
    <t>04 住宅建築(木造)</t>
    <phoneticPr fontId="2"/>
  </si>
  <si>
    <t>05 木造在来住宅</t>
    <phoneticPr fontId="2"/>
  </si>
  <si>
    <t>06 木造量産住宅</t>
    <phoneticPr fontId="2"/>
  </si>
  <si>
    <t>07 住宅建築(非木造)</t>
    <phoneticPr fontId="2"/>
  </si>
  <si>
    <t>08 ＳＲＣ住宅</t>
    <phoneticPr fontId="2"/>
  </si>
  <si>
    <t>09 ＲＣ住宅</t>
    <phoneticPr fontId="2"/>
  </si>
  <si>
    <t>10 ＲＣ在来住宅</t>
    <phoneticPr fontId="2"/>
  </si>
  <si>
    <t>11 ＲＣ量産住宅</t>
    <phoneticPr fontId="2"/>
  </si>
  <si>
    <t>12 Ｓ住宅</t>
    <phoneticPr fontId="2"/>
  </si>
  <si>
    <t>13 Ｓ在来住宅</t>
    <phoneticPr fontId="2"/>
  </si>
  <si>
    <t>14 Ｓ量産住宅</t>
    <phoneticPr fontId="2"/>
  </si>
  <si>
    <t>15 ＣＢ住宅</t>
    <phoneticPr fontId="2"/>
  </si>
  <si>
    <t>16 非住宅建築</t>
    <phoneticPr fontId="2"/>
  </si>
  <si>
    <t>17 非住宅建築(木造)</t>
    <phoneticPr fontId="2"/>
  </si>
  <si>
    <t>18 木造工場</t>
    <phoneticPr fontId="2"/>
  </si>
  <si>
    <t>19 木造事務所</t>
    <phoneticPr fontId="2"/>
  </si>
  <si>
    <t>20 非住宅建築(非木造)</t>
    <phoneticPr fontId="2"/>
  </si>
  <si>
    <t>21 ＳＲＣ工場</t>
    <phoneticPr fontId="2"/>
  </si>
  <si>
    <t>22 ＳＲＣ事務所</t>
    <phoneticPr fontId="2"/>
  </si>
  <si>
    <t>23 ＲＣ工場</t>
    <phoneticPr fontId="2"/>
  </si>
  <si>
    <t>24 ＲＣ学校</t>
    <phoneticPr fontId="2"/>
  </si>
  <si>
    <t>25 ＲＣ事務所</t>
    <phoneticPr fontId="2"/>
  </si>
  <si>
    <t>26 Ｓ工場</t>
    <phoneticPr fontId="2"/>
  </si>
  <si>
    <t>27 Ｓ事務所</t>
    <phoneticPr fontId="2"/>
  </si>
  <si>
    <t>28 ＣＢ非住宅</t>
    <phoneticPr fontId="2"/>
  </si>
  <si>
    <t>71 建築補修</t>
    <rPh sb="3" eb="5">
      <t>ケンチク</t>
    </rPh>
    <rPh sb="5" eb="7">
      <t>ホシュウ</t>
    </rPh>
    <phoneticPr fontId="2"/>
  </si>
  <si>
    <t>29 土木</t>
    <rPh sb="3" eb="5">
      <t>ドボク</t>
    </rPh>
    <phoneticPr fontId="2"/>
  </si>
  <si>
    <t>30 公共事業</t>
    <rPh sb="3" eb="5">
      <t>コウキョウ</t>
    </rPh>
    <rPh sb="5" eb="7">
      <t>ジギョウ</t>
    </rPh>
    <phoneticPr fontId="2"/>
  </si>
  <si>
    <t>31 道路関係公共事業</t>
    <rPh sb="3" eb="5">
      <t>ドウロ</t>
    </rPh>
    <rPh sb="5" eb="7">
      <t>カンケイ</t>
    </rPh>
    <rPh sb="7" eb="9">
      <t>コウキョウ</t>
    </rPh>
    <rPh sb="9" eb="11">
      <t>ジギョウ</t>
    </rPh>
    <phoneticPr fontId="2"/>
  </si>
  <si>
    <t>32 道路</t>
    <rPh sb="3" eb="5">
      <t>ドウロ</t>
    </rPh>
    <phoneticPr fontId="2"/>
  </si>
  <si>
    <t>33 一般道路</t>
    <rPh sb="3" eb="5">
      <t>イッパン</t>
    </rPh>
    <rPh sb="5" eb="7">
      <t>ドウロ</t>
    </rPh>
    <phoneticPr fontId="2"/>
  </si>
  <si>
    <t>34 道路改良</t>
    <rPh sb="3" eb="5">
      <t>ドウロ</t>
    </rPh>
    <rPh sb="5" eb="7">
      <t>カイリョウ</t>
    </rPh>
    <phoneticPr fontId="2"/>
  </si>
  <si>
    <t>35 道路舗装</t>
    <rPh sb="3" eb="5">
      <t>ドウロ</t>
    </rPh>
    <rPh sb="5" eb="7">
      <t>ホソウ</t>
    </rPh>
    <phoneticPr fontId="2"/>
  </si>
  <si>
    <t>36 道路橋梁</t>
    <phoneticPr fontId="2"/>
  </si>
  <si>
    <t>37 道路補修</t>
    <phoneticPr fontId="2"/>
  </si>
  <si>
    <t>38 街路改良</t>
    <phoneticPr fontId="2"/>
  </si>
  <si>
    <t>39 街路舗装</t>
    <phoneticPr fontId="2"/>
  </si>
  <si>
    <t>40 街路橋梁</t>
    <phoneticPr fontId="2"/>
  </si>
  <si>
    <t>41 有料道路</t>
    <phoneticPr fontId="2"/>
  </si>
  <si>
    <t>42 高速有料道路</t>
    <phoneticPr fontId="2"/>
  </si>
  <si>
    <t>47 一般有料道路</t>
    <phoneticPr fontId="2"/>
  </si>
  <si>
    <t>50 区画整理</t>
    <rPh sb="3" eb="5">
      <t>クカク</t>
    </rPh>
    <rPh sb="5" eb="7">
      <t>セイリ</t>
    </rPh>
    <phoneticPr fontId="2"/>
  </si>
  <si>
    <t>51 河川･下水道･その他の公共事業</t>
    <phoneticPr fontId="2"/>
  </si>
  <si>
    <t>52 治水</t>
    <rPh sb="3" eb="5">
      <t>チスイ</t>
    </rPh>
    <phoneticPr fontId="2"/>
  </si>
  <si>
    <t>53 河川改修</t>
    <rPh sb="3" eb="5">
      <t>カセン</t>
    </rPh>
    <rPh sb="5" eb="7">
      <t>カイシュウ</t>
    </rPh>
    <phoneticPr fontId="2"/>
  </si>
  <si>
    <t>54 河川総合開発</t>
    <rPh sb="3" eb="5">
      <t>カセン</t>
    </rPh>
    <rPh sb="5" eb="7">
      <t>ソウゴウ</t>
    </rPh>
    <rPh sb="7" eb="9">
      <t>カイハツ</t>
    </rPh>
    <phoneticPr fontId="2"/>
  </si>
  <si>
    <t>55 海岸</t>
    <rPh sb="3" eb="5">
      <t>カイガン</t>
    </rPh>
    <phoneticPr fontId="2"/>
  </si>
  <si>
    <t>56 砂防</t>
    <rPh sb="3" eb="5">
      <t>サボウ</t>
    </rPh>
    <phoneticPr fontId="2"/>
  </si>
  <si>
    <t>57 下水道</t>
    <rPh sb="3" eb="6">
      <t>ゲスイドウ</t>
    </rPh>
    <phoneticPr fontId="2"/>
  </si>
  <si>
    <t>58 港湾・漁港</t>
    <rPh sb="3" eb="5">
      <t>コウワン</t>
    </rPh>
    <rPh sb="6" eb="8">
      <t>ギョコウ</t>
    </rPh>
    <phoneticPr fontId="2"/>
  </si>
  <si>
    <t>59 空港</t>
    <rPh sb="3" eb="5">
      <t>クウコウ</t>
    </rPh>
    <phoneticPr fontId="2"/>
  </si>
  <si>
    <t>60 廃棄物処理施設</t>
    <rPh sb="3" eb="6">
      <t>ハイキブツ</t>
    </rPh>
    <rPh sb="6" eb="8">
      <t>ショリ</t>
    </rPh>
    <rPh sb="8" eb="10">
      <t>シセツ</t>
    </rPh>
    <phoneticPr fontId="2"/>
  </si>
  <si>
    <t>61 公園</t>
    <rPh sb="3" eb="5">
      <t>コウエン</t>
    </rPh>
    <phoneticPr fontId="2"/>
  </si>
  <si>
    <t>62 災害復旧</t>
    <rPh sb="3" eb="5">
      <t>サイガイ</t>
    </rPh>
    <rPh sb="5" eb="7">
      <t>フッキュウ</t>
    </rPh>
    <phoneticPr fontId="2"/>
  </si>
  <si>
    <t>64 その他の土木建設</t>
    <phoneticPr fontId="2"/>
  </si>
  <si>
    <t>65 鉄道軌道建設</t>
    <phoneticPr fontId="2"/>
  </si>
  <si>
    <t>67 電気通信施設建設</t>
    <phoneticPr fontId="2"/>
  </si>
  <si>
    <t>68 上･工業用水道</t>
    <phoneticPr fontId="2"/>
  </si>
  <si>
    <t>69 土地造成</t>
    <phoneticPr fontId="2"/>
  </si>
  <si>
    <t>70 その他の土木</t>
    <phoneticPr fontId="2"/>
  </si>
  <si>
    <t>47 一般有料道路</t>
    <rPh sb="3" eb="5">
      <t>イッパン</t>
    </rPh>
    <rPh sb="5" eb="7">
      <t>ユウリョウ</t>
    </rPh>
    <rPh sb="7" eb="9">
      <t>ドウロ</t>
    </rPh>
    <phoneticPr fontId="2"/>
  </si>
  <si>
    <t>高速有料道路建設事業、補修修繕事業</t>
    <rPh sb="0" eb="2">
      <t>コウソク</t>
    </rPh>
    <rPh sb="2" eb="4">
      <t>ユウリョウ</t>
    </rPh>
    <rPh sb="4" eb="6">
      <t>ドウロ</t>
    </rPh>
    <rPh sb="6" eb="8">
      <t>ケンセツ</t>
    </rPh>
    <rPh sb="8" eb="10">
      <t>ジギョウ</t>
    </rPh>
    <rPh sb="11" eb="13">
      <t>ホシュウ</t>
    </rPh>
    <rPh sb="13" eb="15">
      <t>シュウゼン</t>
    </rPh>
    <rPh sb="15" eb="17">
      <t>ジギョウ</t>
    </rPh>
    <phoneticPr fontId="56"/>
  </si>
  <si>
    <t>河川総合開発</t>
    <rPh sb="4" eb="6">
      <t>カイハツ</t>
    </rPh>
    <phoneticPr fontId="2"/>
  </si>
  <si>
    <t>廃棄物処理施設</t>
    <rPh sb="0" eb="3">
      <t>ハイキブツ</t>
    </rPh>
    <rPh sb="3" eb="5">
      <t>ショリ</t>
    </rPh>
    <rPh sb="5" eb="7">
      <t>シセツ</t>
    </rPh>
    <phoneticPr fontId="2"/>
  </si>
  <si>
    <t>31～59の事業の災害復旧事業及び鉱害復旧事業</t>
    <rPh sb="6" eb="8">
      <t>ジギョウ</t>
    </rPh>
    <rPh sb="9" eb="11">
      <t>サイガイ</t>
    </rPh>
    <rPh sb="11" eb="13">
      <t>フッキュウ</t>
    </rPh>
    <rPh sb="13" eb="15">
      <t>ジギョウ</t>
    </rPh>
    <rPh sb="15" eb="16">
      <t>オヨ</t>
    </rPh>
    <rPh sb="17" eb="19">
      <t>コウガイ</t>
    </rPh>
    <rPh sb="19" eb="21">
      <t>フッキュウ</t>
    </rPh>
    <rPh sb="21" eb="23">
      <t>ジギョウ</t>
    </rPh>
    <phoneticPr fontId="56"/>
  </si>
  <si>
    <t>一般道路</t>
    <phoneticPr fontId="23"/>
  </si>
  <si>
    <t>一般有料道路建設事業、補修修繕事業</t>
    <rPh sb="0" eb="2">
      <t>イッパン</t>
    </rPh>
    <rPh sb="2" eb="4">
      <t>ユウリョウ</t>
    </rPh>
    <rPh sb="4" eb="6">
      <t>ドウロ</t>
    </rPh>
    <rPh sb="6" eb="8">
      <t>ケンセツ</t>
    </rPh>
    <rPh sb="8" eb="10">
      <t>ジギョウ</t>
    </rPh>
    <rPh sb="11" eb="13">
      <t>ホシュウ</t>
    </rPh>
    <rPh sb="13" eb="15">
      <t>シュウゼン</t>
    </rPh>
    <rPh sb="15" eb="17">
      <t>ジギョウ</t>
    </rPh>
    <phoneticPr fontId="2"/>
  </si>
  <si>
    <t>経済波及効果分析結果Ⅲ　グラフ</t>
    <rPh sb="0" eb="2">
      <t>ケイザイ</t>
    </rPh>
    <rPh sb="2" eb="4">
      <t>ハキュウ</t>
    </rPh>
    <rPh sb="4" eb="6">
      <t>コウカ</t>
    </rPh>
    <rPh sb="6" eb="8">
      <t>ブンセキ</t>
    </rPh>
    <rPh sb="8" eb="10">
      <t>ケッカ</t>
    </rPh>
    <phoneticPr fontId="2"/>
  </si>
  <si>
    <t>（単位：千円）</t>
  </si>
  <si>
    <t>粗付加価値誘発額</t>
    <rPh sb="0" eb="1">
      <t>ソ</t>
    </rPh>
    <rPh sb="1" eb="3">
      <t>フカ</t>
    </rPh>
    <rPh sb="3" eb="5">
      <t>カチ</t>
    </rPh>
    <rPh sb="5" eb="7">
      <t>ユウハツ</t>
    </rPh>
    <rPh sb="7" eb="8">
      <t>ガク</t>
    </rPh>
    <phoneticPr fontId="2"/>
  </si>
  <si>
    <t>雇用者所得誘発額</t>
    <rPh sb="0" eb="3">
      <t>コヨウシャ</t>
    </rPh>
    <rPh sb="3" eb="5">
      <t>ショトク</t>
    </rPh>
    <rPh sb="5" eb="7">
      <t>ユウハツ</t>
    </rPh>
    <rPh sb="7" eb="8">
      <t>ガク</t>
    </rPh>
    <phoneticPr fontId="2"/>
  </si>
  <si>
    <t>雇用者得
誘発額</t>
    <rPh sb="0" eb="3">
      <t>コヨウシャ</t>
    </rPh>
    <rPh sb="3" eb="4">
      <t>エ</t>
    </rPh>
    <rPh sb="5" eb="7">
      <t>ユウハツ</t>
    </rPh>
    <rPh sb="7" eb="8">
      <t>ガク</t>
    </rPh>
    <phoneticPr fontId="2"/>
  </si>
  <si>
    <t>（直接効果）原材料投入額</t>
    <rPh sb="1" eb="3">
      <t>チョクセツ</t>
    </rPh>
    <rPh sb="3" eb="5">
      <t>コウカ</t>
    </rPh>
    <rPh sb="6" eb="9">
      <t>ゲンザイリョウ</t>
    </rPh>
    <rPh sb="9" eb="11">
      <t>トウニュウ</t>
    </rPh>
    <rPh sb="11" eb="12">
      <t>ガク</t>
    </rPh>
    <phoneticPr fontId="2"/>
  </si>
  <si>
    <t>（単位：人）</t>
    <rPh sb="1" eb="3">
      <t>タンイ</t>
    </rPh>
    <rPh sb="4" eb="5">
      <t>ニン</t>
    </rPh>
    <phoneticPr fontId="2"/>
  </si>
  <si>
    <t>木造在来
住宅</t>
    <phoneticPr fontId="23"/>
  </si>
  <si>
    <t>住宅建築（非木造）</t>
    <phoneticPr fontId="23"/>
  </si>
  <si>
    <t>※用地費や補償費のような振替的取引については、新たな生産とは見なされないので、含めないでください。</t>
    <rPh sb="1" eb="4">
      <t>ヨウチヒ</t>
    </rPh>
    <rPh sb="5" eb="7">
      <t>ホショウ</t>
    </rPh>
    <rPh sb="7" eb="8">
      <t>ヒ</t>
    </rPh>
    <rPh sb="39" eb="40">
      <t>フク</t>
    </rPh>
    <phoneticPr fontId="2"/>
  </si>
  <si>
    <r>
      <t>基本的に、</t>
    </r>
    <r>
      <rPr>
        <sz val="15"/>
        <color indexed="10"/>
        <rFont val="HGPｺﾞｼｯｸM"/>
        <family val="3"/>
        <charset val="128"/>
      </rPr>
      <t>「入力」</t>
    </r>
    <r>
      <rPr>
        <sz val="15"/>
        <rFont val="HGPｺﾞｼｯｸM"/>
        <family val="3"/>
        <charset val="128"/>
      </rPr>
      <t>シートの</t>
    </r>
    <r>
      <rPr>
        <sz val="15"/>
        <color indexed="10"/>
        <rFont val="HGPｺﾞｼｯｸM"/>
        <family val="3"/>
        <charset val="128"/>
      </rPr>
      <t>赤枠で囲まれたセルの入力又は、選択</t>
    </r>
    <r>
      <rPr>
        <sz val="15"/>
        <rFont val="HGPｺﾞｼｯｸM"/>
        <family val="3"/>
        <charset val="128"/>
      </rPr>
      <t>になります。</t>
    </r>
    <rPh sb="0" eb="3">
      <t>キホンテキ</t>
    </rPh>
    <rPh sb="6" eb="8">
      <t>ニュウリョク</t>
    </rPh>
    <rPh sb="13" eb="14">
      <t>アカ</t>
    </rPh>
    <rPh sb="14" eb="15">
      <t>ワク</t>
    </rPh>
    <rPh sb="16" eb="17">
      <t>カコ</t>
    </rPh>
    <rPh sb="23" eb="25">
      <t>ニュウリョク</t>
    </rPh>
    <rPh sb="25" eb="26">
      <t>マタ</t>
    </rPh>
    <rPh sb="28" eb="30">
      <t>センタク</t>
    </rPh>
    <phoneticPr fontId="2"/>
  </si>
  <si>
    <t>１．分析テーマを決めて入力する。</t>
  </si>
  <si>
    <t>　　 分析条件の前提となる「入力データ」を整理する必要があります。</t>
  </si>
  <si>
    <t>　   具体的にはその工事の工事費を「どの工種区分にいくらの工事費（需要額＝金額）が必要となるか」ということを整理して、</t>
    <phoneticPr fontId="2"/>
  </si>
  <si>
    <t xml:space="preserve">   　該当するセルに入力します。</t>
    <phoneticPr fontId="2"/>
  </si>
  <si>
    <r>
      <t>　　なお、このファイルで行う分析は、</t>
    </r>
    <r>
      <rPr>
        <b/>
        <u val="double"/>
        <sz val="11"/>
        <color rgb="FFFF0000"/>
        <rFont val="ＭＳ Ｐゴシック"/>
        <family val="3"/>
        <charset val="128"/>
      </rPr>
      <t>工事費に限られますので、　用地費や補償費のような振替的取引については、新たな</t>
    </r>
    <phoneticPr fontId="2"/>
  </si>
  <si>
    <r>
      <t>　　</t>
    </r>
    <r>
      <rPr>
        <b/>
        <u val="double"/>
        <sz val="11"/>
        <color rgb="FFFF0000"/>
        <rFont val="ＭＳ Ｐゴシック"/>
        <family val="3"/>
        <charset val="128"/>
      </rPr>
      <t>生産とは見なされないので、入力データから除外してください。</t>
    </r>
    <phoneticPr fontId="2"/>
  </si>
  <si>
    <t>●消費転換率・・・雇用者所得のうちどのくらいが消費に回るのかを表した率</t>
    <rPh sb="1" eb="3">
      <t>ショウヒ</t>
    </rPh>
    <rPh sb="3" eb="5">
      <t>テンカン</t>
    </rPh>
    <rPh sb="5" eb="6">
      <t>リツ</t>
    </rPh>
    <rPh sb="9" eb="12">
      <t>コヨウシャ</t>
    </rPh>
    <rPh sb="12" eb="14">
      <t>ショトク</t>
    </rPh>
    <rPh sb="23" eb="25">
      <t>ショウヒ</t>
    </rPh>
    <rPh sb="26" eb="27">
      <t>マワ</t>
    </rPh>
    <rPh sb="31" eb="32">
      <t>アラワ</t>
    </rPh>
    <rPh sb="34" eb="35">
      <t>リツ</t>
    </rPh>
    <phoneticPr fontId="2"/>
  </si>
  <si>
    <t>　　※選択後は必ずカーソルを別のセルに移動してください。</t>
    <phoneticPr fontId="2"/>
  </si>
  <si>
    <t>・②「利用方法」・・・分析ツールの利用方法について説明するシートです。</t>
    <rPh sb="3" eb="5">
      <t>リヨウ</t>
    </rPh>
    <rPh sb="5" eb="7">
      <t>ホウホウ</t>
    </rPh>
    <rPh sb="11" eb="13">
      <t>ブンセキ</t>
    </rPh>
    <rPh sb="17" eb="19">
      <t>リヨウ</t>
    </rPh>
    <rPh sb="19" eb="21">
      <t>ホウホウ</t>
    </rPh>
    <rPh sb="25" eb="27">
      <t>セツメイ</t>
    </rPh>
    <phoneticPr fontId="2"/>
  </si>
  <si>
    <t>・③「入力」・・・利用される方が分析に必要な前提条件となる「入力データ」を入力</t>
    <rPh sb="3" eb="5">
      <t>ニュウリョク</t>
    </rPh>
    <phoneticPr fontId="2"/>
  </si>
  <si>
    <t>・④「出力Ⅰ」・・・この簡易分析ツールが行う計算によって得られた経済波及効果</t>
    <phoneticPr fontId="2"/>
  </si>
  <si>
    <t>・⑤「出力Ⅱ」・・・「出力Ⅰ」を産業部門ごとに詳しく説明したシートです。</t>
    <rPh sb="3" eb="5">
      <t>シュツリョク</t>
    </rPh>
    <rPh sb="11" eb="13">
      <t>シュツリョク</t>
    </rPh>
    <rPh sb="23" eb="24">
      <t>クワ</t>
    </rPh>
    <rPh sb="26" eb="28">
      <t>セツメイ</t>
    </rPh>
    <phoneticPr fontId="2"/>
  </si>
  <si>
    <t>・⑥「出力Ⅲ」（グラフ）・・・経済波及効果分析結果をグラフで表したシートです。</t>
    <rPh sb="3" eb="5">
      <t>シュツリョク</t>
    </rPh>
    <rPh sb="15" eb="17">
      <t>ケイザイ</t>
    </rPh>
    <rPh sb="17" eb="19">
      <t>ハキュウ</t>
    </rPh>
    <rPh sb="19" eb="21">
      <t>コウカ</t>
    </rPh>
    <rPh sb="21" eb="23">
      <t>ブンセキ</t>
    </rPh>
    <rPh sb="23" eb="25">
      <t>ケッカ</t>
    </rPh>
    <rPh sb="30" eb="31">
      <t>アラワ</t>
    </rPh>
    <phoneticPr fontId="2"/>
  </si>
  <si>
    <t>・⑦「フロー」・・・経済波及効果等が誘発される流れをフローチャートで表したシートです。</t>
    <rPh sb="34" eb="35">
      <t>アラワ</t>
    </rPh>
    <phoneticPr fontId="2"/>
  </si>
  <si>
    <t>・⑧「計算域Ⅱ」・・・「計算域Ⅳ」処理を行うための前処理をするシートです。</t>
    <rPh sb="3" eb="5">
      <t>ケイサン</t>
    </rPh>
    <rPh sb="5" eb="6">
      <t>イキ</t>
    </rPh>
    <rPh sb="25" eb="28">
      <t>マエショリ</t>
    </rPh>
    <phoneticPr fontId="2"/>
  </si>
  <si>
    <t>・⑨「計算域Ⅳ」・・・入力された入力データ（工事費）から（１）原材料投入額、</t>
    <phoneticPr fontId="2"/>
  </si>
  <si>
    <r>
      <t>　</t>
    </r>
    <r>
      <rPr>
        <b/>
        <sz val="11"/>
        <color indexed="12"/>
        <rFont val="ＭＳ Ｐ明朝"/>
        <family val="1"/>
        <charset val="128"/>
      </rPr>
      <t>「ファイル３．投資（建設）の増加」</t>
    </r>
    <r>
      <rPr>
        <sz val="11"/>
        <rFont val="ＭＳ Ｐ明朝"/>
        <family val="1"/>
        <charset val="128"/>
      </rPr>
      <t>は、全部で１２枚のシートで構成されています。</t>
    </r>
    <phoneticPr fontId="2"/>
  </si>
  <si>
    <t>・①「はじめに」・・・留意点などについて説明するシートです。</t>
    <phoneticPr fontId="2"/>
  </si>
  <si>
    <t>　　</t>
    <phoneticPr fontId="2"/>
  </si>
  <si>
    <t>　  例えば、「県庁舎移転新築事業がもたらす経済波及効果の分析について」などとテーマを決めて「入力」シートに入力します。</t>
    <phoneticPr fontId="2"/>
  </si>
  <si>
    <t>　　 消費転換率は、第２次間接波及効果の分析で必要なため、総務省の家計調査年報（家計収支編）より作成しています。</t>
    <rPh sb="3" eb="5">
      <t>ショウヒ</t>
    </rPh>
    <rPh sb="5" eb="7">
      <t>テンカン</t>
    </rPh>
    <rPh sb="7" eb="8">
      <t>リツ</t>
    </rPh>
    <rPh sb="23" eb="25">
      <t>ヒツヨウ</t>
    </rPh>
    <rPh sb="29" eb="32">
      <t>ソウムショウ</t>
    </rPh>
    <rPh sb="33" eb="35">
      <t>カケイ</t>
    </rPh>
    <phoneticPr fontId="2"/>
  </si>
  <si>
    <t>　　 入力データとして入力する金額に応じて、「億円」、「百万円」、「千円」のうち見やすい表示単位をプルダウンで選択します。</t>
    <phoneticPr fontId="2"/>
  </si>
  <si>
    <t xml:space="preserve">     プルダウンで選択します。</t>
    <phoneticPr fontId="2"/>
  </si>
  <si>
    <t xml:space="preserve">  　※家計調査は標本調査であり、長崎県では県庁所在市である長崎市のみが対象</t>
    <rPh sb="4" eb="6">
      <t>カケイ</t>
    </rPh>
    <rPh sb="6" eb="8">
      <t>チョウサ</t>
    </rPh>
    <rPh sb="9" eb="11">
      <t>ヒョウホン</t>
    </rPh>
    <rPh sb="11" eb="13">
      <t>チョウサ</t>
    </rPh>
    <rPh sb="17" eb="20">
      <t>ナガサキケン</t>
    </rPh>
    <rPh sb="22" eb="24">
      <t>ケンチョウ</t>
    </rPh>
    <rPh sb="24" eb="26">
      <t>ショザイ</t>
    </rPh>
    <rPh sb="26" eb="27">
      <t>シ</t>
    </rPh>
    <rPh sb="30" eb="33">
      <t>ナガサキシ</t>
    </rPh>
    <rPh sb="36" eb="38">
      <t>タイショウ</t>
    </rPh>
    <phoneticPr fontId="2"/>
  </si>
  <si>
    <t>令和２年</t>
    <rPh sb="0" eb="2">
      <t>レイワ</t>
    </rPh>
    <rPh sb="3" eb="4">
      <t>ネン</t>
    </rPh>
    <phoneticPr fontId="3"/>
  </si>
  <si>
    <t>令和３年</t>
    <rPh sb="0" eb="2">
      <t>レイワ</t>
    </rPh>
    <rPh sb="3" eb="4">
      <t>ネン</t>
    </rPh>
    <phoneticPr fontId="3"/>
  </si>
  <si>
    <t>令和４年</t>
    <rPh sb="0" eb="2">
      <t>レイワ</t>
    </rPh>
    <rPh sb="3" eb="4">
      <t>ネン</t>
    </rPh>
    <phoneticPr fontId="3"/>
  </si>
  <si>
    <t>令和５年</t>
    <rPh sb="0" eb="2">
      <t>レイワ</t>
    </rPh>
    <rPh sb="3" eb="4">
      <t>ネン</t>
    </rPh>
    <phoneticPr fontId="3"/>
  </si>
  <si>
    <t>令和６年</t>
    <rPh sb="0" eb="2">
      <t>レイワ</t>
    </rPh>
    <rPh sb="3" eb="4">
      <t>ネン</t>
    </rPh>
    <phoneticPr fontId="3"/>
  </si>
  <si>
    <t>令和２～
令和６年平均</t>
    <rPh sb="0" eb="2">
      <t>レイワ</t>
    </rPh>
    <rPh sb="5" eb="7">
      <t>レイワ</t>
    </rPh>
    <rPh sb="8" eb="9">
      <t>ネン</t>
    </rPh>
    <rPh sb="9" eb="11">
      <t>ヘイキン</t>
    </rPh>
    <phoneticPr fontId="3"/>
  </si>
  <si>
    <t>　　 令和２年から令和６年までの各年値データ（単年データ）と令和２年から令和６年までの５か年間の平均値データを用意していますので、</t>
    <rPh sb="3" eb="5">
      <t>レイワ</t>
    </rPh>
    <rPh sb="9" eb="11">
      <t>レイワ</t>
    </rPh>
    <phoneticPr fontId="2"/>
  </si>
  <si>
    <t>が、ここで使用している産業連関表は、「令和２年（２０２０年）長崎県産業連関表」</t>
    <rPh sb="19" eb="21">
      <t>レイワ</t>
    </rPh>
    <phoneticPr fontId="2"/>
  </si>
  <si>
    <t>・⑩「各種係数」、⑪「建設部門投入係数表」及び⑫「逆行列係数表」・・・「令和２年</t>
    <rPh sb="11" eb="13">
      <t>ケンセツ</t>
    </rPh>
    <rPh sb="13" eb="15">
      <t>ブモン</t>
    </rPh>
    <rPh sb="36" eb="38">
      <t>レイワ</t>
    </rPh>
    <phoneticPr fontId="2"/>
  </si>
  <si>
    <t>　　（２０２０年）長崎県産業連関表」と国土交通省が作表した「令和２年（２０２０年）</t>
    <rPh sb="30" eb="32">
      <t>レイワ</t>
    </rPh>
    <rPh sb="33" eb="34">
      <t>ネン</t>
    </rPh>
    <phoneticPr fontId="2"/>
  </si>
  <si>
    <t>工事種類の定義【令和２年（２０２０年）建設部門分析用産業連関表より】</t>
    <rPh sb="0" eb="2">
      <t>コウジ</t>
    </rPh>
    <rPh sb="2" eb="4">
      <t>シュルイ</t>
    </rPh>
    <rPh sb="5" eb="7">
      <t>テイギ</t>
    </rPh>
    <rPh sb="8" eb="10">
      <t>レイワ</t>
    </rPh>
    <rPh sb="11" eb="12">
      <t>ネン</t>
    </rPh>
    <rPh sb="17" eb="18">
      <t>ネン</t>
    </rPh>
    <rPh sb="19" eb="21">
      <t>ケンセツ</t>
    </rPh>
    <rPh sb="21" eb="23">
      <t>ブモン</t>
    </rPh>
    <rPh sb="23" eb="26">
      <t>ブンセキヨウ</t>
    </rPh>
    <rPh sb="26" eb="31">
      <t>サ</t>
    </rPh>
    <phoneticPr fontId="2"/>
  </si>
  <si>
    <t>　　　造（物価や産業間の依存関係）は、作成時（令和２年）のものなので、分</t>
    <rPh sb="19" eb="21">
      <t>サクセイ</t>
    </rPh>
    <rPh sb="23" eb="25">
      <t>レイワ</t>
    </rPh>
    <rPh sb="26" eb="27">
      <t>ネン</t>
    </rPh>
    <phoneticPr fontId="2"/>
  </si>
  <si>
    <t>　　　　 また、分析結果も、作成年次（令和２年）の価格で表示され、物価変動</t>
    <rPh sb="19" eb="21">
      <t>レイワ</t>
    </rPh>
    <rPh sb="22" eb="23">
      <t>ネン</t>
    </rPh>
    <phoneticPr fontId="2"/>
  </si>
  <si>
    <t>63 農林関係公共事業</t>
  </si>
  <si>
    <t>63 農林関係公共事業</t>
    <phoneticPr fontId="2"/>
  </si>
  <si>
    <t>電気施設
建設</t>
  </si>
  <si>
    <t>電気・ガス・熱供給</t>
  </si>
  <si>
    <t>電力施設
建設</t>
    <rPh sb="0" eb="2">
      <t>デンリョク</t>
    </rPh>
    <phoneticPr fontId="2"/>
  </si>
  <si>
    <t>66 電力施設建設</t>
    <rPh sb="4" eb="5">
      <t>リョク</t>
    </rPh>
    <phoneticPr fontId="2"/>
  </si>
  <si>
    <t>この簡易分析ツールによる分析結果は、令和２年（２０２０年）長崎県産業連関表をもとに、簡易な分析方法により経済波及効果を測定するものであって、産業連関表を使った分析方法の一例としてご活用願います。</t>
    <rPh sb="2" eb="4">
      <t>カンイ</t>
    </rPh>
    <rPh sb="12" eb="14">
      <t>ブンセキ</t>
    </rPh>
    <rPh sb="14" eb="16">
      <t>ケッカ</t>
    </rPh>
    <rPh sb="18" eb="20">
      <t>レイワ</t>
    </rPh>
    <rPh sb="27" eb="28">
      <t>ネン</t>
    </rPh>
    <rPh sb="29" eb="32">
      <t>ナガサキケン</t>
    </rPh>
    <rPh sb="70" eb="72">
      <t>サンギョウ</t>
    </rPh>
    <rPh sb="72" eb="74">
      <t>レンカン</t>
    </rPh>
    <rPh sb="74" eb="75">
      <t>ヒョウ</t>
    </rPh>
    <rPh sb="76" eb="77">
      <t>ツカ</t>
    </rPh>
    <rPh sb="79" eb="81">
      <t>ブンセキ</t>
    </rPh>
    <rPh sb="81" eb="83">
      <t>ホウホウ</t>
    </rPh>
    <rPh sb="84" eb="86">
      <t>イチレイ</t>
    </rPh>
    <rPh sb="90" eb="92">
      <t>カツヨウ</t>
    </rPh>
    <rPh sb="92" eb="93">
      <t>ネガ</t>
    </rPh>
    <phoneticPr fontId="2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</si>
</sst>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_ ;[Red]\-#,##0\ "/>
    <numFmt numFmtId="178" formatCode="#,##0.000000;[Red]\-#,##0.000000"/>
    <numFmt numFmtId="179" formatCode="0.00_ "/>
    <numFmt numFmtId="180" formatCode="0.000000_ "/>
    <numFmt numFmtId="181" formatCode="0.00000_ "/>
    <numFmt numFmtId="182" formatCode="0_ "/>
    <numFmt numFmtId="183" formatCode="#,##0.0;[Red]\-#,##0.0"/>
    <numFmt numFmtId="184" formatCode="0.0_ "/>
    <numFmt numFmtId="185" formatCode="#,##0.000000"/>
  </numFmts>
  <fonts count="73" x14ac:knownFonts="1">
    <font>
      <sz val="11"/>
      <name val="ＭＳ Ｐゴシック"/>
      <family val="3"/>
      <charset val="128"/>
    </font>
    <font>
      <sz val="11"/>
      <name val="ＭＳ Ｐゴシック"/>
      <family val="3"/>
      <charset val="128"/>
    </font>
    <font>
      <sz val="6"/>
      <name val="ＭＳ Ｐゴシック"/>
      <family val="3"/>
      <charset val="128"/>
    </font>
    <font>
      <sz val="10"/>
      <name val="ＭＳ Ｐゴシック"/>
      <family val="3"/>
      <charset val="128"/>
    </font>
    <font>
      <u/>
      <sz val="11"/>
      <color indexed="12"/>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name val="ＭＳ 明朝"/>
      <family val="1"/>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6"/>
      <name val="ＭＳ 明朝"/>
      <family val="1"/>
      <charset val="128"/>
    </font>
    <font>
      <sz val="9"/>
      <name val="ＭＳ 明朝"/>
      <family val="1"/>
      <charset val="128"/>
    </font>
    <font>
      <b/>
      <sz val="16"/>
      <name val="ＭＳ ゴシック"/>
      <family val="3"/>
      <charset val="128"/>
    </font>
    <font>
      <sz val="11"/>
      <name val="HGPｺﾞｼｯｸM"/>
      <family val="3"/>
      <charset val="128"/>
    </font>
    <font>
      <sz val="10"/>
      <name val="HGPｺﾞｼｯｸM"/>
      <family val="3"/>
      <charset val="128"/>
    </font>
    <font>
      <sz val="9"/>
      <name val="HGPｺﾞｼｯｸM"/>
      <family val="3"/>
      <charset val="128"/>
    </font>
    <font>
      <sz val="12"/>
      <name val="HGPｺﾞｼｯｸM"/>
      <family val="3"/>
      <charset val="128"/>
    </font>
    <font>
      <b/>
      <sz val="12"/>
      <name val="HGPｺﾞｼｯｸM"/>
      <family val="3"/>
      <charset val="128"/>
    </font>
    <font>
      <sz val="12"/>
      <name val="HGSｺﾞｼｯｸM"/>
      <family val="3"/>
      <charset val="128"/>
    </font>
    <font>
      <sz val="11"/>
      <name val="HGSｺﾞｼｯｸM"/>
      <family val="3"/>
      <charset val="128"/>
    </font>
    <font>
      <sz val="10"/>
      <name val="HGSｺﾞｼｯｸM"/>
      <family val="3"/>
      <charset val="128"/>
    </font>
    <font>
      <sz val="9"/>
      <name val="HGSｺﾞｼｯｸM"/>
      <family val="3"/>
      <charset val="128"/>
    </font>
    <font>
      <b/>
      <sz val="14"/>
      <name val="HGSｺﾞｼｯｸM"/>
      <family val="3"/>
      <charset val="128"/>
    </font>
    <font>
      <b/>
      <sz val="9"/>
      <color indexed="10"/>
      <name val="HGSｺﾞｼｯｸM"/>
      <family val="3"/>
      <charset val="128"/>
    </font>
    <font>
      <sz val="36"/>
      <name val="HGPｺﾞｼｯｸM"/>
      <family val="3"/>
      <charset val="128"/>
    </font>
    <font>
      <u/>
      <sz val="12.6"/>
      <color indexed="12"/>
      <name val="HGPｺﾞｼｯｸM"/>
      <family val="3"/>
      <charset val="128"/>
    </font>
    <font>
      <b/>
      <sz val="10"/>
      <name val="HGPｺﾞｼｯｸM"/>
      <family val="3"/>
      <charset val="128"/>
    </font>
    <font>
      <sz val="13"/>
      <name val="HGPｺﾞｼｯｸM"/>
      <family val="3"/>
      <charset val="128"/>
    </font>
    <font>
      <sz val="12"/>
      <color indexed="10"/>
      <name val="HGPｺﾞｼｯｸM"/>
      <family val="3"/>
      <charset val="128"/>
    </font>
    <font>
      <b/>
      <sz val="16"/>
      <name val="HGPｺﾞｼｯｸM"/>
      <family val="3"/>
      <charset val="128"/>
    </font>
    <font>
      <b/>
      <i/>
      <sz val="14"/>
      <color indexed="30"/>
      <name val="HGPｺﾞｼｯｸM"/>
      <family val="3"/>
      <charset val="128"/>
    </font>
    <font>
      <b/>
      <sz val="11"/>
      <color indexed="9"/>
      <name val="HGPｺﾞｼｯｸM"/>
      <family val="3"/>
      <charset val="128"/>
    </font>
    <font>
      <b/>
      <sz val="9"/>
      <color indexed="9"/>
      <name val="HGPｺﾞｼｯｸM"/>
      <family val="3"/>
      <charset val="128"/>
    </font>
    <font>
      <b/>
      <sz val="10"/>
      <color indexed="9"/>
      <name val="HGPｺﾞｼｯｸM"/>
      <family val="3"/>
      <charset val="128"/>
    </font>
    <font>
      <b/>
      <sz val="10"/>
      <color indexed="9"/>
      <name val="HGSｺﾞｼｯｸM"/>
      <family val="3"/>
      <charset val="128"/>
    </font>
    <font>
      <b/>
      <sz val="9"/>
      <color indexed="9"/>
      <name val="HGSｺﾞｼｯｸM"/>
      <family val="3"/>
      <charset val="128"/>
    </font>
    <font>
      <b/>
      <sz val="11"/>
      <color indexed="9"/>
      <name val="HGSｺﾞｼｯｸM"/>
      <family val="3"/>
      <charset val="128"/>
    </font>
    <font>
      <sz val="11"/>
      <color indexed="10"/>
      <name val="HGPｺﾞｼｯｸM"/>
      <family val="3"/>
      <charset val="128"/>
    </font>
    <font>
      <sz val="11"/>
      <name val="ＭＳ Ｐ明朝"/>
      <family val="1"/>
      <charset val="128"/>
    </font>
    <font>
      <sz val="10"/>
      <name val="ＭＳ ゴシック"/>
      <family val="3"/>
      <charset val="128"/>
    </font>
    <font>
      <sz val="11"/>
      <name val="ＭＳ ゴシック"/>
      <family val="3"/>
      <charset val="128"/>
    </font>
    <font>
      <sz val="14"/>
      <name val="ＭＳ 明朝"/>
      <family val="1"/>
      <charset val="128"/>
    </font>
    <font>
      <sz val="6"/>
      <name val="ＭＳ Ｐ明朝"/>
      <family val="1"/>
      <charset val="128"/>
    </font>
    <font>
      <sz val="6"/>
      <name val="ＭＳ ゴシック"/>
      <family val="3"/>
      <charset val="128"/>
    </font>
    <font>
      <sz val="10"/>
      <name val="ＭＳ Ｐ明朝"/>
      <family val="1"/>
      <charset val="128"/>
    </font>
    <font>
      <sz val="9"/>
      <name val="ＭＳ ゴシック"/>
      <family val="3"/>
      <charset val="128"/>
    </font>
    <font>
      <b/>
      <sz val="11"/>
      <color indexed="12"/>
      <name val="ＭＳ Ｐ明朝"/>
      <family val="1"/>
      <charset val="128"/>
    </font>
    <font>
      <sz val="11"/>
      <color rgb="FFFF0000"/>
      <name val="ＭＳ Ｐゴシック"/>
      <family val="3"/>
      <charset val="128"/>
      <scheme val="major"/>
    </font>
    <font>
      <sz val="11"/>
      <color rgb="FFFF0000"/>
      <name val="HGPｺﾞｼｯｸM"/>
      <family val="3"/>
      <charset val="128"/>
    </font>
    <font>
      <sz val="11"/>
      <color rgb="FFFF0000"/>
      <name val="ＭＳ Ｐゴシック"/>
      <family val="3"/>
      <charset val="128"/>
    </font>
    <font>
      <b/>
      <i/>
      <sz val="14"/>
      <color rgb="FFFF0000"/>
      <name val="HGPｺﾞｼｯｸM"/>
      <family val="3"/>
      <charset val="128"/>
    </font>
    <font>
      <b/>
      <sz val="24"/>
      <name val="HGPｺﾞｼｯｸM"/>
      <family val="3"/>
      <charset val="128"/>
    </font>
    <font>
      <u/>
      <sz val="11"/>
      <color rgb="FFFF0000"/>
      <name val="HGPｺﾞｼｯｸM"/>
      <family val="3"/>
      <charset val="128"/>
    </font>
    <font>
      <sz val="15"/>
      <name val="ＭＳ Ｐゴシック"/>
      <family val="3"/>
      <charset val="128"/>
    </font>
    <font>
      <sz val="15"/>
      <color indexed="10"/>
      <name val="HGPｺﾞｼｯｸM"/>
      <family val="3"/>
      <charset val="128"/>
    </font>
    <font>
      <sz val="15"/>
      <name val="HGPｺﾞｼｯｸM"/>
      <family val="3"/>
      <charset val="128"/>
    </font>
    <font>
      <b/>
      <u val="double"/>
      <sz val="11"/>
      <color rgb="FFFF0000"/>
      <name val="ＭＳ Ｐゴシック"/>
      <family val="3"/>
      <charset val="128"/>
    </font>
    <font>
      <b/>
      <u/>
      <sz val="14"/>
      <name val="ＭＳ Ｐゴシック"/>
      <family val="3"/>
      <charset val="128"/>
    </font>
    <font>
      <b/>
      <i/>
      <sz val="22"/>
      <color rgb="FFFF0000"/>
      <name val="HGPｺﾞｼｯｸM"/>
      <family val="3"/>
      <charset val="128"/>
    </font>
    <font>
      <u/>
      <sz val="11"/>
      <name val="ＭＳ Ｐゴシック"/>
      <family val="3"/>
      <charset val="128"/>
    </font>
  </fonts>
  <fills count="5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indexed="22"/>
        <bgColor indexed="64"/>
      </patternFill>
    </fill>
    <fill>
      <patternFill patternType="solid">
        <fgColor indexed="13"/>
        <bgColor indexed="64"/>
      </patternFill>
    </fill>
    <fill>
      <patternFill patternType="solid">
        <fgColor indexed="9"/>
        <bgColor indexed="64"/>
      </patternFill>
    </fill>
    <fill>
      <patternFill patternType="solid">
        <fgColor indexed="40"/>
        <bgColor indexed="64"/>
      </patternFill>
    </fill>
    <fill>
      <patternFill patternType="solid">
        <fgColor indexed="27"/>
        <bgColor indexed="64"/>
      </patternFill>
    </fill>
    <fill>
      <patternFill patternType="solid">
        <fgColor indexed="42"/>
        <bgColor indexed="64"/>
      </patternFill>
    </fill>
    <fill>
      <patternFill patternType="solid">
        <fgColor indexed="26"/>
        <bgColor indexed="64"/>
      </patternFill>
    </fill>
    <fill>
      <patternFill patternType="solid">
        <fgColor indexed="45"/>
        <bgColor indexed="64"/>
      </patternFill>
    </fill>
    <fill>
      <patternFill patternType="solid">
        <fgColor indexed="44"/>
        <bgColor indexed="64"/>
      </patternFill>
    </fill>
    <fill>
      <patternFill patternType="solid">
        <fgColor indexed="43"/>
        <bgColor indexed="64"/>
      </patternFill>
    </fill>
    <fill>
      <patternFill patternType="solid">
        <fgColor indexed="46"/>
        <bgColor indexed="64"/>
      </patternFill>
    </fill>
    <fill>
      <patternFill patternType="solid">
        <fgColor indexed="51"/>
        <bgColor indexed="64"/>
      </patternFill>
    </fill>
    <fill>
      <patternFill patternType="solid">
        <fgColor indexed="11"/>
        <bgColor indexed="64"/>
      </patternFill>
    </fill>
    <fill>
      <patternFill patternType="solid">
        <fgColor indexed="47"/>
        <bgColor indexed="64"/>
      </patternFill>
    </fill>
    <fill>
      <patternFill patternType="solid">
        <fgColor indexed="15"/>
        <bgColor indexed="64"/>
      </patternFill>
    </fill>
    <fill>
      <patternFill patternType="solid">
        <fgColor indexed="48"/>
        <bgColor indexed="64"/>
      </patternFill>
    </fill>
    <fill>
      <patternFill patternType="solid">
        <fgColor rgb="FFFF99CC"/>
        <bgColor indexed="64"/>
      </patternFill>
    </fill>
    <fill>
      <patternFill patternType="solid">
        <fgColor theme="0"/>
        <bgColor indexed="64"/>
      </patternFill>
    </fill>
    <fill>
      <patternFill patternType="solid">
        <fgColor rgb="FF66FFFF"/>
        <bgColor indexed="64"/>
      </patternFill>
    </fill>
    <fill>
      <patternFill patternType="solid">
        <fgColor rgb="FF66FF66"/>
        <bgColor indexed="64"/>
      </patternFill>
    </fill>
    <fill>
      <patternFill patternType="solid">
        <fgColor rgb="FFCCCCFF"/>
        <bgColor indexed="64"/>
      </patternFill>
    </fill>
    <fill>
      <patternFill patternType="solid">
        <fgColor rgb="FFFFCC66"/>
        <bgColor indexed="64"/>
      </patternFill>
    </fill>
    <fill>
      <patternFill patternType="solid">
        <fgColor rgb="FFFFFF99"/>
        <bgColor indexed="64"/>
      </patternFill>
    </fill>
    <fill>
      <patternFill patternType="solid">
        <fgColor rgb="FFCC99FF"/>
        <bgColor indexed="64"/>
      </patternFill>
    </fill>
    <fill>
      <patternFill patternType="solid">
        <fgColor theme="5" tint="0.59999389629810485"/>
        <bgColor indexed="64"/>
      </patternFill>
    </fill>
    <fill>
      <patternFill patternType="solid">
        <fgColor rgb="FFCCFFCC"/>
        <bgColor indexed="64"/>
      </patternFill>
    </fill>
    <fill>
      <patternFill patternType="solid">
        <fgColor rgb="FFFFFF00"/>
        <bgColor indexed="64"/>
      </patternFill>
    </fill>
    <fill>
      <patternFill patternType="solid">
        <fgColor rgb="FFFFCC00"/>
        <bgColor indexed="64"/>
      </patternFill>
    </fill>
  </fills>
  <borders count="154">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double">
        <color indexed="64"/>
      </left>
      <right style="double">
        <color indexed="64"/>
      </right>
      <top style="double">
        <color indexed="64"/>
      </top>
      <bottom style="thin">
        <color indexed="64"/>
      </bottom>
      <diagonal/>
    </border>
    <border>
      <left style="double">
        <color indexed="64"/>
      </left>
      <right style="double">
        <color indexed="64"/>
      </right>
      <top/>
      <bottom/>
      <diagonal/>
    </border>
    <border>
      <left style="double">
        <color indexed="64"/>
      </left>
      <right style="double">
        <color indexed="64"/>
      </right>
      <top/>
      <bottom style="double">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ouble">
        <color indexed="64"/>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double">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bottom style="medium">
        <color indexed="64"/>
      </bottom>
      <diagonal/>
    </border>
    <border>
      <left/>
      <right style="medium">
        <color indexed="64"/>
      </right>
      <top style="thin">
        <color indexed="64"/>
      </top>
      <bottom style="medium">
        <color indexed="64"/>
      </bottom>
      <diagonal/>
    </border>
    <border>
      <left/>
      <right style="thin">
        <color indexed="64"/>
      </right>
      <top style="medium">
        <color indexed="64"/>
      </top>
      <bottom/>
      <diagonal/>
    </border>
    <border>
      <left style="thin">
        <color indexed="64"/>
      </left>
      <right style="medium">
        <color indexed="64"/>
      </right>
      <top/>
      <bottom style="medium">
        <color indexed="64"/>
      </bottom>
      <diagonal/>
    </border>
    <border>
      <left style="thin">
        <color indexed="64"/>
      </left>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top/>
      <bottom style="hair">
        <color indexed="64"/>
      </bottom>
      <diagonal/>
    </border>
    <border>
      <left style="thin">
        <color indexed="64"/>
      </left>
      <right/>
      <top/>
      <bottom style="hair">
        <color indexed="64"/>
      </bottom>
      <diagonal/>
    </border>
    <border>
      <left/>
      <right/>
      <top/>
      <bottom style="hair">
        <color indexed="64"/>
      </bottom>
      <diagonal/>
    </border>
    <border>
      <left style="medium">
        <color indexed="64"/>
      </left>
      <right style="medium">
        <color indexed="64"/>
      </right>
      <top style="hair">
        <color indexed="64"/>
      </top>
      <bottom/>
      <diagonal/>
    </border>
    <border>
      <left style="medium">
        <color indexed="64"/>
      </left>
      <right style="medium">
        <color indexed="64"/>
      </right>
      <top/>
      <bottom style="hair">
        <color indexed="64"/>
      </bottom>
      <diagonal/>
    </border>
    <border>
      <left style="medium">
        <color indexed="64"/>
      </left>
      <right style="medium">
        <color indexed="64"/>
      </right>
      <top style="medium">
        <color indexed="64"/>
      </top>
      <bottom style="medium">
        <color indexed="64"/>
      </bottom>
      <diagonal/>
    </border>
    <border>
      <left/>
      <right style="medium">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style="thin">
        <color indexed="64"/>
      </top>
      <bottom style="thick">
        <color indexed="10"/>
      </bottom>
      <diagonal/>
    </border>
    <border>
      <left style="thin">
        <color indexed="64"/>
      </left>
      <right style="thin">
        <color indexed="64"/>
      </right>
      <top style="thick">
        <color indexed="10"/>
      </top>
      <bottom style="thick">
        <color indexed="10"/>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style="thin">
        <color indexed="64"/>
      </right>
      <top/>
      <bottom style="thick">
        <color indexed="10"/>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ck">
        <color indexed="10"/>
      </left>
      <right style="thick">
        <color indexed="10"/>
      </right>
      <top style="thick">
        <color indexed="10"/>
      </top>
      <bottom style="hair">
        <color indexed="64"/>
      </bottom>
      <diagonal/>
    </border>
    <border>
      <left style="thick">
        <color indexed="10"/>
      </left>
      <right style="thick">
        <color indexed="10"/>
      </right>
      <top style="hair">
        <color indexed="64"/>
      </top>
      <bottom style="thick">
        <color indexed="10"/>
      </bottom>
      <diagonal/>
    </border>
    <border>
      <left style="thick">
        <color indexed="10"/>
      </left>
      <right style="thick">
        <color indexed="10"/>
      </right>
      <top style="thick">
        <color indexed="10"/>
      </top>
      <bottom style="thick">
        <color indexed="10"/>
      </bottom>
      <diagonal/>
    </border>
    <border>
      <left style="thick">
        <color indexed="10"/>
      </left>
      <right style="thick">
        <color indexed="10"/>
      </right>
      <top style="hair">
        <color indexed="64"/>
      </top>
      <bottom style="thin">
        <color indexed="64"/>
      </bottom>
      <diagonal/>
    </border>
    <border>
      <left style="thick">
        <color indexed="10"/>
      </left>
      <right style="thick">
        <color indexed="10"/>
      </right>
      <top/>
      <bottom style="thick">
        <color indexed="10"/>
      </bottom>
      <diagonal/>
    </border>
    <border>
      <left style="thick">
        <color indexed="10"/>
      </left>
      <right style="thick">
        <color indexed="10"/>
      </right>
      <top style="hair">
        <color indexed="64"/>
      </top>
      <bottom style="hair">
        <color indexed="64"/>
      </bottom>
      <diagonal/>
    </border>
    <border>
      <left style="thick">
        <color indexed="10"/>
      </left>
      <right style="thick">
        <color indexed="10"/>
      </right>
      <top/>
      <bottom style="hair">
        <color indexed="64"/>
      </bottom>
      <diagonal/>
    </border>
    <border>
      <left style="medium">
        <color indexed="64"/>
      </left>
      <right style="thin">
        <color indexed="64"/>
      </right>
      <top style="thin">
        <color indexed="64"/>
      </top>
      <bottom style="hair">
        <color indexed="64"/>
      </bottom>
      <diagonal/>
    </border>
    <border>
      <left style="double">
        <color indexed="64"/>
      </left>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left style="medium">
        <color indexed="64"/>
      </left>
      <right style="thin">
        <color indexed="64"/>
      </right>
      <top style="hair">
        <color indexed="64"/>
      </top>
      <bottom style="hair">
        <color indexed="64"/>
      </bottom>
      <diagonal/>
    </border>
    <border>
      <left style="double">
        <color indexed="64"/>
      </left>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right style="thin">
        <color indexed="64"/>
      </right>
      <top style="hair">
        <color indexed="64"/>
      </top>
      <bottom style="hair">
        <color indexed="64"/>
      </bottom>
      <diagonal/>
    </border>
    <border>
      <left/>
      <right style="medium">
        <color indexed="64"/>
      </right>
      <top style="hair">
        <color indexed="64"/>
      </top>
      <bottom style="hair">
        <color indexed="64"/>
      </bottom>
      <diagonal/>
    </border>
    <border>
      <left/>
      <right style="double">
        <color indexed="64"/>
      </right>
      <top style="hair">
        <color indexed="64"/>
      </top>
      <bottom style="hair">
        <color indexed="64"/>
      </bottom>
      <diagonal/>
    </border>
    <border>
      <left style="thin">
        <color indexed="64"/>
      </left>
      <right style="double">
        <color indexed="64"/>
      </right>
      <top style="thin">
        <color indexed="64"/>
      </top>
      <bottom style="hair">
        <color indexed="64"/>
      </bottom>
      <diagonal/>
    </border>
    <border>
      <left style="double">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thin">
        <color indexed="64"/>
      </left>
      <right style="double">
        <color indexed="64"/>
      </right>
      <top style="hair">
        <color indexed="64"/>
      </top>
      <bottom style="hair">
        <color indexed="64"/>
      </bottom>
      <diagonal/>
    </border>
    <border>
      <left style="double">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style="thin">
        <color indexed="64"/>
      </right>
      <top style="hair">
        <color indexed="64"/>
      </top>
      <bottom style="thin">
        <color indexed="64"/>
      </bottom>
      <diagonal/>
    </border>
    <border>
      <left style="double">
        <color indexed="64"/>
      </left>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style="double">
        <color indexed="64"/>
      </right>
      <top style="hair">
        <color indexed="64"/>
      </top>
      <bottom style="thin">
        <color indexed="64"/>
      </bottom>
      <diagonal/>
    </border>
    <border>
      <left style="double">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style="thin">
        <color indexed="64"/>
      </left>
      <right style="medium">
        <color indexed="64"/>
      </right>
      <top/>
      <bottom style="hair">
        <color indexed="64"/>
      </bottom>
      <diagonal/>
    </border>
    <border>
      <left style="thin">
        <color indexed="64"/>
      </left>
      <right style="thin">
        <color indexed="64"/>
      </right>
      <top style="hair">
        <color indexed="64"/>
      </top>
      <bottom/>
      <diagonal/>
    </border>
    <border>
      <left style="thin">
        <color indexed="64"/>
      </left>
      <right/>
      <top style="hair">
        <color indexed="64"/>
      </top>
      <bottom/>
      <diagonal/>
    </border>
    <border>
      <left style="thin">
        <color indexed="64"/>
      </left>
      <right style="thin">
        <color indexed="64"/>
      </right>
      <top/>
      <bottom style="hair">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double">
        <color indexed="64"/>
      </left>
      <right style="double">
        <color indexed="64"/>
      </right>
      <top style="thin">
        <color indexed="64"/>
      </top>
      <bottom style="thin">
        <color indexed="64"/>
      </bottom>
      <diagonal/>
    </border>
    <border>
      <left style="double">
        <color indexed="64"/>
      </left>
      <right style="double">
        <color indexed="64"/>
      </right>
      <top/>
      <bottom style="thin">
        <color indexed="64"/>
      </bottom>
      <diagonal/>
    </border>
    <border>
      <left style="double">
        <color indexed="64"/>
      </left>
      <right style="double">
        <color indexed="64"/>
      </right>
      <top/>
      <bottom style="hair">
        <color indexed="64"/>
      </bottom>
      <diagonal/>
    </border>
    <border>
      <left/>
      <right style="thick">
        <color indexed="10"/>
      </right>
      <top style="thin">
        <color indexed="64"/>
      </top>
      <bottom style="thin">
        <color indexed="64"/>
      </bottom>
      <diagonal/>
    </border>
    <border>
      <left style="thick">
        <color indexed="10"/>
      </left>
      <right/>
      <top style="thick">
        <color indexed="10"/>
      </top>
      <bottom style="thick">
        <color indexed="10"/>
      </bottom>
      <diagonal/>
    </border>
    <border>
      <left/>
      <right/>
      <top style="thick">
        <color indexed="10"/>
      </top>
      <bottom style="thick">
        <color indexed="10"/>
      </bottom>
      <diagonal/>
    </border>
    <border>
      <left/>
      <right style="thick">
        <color indexed="10"/>
      </right>
      <top style="thick">
        <color indexed="10"/>
      </top>
      <bottom style="thick">
        <color indexed="10"/>
      </bottom>
      <diagonal/>
    </border>
    <border>
      <left/>
      <right/>
      <top style="hair">
        <color indexed="64"/>
      </top>
      <bottom/>
      <diagonal/>
    </border>
    <border>
      <left/>
      <right style="double">
        <color indexed="64"/>
      </right>
      <top style="medium">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diagonal/>
    </border>
    <border>
      <left style="thin">
        <color indexed="64"/>
      </left>
      <right style="double">
        <color indexed="64"/>
      </right>
      <top/>
      <bottom style="thin">
        <color indexed="64"/>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medium">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double">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double">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thin">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ck">
        <color rgb="FFFF0000"/>
      </left>
      <right style="thick">
        <color rgb="FFFF0000"/>
      </right>
      <top style="thick">
        <color rgb="FFFF0000"/>
      </top>
      <bottom style="thick">
        <color rgb="FFFF0000"/>
      </bottom>
      <diagonal/>
    </border>
    <border>
      <left style="medium">
        <color indexed="64"/>
      </left>
      <right/>
      <top style="thin">
        <color indexed="64"/>
      </top>
      <bottom/>
      <diagonal/>
    </border>
    <border>
      <left style="double">
        <color indexed="64"/>
      </left>
      <right/>
      <top style="thin">
        <color indexed="64"/>
      </top>
      <bottom style="medium">
        <color indexed="64"/>
      </bottom>
      <diagonal/>
    </border>
  </borders>
  <cellStyleXfs count="56">
    <xf numFmtId="0" fontId="0" fillId="0" borderId="0">
      <alignment vertical="center"/>
    </xf>
    <xf numFmtId="0" fontId="5" fillId="2" borderId="0" applyNumberFormat="0" applyBorder="0" applyAlignment="0" applyProtection="0">
      <alignment vertical="center"/>
    </xf>
    <xf numFmtId="0" fontId="5" fillId="3" borderId="0" applyNumberFormat="0" applyBorder="0" applyAlignment="0" applyProtection="0">
      <alignment vertical="center"/>
    </xf>
    <xf numFmtId="0" fontId="5" fillId="4" borderId="0" applyNumberFormat="0" applyBorder="0" applyAlignment="0" applyProtection="0">
      <alignment vertical="center"/>
    </xf>
    <xf numFmtId="0" fontId="5" fillId="5" borderId="0" applyNumberFormat="0" applyBorder="0" applyAlignment="0" applyProtection="0">
      <alignment vertical="center"/>
    </xf>
    <xf numFmtId="0" fontId="5" fillId="6" borderId="0" applyNumberFormat="0" applyBorder="0" applyAlignment="0" applyProtection="0">
      <alignment vertical="center"/>
    </xf>
    <xf numFmtId="0" fontId="5" fillId="7" borderId="0" applyNumberFormat="0" applyBorder="0" applyAlignment="0" applyProtection="0">
      <alignment vertical="center"/>
    </xf>
    <xf numFmtId="0" fontId="5" fillId="8" borderId="0" applyNumberFormat="0" applyBorder="0" applyAlignment="0" applyProtection="0">
      <alignment vertical="center"/>
    </xf>
    <xf numFmtId="0" fontId="5" fillId="9" borderId="0" applyNumberFormat="0" applyBorder="0" applyAlignment="0" applyProtection="0">
      <alignment vertical="center"/>
    </xf>
    <xf numFmtId="0" fontId="5" fillId="10" borderId="0" applyNumberFormat="0" applyBorder="0" applyAlignment="0" applyProtection="0">
      <alignment vertical="center"/>
    </xf>
    <xf numFmtId="0" fontId="5" fillId="5" borderId="0" applyNumberFormat="0" applyBorder="0" applyAlignment="0" applyProtection="0">
      <alignment vertical="center"/>
    </xf>
    <xf numFmtId="0" fontId="5" fillId="8" borderId="0" applyNumberFormat="0" applyBorder="0" applyAlignment="0" applyProtection="0">
      <alignment vertical="center"/>
    </xf>
    <xf numFmtId="0" fontId="5" fillId="11" borderId="0" applyNumberFormat="0" applyBorder="0" applyAlignment="0" applyProtection="0">
      <alignment vertical="center"/>
    </xf>
    <xf numFmtId="0" fontId="6" fillId="12" borderId="0" applyNumberFormat="0" applyBorder="0" applyAlignment="0" applyProtection="0">
      <alignment vertical="center"/>
    </xf>
    <xf numFmtId="0" fontId="6" fillId="9" borderId="0" applyNumberFormat="0" applyBorder="0" applyAlignment="0" applyProtection="0">
      <alignment vertical="center"/>
    </xf>
    <xf numFmtId="0" fontId="6" fillId="10" borderId="0" applyNumberFormat="0" applyBorder="0" applyAlignment="0" applyProtection="0">
      <alignment vertical="center"/>
    </xf>
    <xf numFmtId="0" fontId="6" fillId="13" borderId="0" applyNumberFormat="0" applyBorder="0" applyAlignment="0" applyProtection="0">
      <alignment vertical="center"/>
    </xf>
    <xf numFmtId="0" fontId="6" fillId="14" borderId="0" applyNumberFormat="0" applyBorder="0" applyAlignment="0" applyProtection="0">
      <alignment vertical="center"/>
    </xf>
    <xf numFmtId="0" fontId="6" fillId="15" borderId="0" applyNumberFormat="0" applyBorder="0" applyAlignment="0" applyProtection="0">
      <alignment vertical="center"/>
    </xf>
    <xf numFmtId="0" fontId="6" fillId="16" borderId="0" applyNumberFormat="0" applyBorder="0" applyAlignment="0" applyProtection="0">
      <alignment vertical="center"/>
    </xf>
    <xf numFmtId="0" fontId="6" fillId="17" borderId="0" applyNumberFormat="0" applyBorder="0" applyAlignment="0" applyProtection="0">
      <alignment vertical="center"/>
    </xf>
    <xf numFmtId="0" fontId="6" fillId="18" borderId="0" applyNumberFormat="0" applyBorder="0" applyAlignment="0" applyProtection="0">
      <alignment vertical="center"/>
    </xf>
    <xf numFmtId="0" fontId="6" fillId="13" borderId="0" applyNumberFormat="0" applyBorder="0" applyAlignment="0" applyProtection="0">
      <alignment vertical="center"/>
    </xf>
    <xf numFmtId="0" fontId="6" fillId="14" borderId="0" applyNumberFormat="0" applyBorder="0" applyAlignment="0" applyProtection="0">
      <alignment vertical="center"/>
    </xf>
    <xf numFmtId="0" fontId="6" fillId="19" borderId="0" applyNumberFormat="0" applyBorder="0" applyAlignment="0" applyProtection="0">
      <alignment vertical="center"/>
    </xf>
    <xf numFmtId="0" fontId="7" fillId="0" borderId="0" applyNumberFormat="0" applyFill="0" applyBorder="0" applyAlignment="0" applyProtection="0">
      <alignment vertical="center"/>
    </xf>
    <xf numFmtId="0" fontId="8" fillId="20" borderId="1" applyNumberFormat="0" applyAlignment="0" applyProtection="0">
      <alignment vertical="center"/>
    </xf>
    <xf numFmtId="0" fontId="9" fillId="21" borderId="0" applyNumberFormat="0" applyBorder="0" applyAlignment="0" applyProtection="0">
      <alignment vertical="center"/>
    </xf>
    <xf numFmtId="0" fontId="4" fillId="0" borderId="0" applyNumberFormat="0" applyFill="0" applyBorder="0" applyAlignment="0" applyProtection="0">
      <alignment vertical="top"/>
      <protection locked="0"/>
    </xf>
    <xf numFmtId="0" fontId="10" fillId="22" borderId="2" applyNumberFormat="0" applyFont="0" applyAlignment="0" applyProtection="0">
      <alignment vertical="center"/>
    </xf>
    <xf numFmtId="0" fontId="11" fillId="0" borderId="3" applyNumberFormat="0" applyFill="0" applyAlignment="0" applyProtection="0">
      <alignment vertical="center"/>
    </xf>
    <xf numFmtId="0" fontId="12" fillId="3" borderId="0" applyNumberFormat="0" applyBorder="0" applyAlignment="0" applyProtection="0">
      <alignment vertical="center"/>
    </xf>
    <xf numFmtId="0" fontId="13" fillId="23" borderId="4" applyNumberFormat="0" applyAlignment="0" applyProtection="0">
      <alignment vertical="center"/>
    </xf>
    <xf numFmtId="0" fontId="14" fillId="0" borderId="0" applyNumberFormat="0" applyFill="0" applyBorder="0" applyAlignment="0" applyProtection="0">
      <alignment vertical="center"/>
    </xf>
    <xf numFmtId="38" fontId="1" fillId="0" borderId="0" applyFont="0" applyFill="0" applyBorder="0" applyAlignment="0" applyProtection="0">
      <alignment vertical="center"/>
    </xf>
    <xf numFmtId="38" fontId="53" fillId="0" borderId="0" applyFont="0" applyFill="0" applyBorder="0" applyAlignment="0" applyProtection="0"/>
    <xf numFmtId="0" fontId="15" fillId="0" borderId="5" applyNumberFormat="0" applyFill="0" applyAlignment="0" applyProtection="0">
      <alignment vertical="center"/>
    </xf>
    <xf numFmtId="0" fontId="16" fillId="0" borderId="6" applyNumberFormat="0" applyFill="0" applyAlignment="0" applyProtection="0">
      <alignment vertical="center"/>
    </xf>
    <xf numFmtId="0" fontId="17" fillId="0" borderId="7" applyNumberFormat="0" applyFill="0" applyAlignment="0" applyProtection="0">
      <alignment vertical="center"/>
    </xf>
    <xf numFmtId="0" fontId="17" fillId="0" borderId="0" applyNumberFormat="0" applyFill="0" applyBorder="0" applyAlignment="0" applyProtection="0">
      <alignment vertical="center"/>
    </xf>
    <xf numFmtId="0" fontId="18" fillId="0" borderId="8" applyNumberFormat="0" applyFill="0" applyAlignment="0" applyProtection="0">
      <alignment vertical="center"/>
    </xf>
    <xf numFmtId="0" fontId="19" fillId="23" borderId="9" applyNumberFormat="0" applyAlignment="0" applyProtection="0">
      <alignment vertical="center"/>
    </xf>
    <xf numFmtId="0" fontId="20" fillId="0" borderId="0" applyNumberFormat="0" applyFill="0" applyBorder="0" applyAlignment="0" applyProtection="0">
      <alignment vertical="center"/>
    </xf>
    <xf numFmtId="0" fontId="21" fillId="7" borderId="4" applyNumberFormat="0" applyAlignment="0" applyProtection="0">
      <alignment vertical="center"/>
    </xf>
    <xf numFmtId="0" fontId="1" fillId="0" borderId="0"/>
    <xf numFmtId="0" fontId="52" fillId="0" borderId="0"/>
    <xf numFmtId="0" fontId="1" fillId="0" borderId="0"/>
    <xf numFmtId="0" fontId="1" fillId="0" borderId="0"/>
    <xf numFmtId="0" fontId="24" fillId="0" borderId="0"/>
    <xf numFmtId="0" fontId="1" fillId="0" borderId="0"/>
    <xf numFmtId="0" fontId="1" fillId="0" borderId="0"/>
    <xf numFmtId="0" fontId="3" fillId="0" borderId="0"/>
    <xf numFmtId="0" fontId="3" fillId="0" borderId="0"/>
    <xf numFmtId="0" fontId="54" fillId="0" borderId="0"/>
    <xf numFmtId="0" fontId="22" fillId="4" borderId="0" applyNumberFormat="0" applyBorder="0" applyAlignment="0" applyProtection="0">
      <alignment vertical="center"/>
    </xf>
    <xf numFmtId="0" fontId="1" fillId="0" borderId="0"/>
  </cellStyleXfs>
  <cellXfs count="948">
    <xf numFmtId="0" fontId="0" fillId="0" borderId="0" xfId="0">
      <alignment vertical="center"/>
    </xf>
    <xf numFmtId="0" fontId="26" fillId="24" borderId="0" xfId="0" applyFont="1" applyFill="1">
      <alignment vertical="center"/>
    </xf>
    <xf numFmtId="0" fontId="43" fillId="25" borderId="10" xfId="0" applyFont="1" applyFill="1" applyBorder="1">
      <alignment vertical="center"/>
    </xf>
    <xf numFmtId="0" fontId="26" fillId="26" borderId="11" xfId="0" applyFont="1" applyFill="1" applyBorder="1">
      <alignment vertical="center"/>
    </xf>
    <xf numFmtId="0" fontId="26" fillId="26" borderId="12" xfId="0" applyFont="1" applyFill="1" applyBorder="1">
      <alignment vertical="center"/>
    </xf>
    <xf numFmtId="0" fontId="26" fillId="26" borderId="0" xfId="0" applyFont="1" applyFill="1">
      <alignment vertical="center"/>
    </xf>
    <xf numFmtId="0" fontId="27" fillId="26" borderId="0" xfId="0" applyFont="1" applyFill="1" applyBorder="1" applyAlignment="1" applyProtection="1">
      <alignment horizontal="right" vertical="center"/>
    </xf>
    <xf numFmtId="0" fontId="29" fillId="26" borderId="0" xfId="0" applyFont="1" applyFill="1">
      <alignment vertical="center"/>
    </xf>
    <xf numFmtId="0" fontId="44" fillId="27" borderId="13" xfId="0" applyFont="1" applyFill="1" applyBorder="1">
      <alignment vertical="center"/>
    </xf>
    <xf numFmtId="0" fontId="44" fillId="27" borderId="14" xfId="0" applyFont="1" applyFill="1" applyBorder="1">
      <alignment vertical="center"/>
    </xf>
    <xf numFmtId="0" fontId="45" fillId="27" borderId="15" xfId="0" applyFont="1" applyFill="1" applyBorder="1">
      <alignment vertical="center"/>
    </xf>
    <xf numFmtId="0" fontId="44" fillId="27" borderId="16" xfId="0" applyFont="1" applyFill="1" applyBorder="1">
      <alignment vertical="center"/>
    </xf>
    <xf numFmtId="0" fontId="44" fillId="27" borderId="0" xfId="0" applyFont="1" applyFill="1" applyBorder="1">
      <alignment vertical="center"/>
    </xf>
    <xf numFmtId="0" fontId="45" fillId="27" borderId="17" xfId="0" applyFont="1" applyFill="1" applyBorder="1">
      <alignment vertical="center"/>
    </xf>
    <xf numFmtId="0" fontId="44" fillId="27" borderId="18" xfId="0" applyFont="1" applyFill="1" applyBorder="1">
      <alignment vertical="center"/>
    </xf>
    <xf numFmtId="0" fontId="44" fillId="27" borderId="19" xfId="0" applyFont="1" applyFill="1" applyBorder="1">
      <alignment vertical="center"/>
    </xf>
    <xf numFmtId="0" fontId="45" fillId="27" borderId="20" xfId="0" applyFont="1" applyFill="1" applyBorder="1">
      <alignment vertical="center"/>
    </xf>
    <xf numFmtId="0" fontId="27" fillId="26" borderId="0" xfId="0" applyFont="1" applyFill="1" applyBorder="1" applyAlignment="1">
      <alignment vertical="center"/>
    </xf>
    <xf numFmtId="0" fontId="27" fillId="26" borderId="0" xfId="0" applyFont="1" applyFill="1" applyBorder="1" applyAlignment="1">
      <alignment horizontal="right" vertical="center"/>
    </xf>
    <xf numFmtId="0" fontId="28" fillId="26" borderId="0" xfId="0" applyFont="1" applyFill="1" applyBorder="1">
      <alignment vertical="center"/>
    </xf>
    <xf numFmtId="0" fontId="26" fillId="26" borderId="0" xfId="0" applyFont="1" applyFill="1" applyBorder="1">
      <alignment vertical="center"/>
    </xf>
    <xf numFmtId="0" fontId="27" fillId="26" borderId="0" xfId="0" applyFont="1" applyFill="1" applyBorder="1" applyAlignment="1">
      <alignment vertical="center" wrapText="1"/>
    </xf>
    <xf numFmtId="0" fontId="26" fillId="26" borderId="0" xfId="0" applyFont="1" applyFill="1" applyAlignment="1">
      <alignment vertical="center" wrapText="1"/>
    </xf>
    <xf numFmtId="0" fontId="28" fillId="26" borderId="0" xfId="0" applyFont="1" applyFill="1" applyBorder="1" applyAlignment="1">
      <alignment vertical="center"/>
    </xf>
    <xf numFmtId="0" fontId="27" fillId="26" borderId="0" xfId="0" applyFont="1" applyFill="1" applyAlignment="1">
      <alignment horizontal="right" vertical="center"/>
    </xf>
    <xf numFmtId="0" fontId="26" fillId="26" borderId="0" xfId="0" applyFont="1" applyFill="1" applyAlignment="1"/>
    <xf numFmtId="0" fontId="26" fillId="26" borderId="0" xfId="0" applyFont="1" applyFill="1" applyAlignment="1">
      <alignment vertical="center"/>
    </xf>
    <xf numFmtId="0" fontId="29" fillId="26" borderId="0" xfId="50" applyFont="1" applyFill="1"/>
    <xf numFmtId="0" fontId="26" fillId="26" borderId="0" xfId="50" applyFont="1" applyFill="1" applyAlignment="1">
      <alignment shrinkToFit="1"/>
    </xf>
    <xf numFmtId="0" fontId="26" fillId="26" borderId="0" xfId="50" applyFont="1" applyFill="1"/>
    <xf numFmtId="0" fontId="30" fillId="26" borderId="0" xfId="50" applyNumberFormat="1" applyFont="1" applyFill="1" applyAlignment="1">
      <alignment vertical="center"/>
    </xf>
    <xf numFmtId="0" fontId="29" fillId="26" borderId="0" xfId="50" applyNumberFormat="1" applyFont="1" applyFill="1" applyAlignment="1">
      <alignment vertical="center" shrinkToFit="1"/>
    </xf>
    <xf numFmtId="0" fontId="29" fillId="26" borderId="0" xfId="50" applyNumberFormat="1" applyFont="1" applyFill="1" applyAlignment="1">
      <alignment vertical="center"/>
    </xf>
    <xf numFmtId="0" fontId="27" fillId="26" borderId="0" xfId="50" applyFont="1" applyFill="1" applyBorder="1" applyAlignment="1" applyProtection="1">
      <alignment horizontal="right" vertical="center"/>
    </xf>
    <xf numFmtId="0" fontId="46" fillId="27" borderId="21" xfId="50" applyNumberFormat="1" applyFont="1" applyFill="1" applyBorder="1" applyAlignment="1">
      <alignment horizontal="center" vertical="center"/>
    </xf>
    <xf numFmtId="0" fontId="46" fillId="27" borderId="22" xfId="50" applyNumberFormat="1" applyFont="1" applyFill="1" applyBorder="1" applyAlignment="1">
      <alignment horizontal="center" vertical="center"/>
    </xf>
    <xf numFmtId="3" fontId="27" fillId="26" borderId="23" xfId="50" applyNumberFormat="1" applyFont="1" applyFill="1" applyBorder="1" applyAlignment="1">
      <alignment vertical="center" shrinkToFit="1"/>
    </xf>
    <xf numFmtId="3" fontId="27" fillId="26" borderId="24" xfId="50" applyNumberFormat="1" applyFont="1" applyFill="1" applyBorder="1" applyAlignment="1">
      <alignment vertical="center" shrinkToFit="1"/>
    </xf>
    <xf numFmtId="3" fontId="27" fillId="26" borderId="25" xfId="50" applyNumberFormat="1" applyFont="1" applyFill="1" applyBorder="1" applyAlignment="1">
      <alignment vertical="center" shrinkToFit="1"/>
    </xf>
    <xf numFmtId="3" fontId="27" fillId="26" borderId="26" xfId="50" applyNumberFormat="1" applyFont="1" applyFill="1" applyBorder="1" applyAlignment="1">
      <alignment vertical="center" shrinkToFit="1"/>
    </xf>
    <xf numFmtId="3" fontId="27" fillId="26" borderId="27" xfId="50" applyNumberFormat="1" applyFont="1" applyFill="1" applyBorder="1" applyAlignment="1">
      <alignment vertical="center" shrinkToFit="1"/>
    </xf>
    <xf numFmtId="3" fontId="26" fillId="26" borderId="0" xfId="50" applyNumberFormat="1" applyFont="1" applyFill="1"/>
    <xf numFmtId="0" fontId="26" fillId="28" borderId="28" xfId="0" applyFont="1" applyFill="1" applyBorder="1">
      <alignment vertical="center"/>
    </xf>
    <xf numFmtId="0" fontId="26" fillId="28" borderId="29" xfId="0" applyFont="1" applyFill="1" applyBorder="1">
      <alignment vertical="center"/>
    </xf>
    <xf numFmtId="0" fontId="26" fillId="28" borderId="30" xfId="0" applyFont="1" applyFill="1" applyBorder="1">
      <alignment vertical="center"/>
    </xf>
    <xf numFmtId="0" fontId="26" fillId="28" borderId="31" xfId="0" applyFont="1" applyFill="1" applyBorder="1">
      <alignment vertical="center"/>
    </xf>
    <xf numFmtId="0" fontId="26" fillId="28" borderId="0" xfId="0" applyFont="1" applyFill="1" applyBorder="1">
      <alignment vertical="center"/>
    </xf>
    <xf numFmtId="0" fontId="26" fillId="28" borderId="32" xfId="0" applyFont="1" applyFill="1" applyBorder="1">
      <alignment vertical="center"/>
    </xf>
    <xf numFmtId="0" fontId="26" fillId="28" borderId="0" xfId="0" applyFont="1" applyFill="1">
      <alignment vertical="center"/>
    </xf>
    <xf numFmtId="0" fontId="26" fillId="28" borderId="0" xfId="0" applyFont="1" applyFill="1" applyBorder="1" applyAlignment="1">
      <alignment horizontal="center" vertical="center" wrapText="1"/>
    </xf>
    <xf numFmtId="0" fontId="27" fillId="28" borderId="0" xfId="0" applyFont="1" applyFill="1" applyBorder="1" applyAlignment="1">
      <alignment horizontal="center" vertical="center" wrapText="1"/>
    </xf>
    <xf numFmtId="0" fontId="27" fillId="28" borderId="0" xfId="0" applyFont="1" applyFill="1" applyBorder="1" applyAlignment="1">
      <alignment horizontal="center" vertical="center"/>
    </xf>
    <xf numFmtId="184" fontId="27" fillId="28" borderId="0" xfId="0" applyNumberFormat="1" applyFont="1" applyFill="1" applyBorder="1" applyAlignment="1">
      <alignment horizontal="center" vertical="center"/>
    </xf>
    <xf numFmtId="0" fontId="26" fillId="28" borderId="33" xfId="0" applyFont="1" applyFill="1" applyBorder="1">
      <alignment vertical="center"/>
    </xf>
    <xf numFmtId="0" fontId="26" fillId="28" borderId="34" xfId="0" applyFont="1" applyFill="1" applyBorder="1">
      <alignment vertical="center"/>
    </xf>
    <xf numFmtId="0" fontId="26" fillId="28" borderId="35" xfId="0" applyFont="1" applyFill="1" applyBorder="1">
      <alignment vertical="center"/>
    </xf>
    <xf numFmtId="0" fontId="27" fillId="26" borderId="0" xfId="0" applyFont="1" applyFill="1" applyBorder="1">
      <alignment vertical="center"/>
    </xf>
    <xf numFmtId="0" fontId="26" fillId="29" borderId="28" xfId="0" applyFont="1" applyFill="1" applyBorder="1">
      <alignment vertical="center"/>
    </xf>
    <xf numFmtId="0" fontId="26" fillId="29" borderId="29" xfId="0" applyFont="1" applyFill="1" applyBorder="1">
      <alignment vertical="center"/>
    </xf>
    <xf numFmtId="0" fontId="26" fillId="29" borderId="30" xfId="0" applyFont="1" applyFill="1" applyBorder="1">
      <alignment vertical="center"/>
    </xf>
    <xf numFmtId="0" fontId="26" fillId="29" borderId="31" xfId="0" applyFont="1" applyFill="1" applyBorder="1">
      <alignment vertical="center"/>
    </xf>
    <xf numFmtId="0" fontId="26" fillId="29" borderId="0" xfId="0" applyFont="1" applyFill="1" applyBorder="1">
      <alignment vertical="center"/>
    </xf>
    <xf numFmtId="0" fontId="26" fillId="29" borderId="32" xfId="0" applyFont="1" applyFill="1" applyBorder="1">
      <alignment vertical="center"/>
    </xf>
    <xf numFmtId="183" fontId="27" fillId="29" borderId="0" xfId="0" applyNumberFormat="1" applyFont="1" applyFill="1" applyBorder="1" applyAlignment="1">
      <alignment horizontal="center" vertical="center"/>
    </xf>
    <xf numFmtId="183" fontId="27" fillId="29" borderId="0" xfId="0" applyNumberFormat="1" applyFont="1" applyFill="1" applyBorder="1" applyAlignment="1">
      <alignment horizontal="left" vertical="center"/>
    </xf>
    <xf numFmtId="0" fontId="26" fillId="30" borderId="31" xfId="0" applyFont="1" applyFill="1" applyBorder="1">
      <alignment vertical="center"/>
    </xf>
    <xf numFmtId="0" fontId="26" fillId="30" borderId="0" xfId="0" applyFont="1" applyFill="1" applyBorder="1">
      <alignment vertical="center"/>
    </xf>
    <xf numFmtId="38" fontId="27" fillId="26" borderId="36" xfId="0" applyNumberFormat="1" applyFont="1" applyFill="1" applyBorder="1" applyAlignment="1">
      <alignment horizontal="center" vertical="center" shrinkToFit="1"/>
    </xf>
    <xf numFmtId="0" fontId="26" fillId="31" borderId="28" xfId="0" applyFont="1" applyFill="1" applyBorder="1">
      <alignment vertical="center"/>
    </xf>
    <xf numFmtId="0" fontId="26" fillId="31" borderId="29" xfId="0" applyFont="1" applyFill="1" applyBorder="1">
      <alignment vertical="center"/>
    </xf>
    <xf numFmtId="0" fontId="26" fillId="31" borderId="30" xfId="0" applyFont="1" applyFill="1" applyBorder="1">
      <alignment vertical="center"/>
    </xf>
    <xf numFmtId="0" fontId="26" fillId="31" borderId="31" xfId="0" applyFont="1" applyFill="1" applyBorder="1">
      <alignment vertical="center"/>
    </xf>
    <xf numFmtId="0" fontId="26" fillId="31" borderId="0" xfId="0" applyFont="1" applyFill="1" applyBorder="1">
      <alignment vertical="center"/>
    </xf>
    <xf numFmtId="0" fontId="26" fillId="31" borderId="32" xfId="0" applyFont="1" applyFill="1" applyBorder="1">
      <alignment vertical="center"/>
    </xf>
    <xf numFmtId="183" fontId="27" fillId="31" borderId="0" xfId="0" applyNumberFormat="1" applyFont="1" applyFill="1" applyBorder="1" applyAlignment="1">
      <alignment horizontal="left" vertical="center"/>
    </xf>
    <xf numFmtId="0" fontId="26" fillId="31" borderId="33" xfId="0" applyFont="1" applyFill="1" applyBorder="1">
      <alignment vertical="center"/>
    </xf>
    <xf numFmtId="0" fontId="26" fillId="31" borderId="34" xfId="0" applyFont="1" applyFill="1" applyBorder="1">
      <alignment vertical="center"/>
    </xf>
    <xf numFmtId="0" fontId="26" fillId="31" borderId="35" xfId="0" applyFont="1" applyFill="1" applyBorder="1">
      <alignment vertical="center"/>
    </xf>
    <xf numFmtId="0" fontId="26" fillId="32" borderId="28" xfId="0" applyFont="1" applyFill="1" applyBorder="1">
      <alignment vertical="center"/>
    </xf>
    <xf numFmtId="0" fontId="26" fillId="32" borderId="29" xfId="0" applyFont="1" applyFill="1" applyBorder="1">
      <alignment vertical="center"/>
    </xf>
    <xf numFmtId="0" fontId="26" fillId="32" borderId="30" xfId="0" applyFont="1" applyFill="1" applyBorder="1">
      <alignment vertical="center"/>
    </xf>
    <xf numFmtId="0" fontId="26" fillId="32" borderId="31" xfId="0" applyFont="1" applyFill="1" applyBorder="1">
      <alignment vertical="center"/>
    </xf>
    <xf numFmtId="0" fontId="26" fillId="32" borderId="0" xfId="0" applyFont="1" applyFill="1" applyBorder="1">
      <alignment vertical="center"/>
    </xf>
    <xf numFmtId="0" fontId="26" fillId="32" borderId="32" xfId="0" applyFont="1" applyFill="1" applyBorder="1">
      <alignment vertical="center"/>
    </xf>
    <xf numFmtId="183" fontId="27" fillId="32" borderId="0" xfId="0" applyNumberFormat="1" applyFont="1" applyFill="1" applyBorder="1" applyAlignment="1">
      <alignment horizontal="left" vertical="center"/>
    </xf>
    <xf numFmtId="0" fontId="26" fillId="30" borderId="17" xfId="0" applyFont="1" applyFill="1" applyBorder="1">
      <alignment vertical="center"/>
    </xf>
    <xf numFmtId="0" fontId="26" fillId="32" borderId="33" xfId="0" applyFont="1" applyFill="1" applyBorder="1">
      <alignment vertical="center"/>
    </xf>
    <xf numFmtId="0" fontId="26" fillId="32" borderId="34" xfId="0" applyFont="1" applyFill="1" applyBorder="1">
      <alignment vertical="center"/>
    </xf>
    <xf numFmtId="0" fontId="26" fillId="32" borderId="35" xfId="0" applyFont="1" applyFill="1" applyBorder="1">
      <alignment vertical="center"/>
    </xf>
    <xf numFmtId="0" fontId="31" fillId="26" borderId="0" xfId="0" applyFont="1" applyFill="1">
      <alignment vertical="center"/>
    </xf>
    <xf numFmtId="0" fontId="32" fillId="26" borderId="0" xfId="0" applyFont="1" applyFill="1">
      <alignment vertical="center"/>
    </xf>
    <xf numFmtId="0" fontId="33" fillId="26" borderId="0" xfId="0" applyFont="1" applyFill="1" applyAlignment="1">
      <alignment horizontal="right" vertical="center"/>
    </xf>
    <xf numFmtId="38" fontId="33" fillId="26" borderId="36" xfId="0" applyNumberFormat="1" applyFont="1" applyFill="1" applyBorder="1" applyAlignment="1">
      <alignment vertical="center" shrinkToFit="1"/>
    </xf>
    <xf numFmtId="38" fontId="33" fillId="26" borderId="25" xfId="0" applyNumberFormat="1" applyFont="1" applyFill="1" applyBorder="1" applyAlignment="1">
      <alignment vertical="center" shrinkToFit="1"/>
    </xf>
    <xf numFmtId="38" fontId="33" fillId="26" borderId="27" xfId="0" applyNumberFormat="1" applyFont="1" applyFill="1" applyBorder="1" applyAlignment="1">
      <alignment vertical="center" shrinkToFit="1"/>
    </xf>
    <xf numFmtId="38" fontId="33" fillId="26" borderId="20" xfId="0" applyNumberFormat="1" applyFont="1" applyFill="1" applyBorder="1" applyAlignment="1">
      <alignment vertical="center" shrinkToFit="1"/>
    </xf>
    <xf numFmtId="38" fontId="33" fillId="26" borderId="37" xfId="0" applyNumberFormat="1" applyFont="1" applyFill="1" applyBorder="1" applyAlignment="1">
      <alignment vertical="center" shrinkToFit="1"/>
    </xf>
    <xf numFmtId="38" fontId="33" fillId="26" borderId="22" xfId="0" applyNumberFormat="1" applyFont="1" applyFill="1" applyBorder="1" applyAlignment="1">
      <alignment vertical="center" shrinkToFit="1"/>
    </xf>
    <xf numFmtId="38" fontId="33" fillId="26" borderId="38" xfId="0" applyNumberFormat="1" applyFont="1" applyFill="1" applyBorder="1" applyAlignment="1">
      <alignment vertical="center" shrinkToFit="1"/>
    </xf>
    <xf numFmtId="0" fontId="33" fillId="26" borderId="0" xfId="0" applyFont="1" applyFill="1" applyBorder="1">
      <alignment vertical="center"/>
    </xf>
    <xf numFmtId="0" fontId="33" fillId="26" borderId="0" xfId="52" applyFont="1" applyFill="1" applyBorder="1" applyAlignment="1">
      <alignment vertical="center"/>
    </xf>
    <xf numFmtId="38" fontId="33" fillId="26" borderId="0" xfId="0" applyNumberFormat="1" applyFont="1" applyFill="1" applyBorder="1">
      <alignment vertical="center"/>
    </xf>
    <xf numFmtId="38" fontId="33" fillId="26" borderId="39" xfId="0" applyNumberFormat="1" applyFont="1" applyFill="1" applyBorder="1" applyAlignment="1">
      <alignment vertical="center" shrinkToFit="1"/>
    </xf>
    <xf numFmtId="38" fontId="33" fillId="26" borderId="40" xfId="0" applyNumberFormat="1" applyFont="1" applyFill="1" applyBorder="1" applyAlignment="1">
      <alignment vertical="center" shrinkToFit="1"/>
    </xf>
    <xf numFmtId="0" fontId="34" fillId="0" borderId="0" xfId="48" applyFont="1" applyFill="1"/>
    <xf numFmtId="38" fontId="34" fillId="0" borderId="0" xfId="34" applyFont="1" applyFill="1" applyAlignment="1"/>
    <xf numFmtId="183" fontId="34" fillId="0" borderId="0" xfId="34" applyNumberFormat="1" applyFont="1" applyFill="1" applyAlignment="1"/>
    <xf numFmtId="0" fontId="31" fillId="0" borderId="0" xfId="48" applyFont="1" applyFill="1" applyAlignment="1">
      <alignment vertical="center"/>
    </xf>
    <xf numFmtId="0" fontId="35" fillId="0" borderId="0" xfId="48" applyFont="1" applyFill="1" applyAlignment="1">
      <alignment vertical="center"/>
    </xf>
    <xf numFmtId="0" fontId="34" fillId="0" borderId="0" xfId="48" applyFont="1" applyFill="1" applyBorder="1"/>
    <xf numFmtId="183" fontId="33" fillId="0" borderId="34" xfId="34" applyNumberFormat="1" applyFont="1" applyFill="1" applyBorder="1" applyAlignment="1">
      <alignment horizontal="right"/>
    </xf>
    <xf numFmtId="183" fontId="33" fillId="0" borderId="34" xfId="34" applyNumberFormat="1" applyFont="1" applyFill="1" applyBorder="1" applyAlignment="1">
      <alignment horizontal="right" vertical="center"/>
    </xf>
    <xf numFmtId="0" fontId="47" fillId="27" borderId="28" xfId="48" applyFont="1" applyFill="1" applyBorder="1" applyAlignment="1">
      <alignment horizontal="distributed" vertical="center" wrapText="1" justifyLastLine="1"/>
    </xf>
    <xf numFmtId="0" fontId="48" fillId="27" borderId="29" xfId="48" applyFont="1" applyFill="1" applyBorder="1"/>
    <xf numFmtId="183" fontId="48" fillId="27" borderId="29" xfId="34" applyNumberFormat="1" applyFont="1" applyFill="1" applyBorder="1" applyAlignment="1"/>
    <xf numFmtId="0" fontId="48" fillId="27" borderId="41" xfId="48" applyFont="1" applyFill="1" applyBorder="1"/>
    <xf numFmtId="0" fontId="34" fillId="0" borderId="31" xfId="48" applyFont="1" applyFill="1" applyBorder="1"/>
    <xf numFmtId="0" fontId="48" fillId="27" borderId="31" xfId="48" applyFont="1" applyFill="1" applyBorder="1" applyAlignment="1">
      <alignment horizontal="distributed" vertical="center" wrapText="1" justifyLastLine="1"/>
    </xf>
    <xf numFmtId="0" fontId="48" fillId="27" borderId="0" xfId="48" applyFont="1" applyFill="1" applyBorder="1" applyAlignment="1"/>
    <xf numFmtId="183" fontId="48" fillId="27" borderId="0" xfId="34" applyNumberFormat="1" applyFont="1" applyFill="1" applyBorder="1" applyAlignment="1"/>
    <xf numFmtId="0" fontId="48" fillId="27" borderId="0" xfId="48" applyFont="1" applyFill="1" applyBorder="1"/>
    <xf numFmtId="0" fontId="48" fillId="27" borderId="17" xfId="48" applyFont="1" applyFill="1" applyBorder="1"/>
    <xf numFmtId="183" fontId="34" fillId="0" borderId="0" xfId="34" applyNumberFormat="1" applyFont="1" applyFill="1" applyBorder="1" applyAlignment="1"/>
    <xf numFmtId="0" fontId="48" fillId="27" borderId="19" xfId="48" applyFont="1" applyFill="1" applyBorder="1"/>
    <xf numFmtId="183" fontId="48" fillId="27" borderId="19" xfId="34" applyNumberFormat="1" applyFont="1" applyFill="1" applyBorder="1" applyAlignment="1"/>
    <xf numFmtId="0" fontId="48" fillId="27" borderId="20" xfId="48" applyFont="1" applyFill="1" applyBorder="1"/>
    <xf numFmtId="182" fontId="34" fillId="0" borderId="32" xfId="48" applyNumberFormat="1" applyFont="1" applyFill="1" applyBorder="1" applyAlignment="1">
      <alignment horizontal="center" vertical="center"/>
    </xf>
    <xf numFmtId="0" fontId="47" fillId="27" borderId="33" xfId="48" applyFont="1" applyFill="1" applyBorder="1" applyAlignment="1">
      <alignment wrapText="1"/>
    </xf>
    <xf numFmtId="0" fontId="47" fillId="27" borderId="34" xfId="48" applyFont="1" applyFill="1" applyBorder="1" applyAlignment="1">
      <alignment wrapText="1"/>
    </xf>
    <xf numFmtId="0" fontId="34" fillId="0" borderId="31" xfId="48" applyFont="1" applyFill="1" applyBorder="1" applyAlignment="1">
      <alignment wrapText="1"/>
    </xf>
    <xf numFmtId="0" fontId="34" fillId="0" borderId="0" xfId="48" applyFont="1" applyFill="1" applyAlignment="1">
      <alignment wrapText="1"/>
    </xf>
    <xf numFmtId="0" fontId="33" fillId="0" borderId="31" xfId="48" applyFont="1" applyFill="1" applyBorder="1"/>
    <xf numFmtId="183" fontId="33" fillId="0" borderId="43" xfId="34" applyNumberFormat="1" applyFont="1" applyFill="1" applyBorder="1" applyAlignment="1">
      <alignment vertical="top"/>
    </xf>
    <xf numFmtId="38" fontId="33" fillId="0" borderId="44" xfId="34" applyNumberFormat="1" applyFont="1" applyFill="1" applyBorder="1" applyAlignment="1">
      <alignment shrinkToFit="1"/>
    </xf>
    <xf numFmtId="38" fontId="33" fillId="0" borderId="29" xfId="34" applyNumberFormat="1" applyFont="1" applyFill="1" applyBorder="1" applyAlignment="1"/>
    <xf numFmtId="183" fontId="33" fillId="0" borderId="43" xfId="34" applyNumberFormat="1" applyFont="1" applyFill="1" applyBorder="1" applyAlignment="1"/>
    <xf numFmtId="182" fontId="34" fillId="0" borderId="0" xfId="48" applyNumberFormat="1" applyFont="1" applyFill="1"/>
    <xf numFmtId="38" fontId="33" fillId="0" borderId="0" xfId="34" applyNumberFormat="1" applyFont="1" applyFill="1" applyBorder="1" applyAlignment="1"/>
    <xf numFmtId="183" fontId="33" fillId="0" borderId="16" xfId="34" applyNumberFormat="1" applyFont="1" applyFill="1" applyBorder="1" applyAlignment="1"/>
    <xf numFmtId="183" fontId="33" fillId="0" borderId="16" xfId="34" applyNumberFormat="1" applyFont="1" applyFill="1" applyBorder="1" applyAlignment="1">
      <alignment vertical="top"/>
    </xf>
    <xf numFmtId="38" fontId="33" fillId="0" borderId="45" xfId="34" applyNumberFormat="1" applyFont="1" applyFill="1" applyBorder="1" applyAlignment="1">
      <alignment shrinkToFit="1"/>
    </xf>
    <xf numFmtId="0" fontId="33" fillId="0" borderId="46" xfId="48" applyFont="1" applyFill="1" applyBorder="1"/>
    <xf numFmtId="183" fontId="33" fillId="0" borderId="47" xfId="34" applyNumberFormat="1" applyFont="1" applyFill="1" applyBorder="1" applyAlignment="1">
      <alignment vertical="top"/>
    </xf>
    <xf numFmtId="38" fontId="33" fillId="0" borderId="48" xfId="34" applyNumberFormat="1" applyFont="1" applyFill="1" applyBorder="1" applyAlignment="1"/>
    <xf numFmtId="183" fontId="33" fillId="0" borderId="47" xfId="34" applyNumberFormat="1" applyFont="1" applyFill="1" applyBorder="1" applyAlignment="1"/>
    <xf numFmtId="183" fontId="33" fillId="0" borderId="16" xfId="34" applyNumberFormat="1" applyFont="1" applyFill="1" applyBorder="1" applyAlignment="1">
      <alignment vertical="top" wrapText="1"/>
    </xf>
    <xf numFmtId="38" fontId="33" fillId="0" borderId="17" xfId="34" applyNumberFormat="1" applyFont="1" applyFill="1" applyBorder="1" applyAlignment="1"/>
    <xf numFmtId="38" fontId="33" fillId="0" borderId="49" xfId="34" applyNumberFormat="1" applyFont="1" applyFill="1" applyBorder="1" applyAlignment="1">
      <alignment shrinkToFit="1"/>
    </xf>
    <xf numFmtId="182" fontId="34" fillId="0" borderId="0" xfId="48" applyNumberFormat="1" applyFont="1" applyFill="1" applyBorder="1"/>
    <xf numFmtId="183" fontId="34" fillId="0" borderId="0" xfId="48" applyNumberFormat="1" applyFont="1" applyFill="1"/>
    <xf numFmtId="0" fontId="33" fillId="26" borderId="31" xfId="48" applyFont="1" applyFill="1" applyBorder="1"/>
    <xf numFmtId="0" fontId="34" fillId="30" borderId="0" xfId="48" applyFont="1" applyFill="1" applyBorder="1"/>
    <xf numFmtId="0" fontId="33" fillId="30" borderId="0" xfId="48" applyFont="1" applyFill="1" applyBorder="1"/>
    <xf numFmtId="0" fontId="34" fillId="30" borderId="34" xfId="48" applyFont="1" applyFill="1" applyBorder="1"/>
    <xf numFmtId="0" fontId="33" fillId="30" borderId="34" xfId="48" applyFont="1" applyFill="1" applyBorder="1"/>
    <xf numFmtId="180" fontId="33" fillId="0" borderId="0" xfId="48" applyNumberFormat="1" applyFont="1" applyFill="1" applyBorder="1"/>
    <xf numFmtId="181" fontId="34" fillId="0" borderId="0" xfId="48" applyNumberFormat="1" applyFont="1" applyFill="1" applyBorder="1"/>
    <xf numFmtId="181" fontId="34" fillId="0" borderId="0" xfId="34" applyNumberFormat="1" applyFont="1" applyFill="1" applyBorder="1" applyAlignment="1"/>
    <xf numFmtId="182" fontId="34" fillId="0" borderId="0" xfId="48" applyNumberFormat="1" applyFont="1" applyFill="1" applyBorder="1" applyAlignment="1">
      <alignment horizontal="center" vertical="center"/>
    </xf>
    <xf numFmtId="182" fontId="34" fillId="0" borderId="0" xfId="34" applyNumberFormat="1" applyFont="1" applyFill="1" applyBorder="1" applyAlignment="1">
      <alignment horizontal="center" vertical="center"/>
    </xf>
    <xf numFmtId="0" fontId="33" fillId="0" borderId="31" xfId="48" applyFont="1" applyFill="1" applyBorder="1" applyAlignment="1">
      <alignment vertical="top"/>
    </xf>
    <xf numFmtId="38" fontId="33" fillId="0" borderId="50" xfId="34" applyNumberFormat="1" applyFont="1" applyFill="1" applyBorder="1" applyAlignment="1">
      <alignment shrinkToFit="1"/>
    </xf>
    <xf numFmtId="38" fontId="34" fillId="0" borderId="0" xfId="48" applyNumberFormat="1" applyFont="1" applyFill="1"/>
    <xf numFmtId="38" fontId="33" fillId="0" borderId="51" xfId="34" applyNumberFormat="1" applyFont="1" applyFill="1" applyBorder="1" applyAlignment="1">
      <alignment shrinkToFit="1"/>
    </xf>
    <xf numFmtId="181" fontId="34" fillId="0" borderId="0" xfId="48" applyNumberFormat="1" applyFont="1" applyFill="1"/>
    <xf numFmtId="38" fontId="47" fillId="27" borderId="32" xfId="34" applyFont="1" applyFill="1" applyBorder="1" applyAlignment="1">
      <alignment wrapText="1"/>
    </xf>
    <xf numFmtId="0" fontId="37" fillId="0" borderId="0" xfId="49" applyFont="1" applyFill="1" applyAlignment="1">
      <alignment horizontal="right"/>
    </xf>
    <xf numFmtId="0" fontId="38" fillId="0" borderId="0" xfId="28" applyFont="1" applyFill="1" applyAlignment="1" applyProtection="1"/>
    <xf numFmtId="0" fontId="39" fillId="0" borderId="0" xfId="49" applyFont="1" applyFill="1" applyAlignment="1">
      <alignment vertical="center"/>
    </xf>
    <xf numFmtId="0" fontId="37" fillId="0" borderId="0" xfId="49" applyFont="1" applyFill="1"/>
    <xf numFmtId="0" fontId="29" fillId="0" borderId="0" xfId="49" applyFont="1" applyFill="1" applyAlignment="1">
      <alignment vertical="center"/>
    </xf>
    <xf numFmtId="0" fontId="30" fillId="0" borderId="0" xfId="49" applyFont="1" applyFill="1" applyAlignment="1">
      <alignment vertical="center"/>
    </xf>
    <xf numFmtId="0" fontId="26" fillId="0" borderId="0" xfId="49" applyFont="1" applyFill="1" applyAlignment="1">
      <alignment horizontal="right"/>
    </xf>
    <xf numFmtId="0" fontId="26" fillId="0" borderId="0" xfId="49" applyFont="1" applyFill="1" applyAlignment="1">
      <alignment horizontal="distributed"/>
    </xf>
    <xf numFmtId="0" fontId="26" fillId="0" borderId="0" xfId="49" applyFont="1" applyFill="1"/>
    <xf numFmtId="0" fontId="29" fillId="0" borderId="0" xfId="49" applyFont="1" applyFill="1" applyAlignment="1">
      <alignment horizontal="right"/>
    </xf>
    <xf numFmtId="49" fontId="46" fillId="39" borderId="38" xfId="49" applyNumberFormat="1" applyFont="1" applyFill="1" applyBorder="1" applyAlignment="1">
      <alignment horizontal="center" vertical="center"/>
    </xf>
    <xf numFmtId="0" fontId="26" fillId="0" borderId="0" xfId="49" applyFont="1" applyFill="1" applyAlignment="1">
      <alignment horizontal="center"/>
    </xf>
    <xf numFmtId="0" fontId="46" fillId="39" borderId="38" xfId="49" applyFont="1" applyFill="1" applyBorder="1" applyAlignment="1">
      <alignment horizontal="center" vertical="center" wrapText="1"/>
    </xf>
    <xf numFmtId="0" fontId="41" fillId="0" borderId="0" xfId="49" applyFont="1" applyFill="1" applyAlignment="1">
      <alignment horizontal="center" vertical="center" wrapText="1"/>
    </xf>
    <xf numFmtId="0" fontId="26" fillId="0" borderId="0" xfId="49" applyFont="1" applyFill="1" applyAlignment="1">
      <alignment vertical="center"/>
    </xf>
    <xf numFmtId="178" fontId="27" fillId="0" borderId="38" xfId="49" applyNumberFormat="1" applyFont="1" applyFill="1" applyBorder="1" applyAlignment="1">
      <alignment vertical="center"/>
    </xf>
    <xf numFmtId="0" fontId="34" fillId="27" borderId="29" xfId="48" applyFont="1" applyFill="1" applyBorder="1"/>
    <xf numFmtId="183" fontId="34" fillId="27" borderId="29" xfId="34" applyNumberFormat="1" applyFont="1" applyFill="1" applyBorder="1" applyAlignment="1"/>
    <xf numFmtId="0" fontId="34" fillId="27" borderId="30" xfId="48" applyFont="1" applyFill="1" applyBorder="1"/>
    <xf numFmtId="0" fontId="34" fillId="27" borderId="0" xfId="48" applyFont="1" applyFill="1" applyBorder="1"/>
    <xf numFmtId="0" fontId="36" fillId="27" borderId="0" xfId="48" applyFont="1" applyFill="1" applyBorder="1"/>
    <xf numFmtId="183" fontId="34" fillId="27" borderId="0" xfId="34" applyNumberFormat="1" applyFont="1" applyFill="1" applyBorder="1" applyAlignment="1"/>
    <xf numFmtId="0" fontId="34" fillId="27" borderId="32" xfId="48" applyFont="1" applyFill="1" applyBorder="1"/>
    <xf numFmtId="0" fontId="34" fillId="27" borderId="19" xfId="48" applyFont="1" applyFill="1" applyBorder="1"/>
    <xf numFmtId="183" fontId="34" fillId="27" borderId="19" xfId="34" applyNumberFormat="1" applyFont="1" applyFill="1" applyBorder="1" applyAlignment="1"/>
    <xf numFmtId="0" fontId="34" fillId="27" borderId="52" xfId="48" applyFont="1" applyFill="1" applyBorder="1"/>
    <xf numFmtId="176" fontId="42" fillId="26" borderId="0" xfId="51" applyNumberFormat="1" applyFont="1" applyFill="1" applyAlignment="1">
      <alignment horizontal="left" vertical="center"/>
    </xf>
    <xf numFmtId="0" fontId="27" fillId="26" borderId="0" xfId="52" applyFont="1" applyFill="1" applyAlignment="1">
      <alignment vertical="center"/>
    </xf>
    <xf numFmtId="0" fontId="27" fillId="26" borderId="0" xfId="51" applyFont="1" applyFill="1" applyAlignment="1">
      <alignment vertical="center"/>
    </xf>
    <xf numFmtId="0" fontId="27" fillId="26" borderId="0" xfId="51" applyFont="1" applyFill="1"/>
    <xf numFmtId="0" fontId="29" fillId="26" borderId="0" xfId="51" applyNumberFormat="1" applyFont="1" applyFill="1" applyAlignment="1">
      <alignment vertical="center"/>
    </xf>
    <xf numFmtId="176" fontId="27" fillId="26" borderId="0" xfId="51" applyNumberFormat="1" applyFont="1" applyFill="1" applyAlignment="1">
      <alignment horizontal="left" vertical="center"/>
    </xf>
    <xf numFmtId="49" fontId="46" fillId="27" borderId="38" xfId="51" applyNumberFormat="1" applyFont="1" applyFill="1" applyBorder="1" applyAlignment="1">
      <alignment horizontal="center" vertical="center"/>
    </xf>
    <xf numFmtId="0" fontId="46" fillId="27" borderId="38" xfId="51" applyFont="1" applyFill="1" applyBorder="1" applyAlignment="1">
      <alignment horizontal="distributed" vertical="center" wrapText="1"/>
    </xf>
    <xf numFmtId="180" fontId="27" fillId="26" borderId="13" xfId="51" applyNumberFormat="1" applyFont="1" applyFill="1" applyBorder="1" applyAlignment="1">
      <alignment vertical="center"/>
    </xf>
    <xf numFmtId="180" fontId="27" fillId="26" borderId="38" xfId="51" applyNumberFormat="1" applyFont="1" applyFill="1" applyBorder="1" applyAlignment="1">
      <alignment vertical="center"/>
    </xf>
    <xf numFmtId="178" fontId="27" fillId="26" borderId="17" xfId="51" applyNumberFormat="1" applyFont="1" applyFill="1" applyBorder="1" applyAlignment="1">
      <alignment vertical="center"/>
    </xf>
    <xf numFmtId="0" fontId="27" fillId="26" borderId="18" xfId="51" applyFont="1" applyFill="1" applyBorder="1" applyAlignment="1">
      <alignment vertical="center"/>
    </xf>
    <xf numFmtId="0" fontId="27" fillId="26" borderId="20" xfId="51" applyFont="1" applyFill="1" applyBorder="1" applyAlignment="1">
      <alignment vertical="center"/>
    </xf>
    <xf numFmtId="176" fontId="27" fillId="26" borderId="0" xfId="51" applyNumberFormat="1" applyFont="1" applyFill="1" applyAlignment="1">
      <alignment horizontal="center"/>
    </xf>
    <xf numFmtId="0" fontId="27" fillId="26" borderId="0" xfId="52" applyFont="1" applyFill="1"/>
    <xf numFmtId="178" fontId="27" fillId="26" borderId="53" xfId="34" applyNumberFormat="1" applyFont="1" applyFill="1" applyBorder="1" applyAlignment="1">
      <alignment vertical="center"/>
    </xf>
    <xf numFmtId="0" fontId="26" fillId="26" borderId="0" xfId="0" applyFont="1" applyFill="1" applyProtection="1">
      <alignment vertical="center"/>
    </xf>
    <xf numFmtId="177" fontId="27" fillId="33" borderId="54" xfId="0" applyNumberFormat="1" applyFont="1" applyFill="1" applyBorder="1" applyAlignment="1" applyProtection="1">
      <alignment vertical="center" shrinkToFit="1"/>
    </xf>
    <xf numFmtId="49" fontId="27" fillId="33" borderId="15" xfId="0" applyNumberFormat="1" applyFont="1" applyFill="1" applyBorder="1" applyAlignment="1" applyProtection="1">
      <alignment horizontal="center" vertical="center"/>
    </xf>
    <xf numFmtId="49" fontId="27" fillId="35" borderId="54" xfId="0" applyNumberFormat="1" applyFont="1" applyFill="1" applyBorder="1" applyAlignment="1" applyProtection="1">
      <alignment horizontal="center" vertical="center"/>
    </xf>
    <xf numFmtId="49" fontId="27" fillId="36" borderId="54" xfId="0" applyNumberFormat="1" applyFont="1" applyFill="1" applyBorder="1" applyAlignment="1" applyProtection="1">
      <alignment horizontal="center" vertical="center"/>
    </xf>
    <xf numFmtId="49" fontId="27" fillId="37" borderId="54" xfId="0" applyNumberFormat="1" applyFont="1" applyFill="1" applyBorder="1" applyAlignment="1" applyProtection="1">
      <alignment horizontal="center" vertical="center"/>
    </xf>
    <xf numFmtId="49" fontId="27" fillId="38" borderId="54" xfId="0" applyNumberFormat="1" applyFont="1" applyFill="1" applyBorder="1" applyAlignment="1" applyProtection="1">
      <alignment horizontal="center" vertical="center"/>
    </xf>
    <xf numFmtId="49" fontId="27" fillId="33" borderId="16" xfId="0" applyNumberFormat="1" applyFont="1" applyFill="1" applyBorder="1" applyAlignment="1" applyProtection="1">
      <alignment horizontal="center" vertical="center"/>
    </xf>
    <xf numFmtId="177" fontId="27" fillId="34" borderId="38" xfId="0" applyNumberFormat="1" applyFont="1" applyFill="1" applyBorder="1" applyAlignment="1" applyProtection="1">
      <alignment vertical="center" shrinkToFit="1"/>
    </xf>
    <xf numFmtId="49" fontId="27" fillId="33" borderId="17" xfId="0" applyNumberFormat="1" applyFont="1" applyFill="1" applyBorder="1" applyAlignment="1" applyProtection="1">
      <alignment horizontal="center" vertical="center"/>
    </xf>
    <xf numFmtId="49" fontId="27" fillId="34" borderId="55" xfId="0" applyNumberFormat="1" applyFont="1" applyFill="1" applyBorder="1" applyAlignment="1" applyProtection="1">
      <alignment horizontal="center" vertical="center"/>
    </xf>
    <xf numFmtId="49" fontId="27" fillId="35" borderId="55" xfId="0" applyNumberFormat="1" applyFont="1" applyFill="1" applyBorder="1" applyAlignment="1" applyProtection="1">
      <alignment horizontal="center" vertical="center"/>
    </xf>
    <xf numFmtId="49" fontId="27" fillId="36" borderId="55" xfId="0" applyNumberFormat="1" applyFont="1" applyFill="1" applyBorder="1" applyAlignment="1" applyProtection="1">
      <alignment horizontal="center" vertical="center"/>
    </xf>
    <xf numFmtId="49" fontId="27" fillId="37" borderId="55" xfId="0" applyNumberFormat="1" applyFont="1" applyFill="1" applyBorder="1" applyAlignment="1" applyProtection="1">
      <alignment horizontal="center" vertical="center"/>
    </xf>
    <xf numFmtId="49" fontId="27" fillId="38" borderId="55" xfId="0" applyNumberFormat="1" applyFont="1" applyFill="1" applyBorder="1" applyAlignment="1" applyProtection="1">
      <alignment horizontal="center" vertical="center"/>
    </xf>
    <xf numFmtId="49" fontId="27" fillId="34" borderId="16" xfId="0" applyNumberFormat="1" applyFont="1" applyFill="1" applyBorder="1" applyAlignment="1" applyProtection="1">
      <alignment horizontal="center" vertical="center"/>
    </xf>
    <xf numFmtId="177" fontId="27" fillId="35" borderId="38" xfId="0" applyNumberFormat="1" applyFont="1" applyFill="1" applyBorder="1" applyAlignment="1" applyProtection="1">
      <alignment vertical="center" shrinkToFit="1"/>
    </xf>
    <xf numFmtId="49" fontId="27" fillId="35" borderId="16" xfId="0" applyNumberFormat="1" applyFont="1" applyFill="1" applyBorder="1" applyAlignment="1" applyProtection="1">
      <alignment horizontal="center" vertical="center"/>
    </xf>
    <xf numFmtId="177" fontId="27" fillId="36" borderId="56" xfId="0" applyNumberFormat="1" applyFont="1" applyFill="1" applyBorder="1" applyAlignment="1" applyProtection="1">
      <alignment vertical="center" shrinkToFit="1"/>
    </xf>
    <xf numFmtId="49" fontId="27" fillId="36" borderId="16" xfId="0" applyNumberFormat="1" applyFont="1" applyFill="1" applyBorder="1" applyAlignment="1" applyProtection="1">
      <alignment horizontal="center" vertical="center"/>
    </xf>
    <xf numFmtId="49" fontId="27" fillId="38" borderId="53" xfId="0" applyNumberFormat="1" applyFont="1" applyFill="1" applyBorder="1" applyAlignment="1" applyProtection="1">
      <alignment horizontal="center" vertical="center"/>
    </xf>
    <xf numFmtId="49" fontId="27" fillId="33" borderId="55" xfId="0" applyNumberFormat="1" applyFont="1" applyFill="1" applyBorder="1" applyAlignment="1" applyProtection="1">
      <alignment horizontal="center" vertical="center"/>
    </xf>
    <xf numFmtId="49" fontId="27" fillId="36" borderId="53" xfId="0" applyNumberFormat="1" applyFont="1" applyFill="1" applyBorder="1" applyAlignment="1" applyProtection="1">
      <alignment horizontal="center" vertical="center"/>
    </xf>
    <xf numFmtId="177" fontId="27" fillId="38" borderId="53" xfId="0" applyNumberFormat="1" applyFont="1" applyFill="1" applyBorder="1" applyAlignment="1" applyProtection="1">
      <alignment vertical="center" shrinkToFit="1"/>
    </xf>
    <xf numFmtId="177" fontId="27" fillId="36" borderId="57" xfId="0" applyNumberFormat="1" applyFont="1" applyFill="1" applyBorder="1" applyAlignment="1" applyProtection="1">
      <alignment vertical="center" shrinkToFit="1"/>
    </xf>
    <xf numFmtId="177" fontId="27" fillId="25" borderId="56" xfId="0" applyNumberFormat="1" applyFont="1" applyFill="1" applyBorder="1" applyAlignment="1" applyProtection="1">
      <alignment vertical="center" shrinkToFit="1"/>
    </xf>
    <xf numFmtId="49" fontId="27" fillId="25" borderId="55" xfId="0" applyNumberFormat="1" applyFont="1" applyFill="1" applyBorder="1" applyAlignment="1" applyProtection="1">
      <alignment horizontal="center" vertical="center"/>
    </xf>
    <xf numFmtId="49" fontId="27" fillId="26" borderId="58" xfId="0" applyNumberFormat="1" applyFont="1" applyFill="1" applyBorder="1" applyAlignment="1" applyProtection="1">
      <alignment horizontal="center" vertical="center"/>
    </xf>
    <xf numFmtId="183" fontId="27" fillId="26" borderId="59" xfId="34" applyNumberFormat="1" applyFont="1" applyFill="1" applyBorder="1" applyAlignment="1" applyProtection="1">
      <alignment vertical="center" wrapText="1"/>
    </xf>
    <xf numFmtId="0" fontId="26" fillId="33" borderId="55" xfId="0" applyFont="1" applyFill="1" applyBorder="1" applyProtection="1">
      <alignment vertical="center"/>
    </xf>
    <xf numFmtId="177" fontId="27" fillId="37" borderId="60" xfId="0" applyNumberFormat="1" applyFont="1" applyFill="1" applyBorder="1" applyAlignment="1" applyProtection="1">
      <alignment vertical="center" shrinkToFit="1"/>
    </xf>
    <xf numFmtId="49" fontId="27" fillId="26" borderId="61" xfId="0" applyNumberFormat="1" applyFont="1" applyFill="1" applyBorder="1" applyAlignment="1" applyProtection="1">
      <alignment horizontal="center" vertical="center"/>
    </xf>
    <xf numFmtId="183" fontId="27" fillId="26" borderId="62" xfId="34" applyNumberFormat="1" applyFont="1" applyFill="1" applyBorder="1" applyAlignment="1" applyProtection="1">
      <alignment vertical="center" wrapText="1"/>
    </xf>
    <xf numFmtId="49" fontId="27" fillId="37" borderId="18" xfId="0" applyNumberFormat="1" applyFont="1" applyFill="1" applyBorder="1" applyAlignment="1" applyProtection="1">
      <alignment horizontal="center" vertical="center"/>
    </xf>
    <xf numFmtId="49" fontId="27" fillId="25" borderId="53" xfId="0" applyNumberFormat="1" applyFont="1" applyFill="1" applyBorder="1" applyAlignment="1" applyProtection="1">
      <alignment horizontal="center" vertical="center"/>
    </xf>
    <xf numFmtId="49" fontId="27" fillId="26" borderId="63" xfId="0" applyNumberFormat="1" applyFont="1" applyFill="1" applyBorder="1" applyAlignment="1" applyProtection="1">
      <alignment horizontal="center" vertical="center"/>
    </xf>
    <xf numFmtId="177" fontId="27" fillId="25" borderId="60" xfId="0" applyNumberFormat="1" applyFont="1" applyFill="1" applyBorder="1" applyAlignment="1" applyProtection="1">
      <alignment vertical="center" shrinkToFit="1"/>
    </xf>
    <xf numFmtId="49" fontId="27" fillId="37" borderId="16" xfId="0" applyNumberFormat="1" applyFont="1" applyFill="1" applyBorder="1" applyAlignment="1" applyProtection="1">
      <alignment horizontal="center" vertical="center"/>
    </xf>
    <xf numFmtId="49" fontId="27" fillId="37" borderId="53" xfId="0" applyNumberFormat="1" applyFont="1" applyFill="1" applyBorder="1" applyAlignment="1" applyProtection="1">
      <alignment horizontal="center" vertical="center"/>
    </xf>
    <xf numFmtId="183" fontId="27" fillId="26" borderId="64" xfId="34" applyNumberFormat="1" applyFont="1" applyFill="1" applyBorder="1" applyAlignment="1" applyProtection="1">
      <alignment vertical="center" wrapText="1"/>
    </xf>
    <xf numFmtId="49" fontId="27" fillId="35" borderId="18" xfId="0" applyNumberFormat="1" applyFont="1" applyFill="1" applyBorder="1" applyAlignment="1" applyProtection="1">
      <alignment horizontal="center" vertical="center"/>
    </xf>
    <xf numFmtId="49" fontId="27" fillId="36" borderId="18" xfId="0" applyNumberFormat="1" applyFont="1" applyFill="1" applyBorder="1" applyAlignment="1" applyProtection="1">
      <alignment horizontal="center" vertical="center"/>
    </xf>
    <xf numFmtId="177" fontId="27" fillId="35" borderId="53" xfId="0" applyNumberFormat="1" applyFont="1" applyFill="1" applyBorder="1" applyAlignment="1" applyProtection="1">
      <alignment vertical="center" shrinkToFit="1"/>
    </xf>
    <xf numFmtId="177" fontId="27" fillId="36" borderId="53" xfId="0" applyNumberFormat="1" applyFont="1" applyFill="1" applyBorder="1" applyAlignment="1" applyProtection="1">
      <alignment vertical="center" shrinkToFit="1"/>
    </xf>
    <xf numFmtId="177" fontId="27" fillId="37" borderId="56" xfId="0" applyNumberFormat="1" applyFont="1" applyFill="1" applyBorder="1" applyAlignment="1" applyProtection="1">
      <alignment vertical="center" shrinkToFit="1"/>
    </xf>
    <xf numFmtId="177" fontId="27" fillId="36" borderId="60" xfId="0" applyNumberFormat="1" applyFont="1" applyFill="1" applyBorder="1" applyAlignment="1" applyProtection="1">
      <alignment vertical="center" shrinkToFit="1"/>
    </xf>
    <xf numFmtId="177" fontId="27" fillId="35" borderId="60" xfId="0" applyNumberFormat="1" applyFont="1" applyFill="1" applyBorder="1" applyAlignment="1" applyProtection="1">
      <alignment vertical="center" shrinkToFit="1"/>
    </xf>
    <xf numFmtId="177" fontId="27" fillId="36" borderId="38" xfId="0" applyNumberFormat="1" applyFont="1" applyFill="1" applyBorder="1" applyAlignment="1" applyProtection="1">
      <alignment vertical="center" shrinkToFit="1"/>
    </xf>
    <xf numFmtId="177" fontId="27" fillId="37" borderId="38" xfId="0" applyNumberFormat="1" applyFont="1" applyFill="1" applyBorder="1" applyAlignment="1" applyProtection="1">
      <alignment vertical="center" shrinkToFit="1"/>
    </xf>
    <xf numFmtId="177" fontId="27" fillId="38" borderId="56" xfId="0" applyNumberFormat="1" applyFont="1" applyFill="1" applyBorder="1" applyAlignment="1" applyProtection="1">
      <alignment vertical="center" shrinkToFit="1"/>
    </xf>
    <xf numFmtId="49" fontId="27" fillId="38" borderId="16" xfId="0" applyNumberFormat="1" applyFont="1" applyFill="1" applyBorder="1" applyAlignment="1" applyProtection="1">
      <alignment horizontal="center" vertical="center"/>
    </xf>
    <xf numFmtId="49" fontId="27" fillId="33" borderId="18" xfId="0" applyNumberFormat="1" applyFont="1" applyFill="1" applyBorder="1" applyAlignment="1" applyProtection="1">
      <alignment horizontal="center" vertical="center"/>
    </xf>
    <xf numFmtId="49" fontId="27" fillId="38" borderId="18" xfId="0" applyNumberFormat="1" applyFont="1" applyFill="1" applyBorder="1" applyAlignment="1" applyProtection="1">
      <alignment horizontal="center" vertical="center"/>
    </xf>
    <xf numFmtId="177" fontId="27" fillId="26" borderId="53" xfId="0" applyNumberFormat="1" applyFont="1" applyFill="1" applyBorder="1" applyAlignment="1" applyProtection="1">
      <alignment vertical="center" shrinkToFit="1"/>
    </xf>
    <xf numFmtId="0" fontId="28" fillId="26" borderId="0" xfId="0" applyFont="1" applyFill="1" applyBorder="1" applyProtection="1">
      <alignment vertical="center"/>
    </xf>
    <xf numFmtId="0" fontId="26" fillId="26" borderId="0" xfId="0" applyFont="1" applyFill="1" applyBorder="1" applyAlignment="1" applyProtection="1">
      <alignment horizontal="distributed" vertical="center" justifyLastLine="1"/>
    </xf>
    <xf numFmtId="0" fontId="26" fillId="26" borderId="0" xfId="0" applyFont="1" applyFill="1" applyBorder="1" applyAlignment="1" applyProtection="1">
      <alignment vertical="center"/>
    </xf>
    <xf numFmtId="0" fontId="26" fillId="26" borderId="38" xfId="0" applyFont="1" applyFill="1" applyBorder="1" applyProtection="1">
      <alignment vertical="center"/>
    </xf>
    <xf numFmtId="0" fontId="27" fillId="26" borderId="38" xfId="0" applyFont="1" applyFill="1" applyBorder="1" applyAlignment="1" applyProtection="1">
      <alignment vertical="center"/>
    </xf>
    <xf numFmtId="177" fontId="27" fillId="28" borderId="65" xfId="0" applyNumberFormat="1" applyFont="1" applyFill="1" applyBorder="1" applyAlignment="1" applyProtection="1">
      <alignment vertical="center" shrinkToFit="1"/>
      <protection locked="0"/>
    </xf>
    <xf numFmtId="177" fontId="27" fillId="28" borderId="66" xfId="0" applyNumberFormat="1" applyFont="1" applyFill="1" applyBorder="1" applyAlignment="1" applyProtection="1">
      <alignment vertical="center" shrinkToFit="1"/>
      <protection locked="0"/>
    </xf>
    <xf numFmtId="177" fontId="27" fillId="28" borderId="67" xfId="0" applyNumberFormat="1" applyFont="1" applyFill="1" applyBorder="1" applyAlignment="1" applyProtection="1">
      <alignment vertical="center" shrinkToFit="1"/>
      <protection locked="0"/>
    </xf>
    <xf numFmtId="177" fontId="27" fillId="28" borderId="68" xfId="0" applyNumberFormat="1" applyFont="1" applyFill="1" applyBorder="1" applyAlignment="1" applyProtection="1">
      <alignment vertical="center" shrinkToFit="1"/>
      <protection locked="0"/>
    </xf>
    <xf numFmtId="177" fontId="27" fillId="28" borderId="69" xfId="0" applyNumberFormat="1" applyFont="1" applyFill="1" applyBorder="1" applyAlignment="1" applyProtection="1">
      <alignment vertical="center" shrinkToFit="1"/>
      <protection locked="0"/>
    </xf>
    <xf numFmtId="177" fontId="27" fillId="28" borderId="70" xfId="0" applyNumberFormat="1" applyFont="1" applyFill="1" applyBorder="1" applyAlignment="1" applyProtection="1">
      <alignment vertical="center" shrinkToFit="1"/>
      <protection locked="0"/>
    </xf>
    <xf numFmtId="178" fontId="27" fillId="28" borderId="67" xfId="34" applyNumberFormat="1" applyFont="1" applyFill="1" applyBorder="1" applyProtection="1">
      <alignment vertical="center"/>
      <protection locked="0"/>
    </xf>
    <xf numFmtId="0" fontId="26" fillId="28" borderId="67" xfId="0" applyFont="1" applyFill="1" applyBorder="1" applyProtection="1">
      <alignment vertical="center"/>
      <protection locked="0"/>
    </xf>
    <xf numFmtId="177" fontId="27" fillId="28" borderId="71" xfId="0" applyNumberFormat="1" applyFont="1" applyFill="1" applyBorder="1" applyAlignment="1" applyProtection="1">
      <alignment vertical="center" shrinkToFit="1"/>
      <protection locked="0"/>
    </xf>
    <xf numFmtId="178" fontId="27" fillId="26" borderId="38" xfId="34" applyNumberFormat="1" applyFont="1" applyFill="1" applyBorder="1" applyProtection="1">
      <alignment vertical="center"/>
    </xf>
    <xf numFmtId="49" fontId="27" fillId="0" borderId="72" xfId="50" applyNumberFormat="1" applyFont="1" applyFill="1" applyBorder="1" applyAlignment="1">
      <alignment horizontal="center" vertical="center"/>
    </xf>
    <xf numFmtId="0" fontId="27" fillId="0" borderId="58" xfId="52" applyFont="1" applyFill="1" applyBorder="1" applyAlignment="1">
      <alignment vertical="center"/>
    </xf>
    <xf numFmtId="3" fontId="27" fillId="0" borderId="73" xfId="50" applyNumberFormat="1" applyFont="1" applyFill="1" applyBorder="1" applyAlignment="1">
      <alignment vertical="center" shrinkToFit="1"/>
    </xf>
    <xf numFmtId="3" fontId="27" fillId="0" borderId="58" xfId="50" applyNumberFormat="1" applyFont="1" applyFill="1" applyBorder="1" applyAlignment="1">
      <alignment vertical="center" shrinkToFit="1"/>
    </xf>
    <xf numFmtId="3" fontId="27" fillId="0" borderId="74" xfId="50" applyNumberFormat="1" applyFont="1" applyFill="1" applyBorder="1" applyAlignment="1">
      <alignment vertical="center" shrinkToFit="1"/>
    </xf>
    <xf numFmtId="3" fontId="27" fillId="0" borderId="75" xfId="50" applyNumberFormat="1" applyFont="1" applyFill="1" applyBorder="1" applyAlignment="1">
      <alignment vertical="center" shrinkToFit="1"/>
    </xf>
    <xf numFmtId="3" fontId="27" fillId="0" borderId="76" xfId="50" applyNumberFormat="1" applyFont="1" applyFill="1" applyBorder="1" applyAlignment="1">
      <alignment vertical="center" shrinkToFit="1"/>
    </xf>
    <xf numFmtId="49" fontId="27" fillId="0" borderId="77" xfId="50" applyNumberFormat="1" applyFont="1" applyFill="1" applyBorder="1" applyAlignment="1">
      <alignment horizontal="center" vertical="center"/>
    </xf>
    <xf numFmtId="0" fontId="27" fillId="0" borderId="61" xfId="52" applyFont="1" applyFill="1" applyBorder="1" applyAlignment="1">
      <alignment vertical="center"/>
    </xf>
    <xf numFmtId="3" fontId="27" fillId="0" borderId="78" xfId="50" applyNumberFormat="1" applyFont="1" applyFill="1" applyBorder="1" applyAlignment="1">
      <alignment vertical="center" shrinkToFit="1"/>
    </xf>
    <xf numFmtId="3" fontId="27" fillId="0" borderId="61" xfId="50" applyNumberFormat="1" applyFont="1" applyFill="1" applyBorder="1" applyAlignment="1">
      <alignment vertical="center" shrinkToFit="1"/>
    </xf>
    <xf numFmtId="3" fontId="27" fillId="0" borderId="79" xfId="50" applyNumberFormat="1" applyFont="1" applyFill="1" applyBorder="1" applyAlignment="1">
      <alignment vertical="center" shrinkToFit="1"/>
    </xf>
    <xf numFmtId="3" fontId="27" fillId="0" borderId="80" xfId="50" applyNumberFormat="1" applyFont="1" applyFill="1" applyBorder="1" applyAlignment="1">
      <alignment vertical="center" shrinkToFit="1"/>
    </xf>
    <xf numFmtId="3" fontId="27" fillId="0" borderId="81" xfId="50" applyNumberFormat="1" applyFont="1" applyFill="1" applyBorder="1" applyAlignment="1">
      <alignment vertical="center" shrinkToFit="1"/>
    </xf>
    <xf numFmtId="3" fontId="27" fillId="0" borderId="82" xfId="50" applyNumberFormat="1" applyFont="1" applyFill="1" applyBorder="1" applyAlignment="1">
      <alignment vertical="center" shrinkToFit="1"/>
    </xf>
    <xf numFmtId="3" fontId="27" fillId="0" borderId="62" xfId="50" applyNumberFormat="1" applyFont="1" applyFill="1" applyBorder="1" applyAlignment="1">
      <alignment vertical="center" shrinkToFit="1"/>
    </xf>
    <xf numFmtId="0" fontId="27" fillId="0" borderId="83" xfId="52" applyFont="1" applyFill="1" applyBorder="1" applyAlignment="1">
      <alignment vertical="center"/>
    </xf>
    <xf numFmtId="3" fontId="27" fillId="0" borderId="84" xfId="50" applyNumberFormat="1" applyFont="1" applyFill="1" applyBorder="1" applyAlignment="1">
      <alignment vertical="center" shrinkToFit="1"/>
    </xf>
    <xf numFmtId="3" fontId="27" fillId="0" borderId="83" xfId="50" applyNumberFormat="1" applyFont="1" applyFill="1" applyBorder="1" applyAlignment="1">
      <alignment vertical="center" shrinkToFit="1"/>
    </xf>
    <xf numFmtId="3" fontId="27" fillId="0" borderId="85" xfId="50" applyNumberFormat="1" applyFont="1" applyFill="1" applyBorder="1" applyAlignment="1">
      <alignment vertical="center" shrinkToFit="1"/>
    </xf>
    <xf numFmtId="0" fontId="27" fillId="0" borderId="86" xfId="52" applyFont="1" applyFill="1" applyBorder="1" applyAlignment="1">
      <alignment vertical="center"/>
    </xf>
    <xf numFmtId="3" fontId="27" fillId="0" borderId="87" xfId="50" applyNumberFormat="1" applyFont="1" applyFill="1" applyBorder="1" applyAlignment="1">
      <alignment vertical="center" shrinkToFit="1"/>
    </xf>
    <xf numFmtId="3" fontId="27" fillId="0" borderId="86" xfId="50" applyNumberFormat="1" applyFont="1" applyFill="1" applyBorder="1" applyAlignment="1">
      <alignment vertical="center" shrinkToFit="1"/>
    </xf>
    <xf numFmtId="3" fontId="27" fillId="0" borderId="88" xfId="50" applyNumberFormat="1" applyFont="1" applyFill="1" applyBorder="1" applyAlignment="1">
      <alignment vertical="center" shrinkToFit="1"/>
    </xf>
    <xf numFmtId="49" fontId="27" fillId="33" borderId="77" xfId="50" applyNumberFormat="1" applyFont="1" applyFill="1" applyBorder="1" applyAlignment="1">
      <alignment horizontal="center" vertical="center"/>
    </xf>
    <xf numFmtId="0" fontId="27" fillId="33" borderId="61" xfId="52" applyFont="1" applyFill="1" applyBorder="1" applyAlignment="1">
      <alignment vertical="center"/>
    </xf>
    <xf numFmtId="3" fontId="27" fillId="33" borderId="78" xfId="50" applyNumberFormat="1" applyFont="1" applyFill="1" applyBorder="1" applyAlignment="1">
      <alignment vertical="center" shrinkToFit="1"/>
    </xf>
    <xf numFmtId="3" fontId="27" fillId="33" borderId="61" xfId="50" applyNumberFormat="1" applyFont="1" applyFill="1" applyBorder="1" applyAlignment="1">
      <alignment vertical="center" shrinkToFit="1"/>
    </xf>
    <xf numFmtId="3" fontId="27" fillId="33" borderId="79" xfId="50" applyNumberFormat="1" applyFont="1" applyFill="1" applyBorder="1" applyAlignment="1">
      <alignment vertical="center" shrinkToFit="1"/>
    </xf>
    <xf numFmtId="3" fontId="27" fillId="33" borderId="80" xfId="50" applyNumberFormat="1" applyFont="1" applyFill="1" applyBorder="1" applyAlignment="1">
      <alignment vertical="center" shrinkToFit="1"/>
    </xf>
    <xf numFmtId="3" fontId="27" fillId="33" borderId="81" xfId="50" applyNumberFormat="1" applyFont="1" applyFill="1" applyBorder="1" applyAlignment="1">
      <alignment vertical="center" shrinkToFit="1"/>
    </xf>
    <xf numFmtId="3" fontId="27" fillId="33" borderId="82" xfId="50" applyNumberFormat="1" applyFont="1" applyFill="1" applyBorder="1" applyAlignment="1">
      <alignment vertical="center" shrinkToFit="1"/>
    </xf>
    <xf numFmtId="3" fontId="27" fillId="33" borderId="62" xfId="50" applyNumberFormat="1" applyFont="1" applyFill="1" applyBorder="1" applyAlignment="1">
      <alignment vertical="center" shrinkToFit="1"/>
    </xf>
    <xf numFmtId="49" fontId="27" fillId="33" borderId="89" xfId="50" applyNumberFormat="1" applyFont="1" applyFill="1" applyBorder="1" applyAlignment="1">
      <alignment horizontal="center" vertical="center"/>
    </xf>
    <xf numFmtId="0" fontId="27" fillId="33" borderId="63" xfId="52" applyFont="1" applyFill="1" applyBorder="1" applyAlignment="1">
      <alignment vertical="center"/>
    </xf>
    <xf numFmtId="3" fontId="27" fillId="33" borderId="90" xfId="50" applyNumberFormat="1" applyFont="1" applyFill="1" applyBorder="1" applyAlignment="1">
      <alignment vertical="center" shrinkToFit="1"/>
    </xf>
    <xf numFmtId="3" fontId="27" fillId="33" borderId="63" xfId="50" applyNumberFormat="1" applyFont="1" applyFill="1" applyBorder="1" applyAlignment="1">
      <alignment vertical="center" shrinkToFit="1"/>
    </xf>
    <xf numFmtId="3" fontId="27" fillId="33" borderId="91" xfId="50" applyNumberFormat="1" applyFont="1" applyFill="1" applyBorder="1" applyAlignment="1">
      <alignment vertical="center" shrinkToFit="1"/>
    </xf>
    <xf numFmtId="3" fontId="27" fillId="33" borderId="92" xfId="50" applyNumberFormat="1" applyFont="1" applyFill="1" applyBorder="1" applyAlignment="1">
      <alignment vertical="center" shrinkToFit="1"/>
    </xf>
    <xf numFmtId="3" fontId="27" fillId="33" borderId="93" xfId="50" applyNumberFormat="1" applyFont="1" applyFill="1" applyBorder="1" applyAlignment="1">
      <alignment vertical="center" shrinkToFit="1"/>
    </xf>
    <xf numFmtId="0" fontId="27" fillId="33" borderId="86" xfId="52" applyFont="1" applyFill="1" applyBorder="1" applyAlignment="1">
      <alignment vertical="center"/>
    </xf>
    <xf numFmtId="3" fontId="27" fillId="33" borderId="87" xfId="50" applyNumberFormat="1" applyFont="1" applyFill="1" applyBorder="1" applyAlignment="1">
      <alignment vertical="center" shrinkToFit="1"/>
    </xf>
    <xf numFmtId="3" fontId="27" fillId="33" borderId="86" xfId="50" applyNumberFormat="1" applyFont="1" applyFill="1" applyBorder="1" applyAlignment="1">
      <alignment vertical="center" shrinkToFit="1"/>
    </xf>
    <xf numFmtId="3" fontId="27" fillId="33" borderId="88" xfId="50" applyNumberFormat="1" applyFont="1" applyFill="1" applyBorder="1" applyAlignment="1">
      <alignment vertical="center" shrinkToFit="1"/>
    </xf>
    <xf numFmtId="0" fontId="27" fillId="33" borderId="94" xfId="52" applyFont="1" applyFill="1" applyBorder="1" applyAlignment="1">
      <alignment vertical="center"/>
    </xf>
    <xf numFmtId="3" fontId="27" fillId="33" borderId="95" xfId="50" applyNumberFormat="1" applyFont="1" applyFill="1" applyBorder="1" applyAlignment="1">
      <alignment vertical="center" shrinkToFit="1"/>
    </xf>
    <xf numFmtId="3" fontId="27" fillId="33" borderId="94" xfId="50" applyNumberFormat="1" applyFont="1" applyFill="1" applyBorder="1" applyAlignment="1">
      <alignment vertical="center" shrinkToFit="1"/>
    </xf>
    <xf numFmtId="3" fontId="27" fillId="33" borderId="96" xfId="50" applyNumberFormat="1" applyFont="1" applyFill="1" applyBorder="1" applyAlignment="1">
      <alignment vertical="center" shrinkToFit="1"/>
    </xf>
    <xf numFmtId="38" fontId="33" fillId="33" borderId="96" xfId="0" applyNumberFormat="1" applyFont="1" applyFill="1" applyBorder="1" applyAlignment="1">
      <alignment vertical="center" shrinkToFit="1"/>
    </xf>
    <xf numFmtId="38" fontId="33" fillId="33" borderId="89" xfId="0" applyNumberFormat="1" applyFont="1" applyFill="1" applyBorder="1" applyAlignment="1">
      <alignment vertical="center" shrinkToFit="1"/>
    </xf>
    <xf numFmtId="38" fontId="33" fillId="33" borderId="91" xfId="0" applyNumberFormat="1" applyFont="1" applyFill="1" applyBorder="1" applyAlignment="1">
      <alignment vertical="center" shrinkToFit="1"/>
    </xf>
    <xf numFmtId="49" fontId="33" fillId="0" borderId="72" xfId="0" applyNumberFormat="1" applyFont="1" applyFill="1" applyBorder="1" applyAlignment="1">
      <alignment horizontal="center" vertical="center"/>
    </xf>
    <xf numFmtId="0" fontId="33" fillId="0" borderId="85" xfId="52" applyFont="1" applyFill="1" applyBorder="1" applyAlignment="1">
      <alignment vertical="center"/>
    </xf>
    <xf numFmtId="38" fontId="33" fillId="0" borderId="72" xfId="0" applyNumberFormat="1" applyFont="1" applyFill="1" applyBorder="1" applyAlignment="1">
      <alignment vertical="center" shrinkToFit="1"/>
    </xf>
    <xf numFmtId="38" fontId="33" fillId="0" borderId="74" xfId="0" applyNumberFormat="1" applyFont="1" applyFill="1" applyBorder="1" applyAlignment="1">
      <alignment vertical="center" shrinkToFit="1"/>
    </xf>
    <xf numFmtId="38" fontId="33" fillId="0" borderId="85" xfId="0" applyNumberFormat="1" applyFont="1" applyFill="1" applyBorder="1" applyAlignment="1">
      <alignment vertical="center" shrinkToFit="1"/>
    </xf>
    <xf numFmtId="38" fontId="33" fillId="0" borderId="75" xfId="0" applyNumberFormat="1" applyFont="1" applyFill="1" applyBorder="1" applyAlignment="1">
      <alignment vertical="center" shrinkToFit="1"/>
    </xf>
    <xf numFmtId="38" fontId="33" fillId="0" borderId="59" xfId="0" applyNumberFormat="1" applyFont="1" applyFill="1" applyBorder="1" applyAlignment="1">
      <alignment vertical="center" shrinkToFit="1"/>
    </xf>
    <xf numFmtId="38" fontId="33" fillId="0" borderId="58" xfId="0" applyNumberFormat="1" applyFont="1" applyFill="1" applyBorder="1" applyAlignment="1">
      <alignment vertical="center" shrinkToFit="1"/>
    </xf>
    <xf numFmtId="49" fontId="33" fillId="0" borderId="77" xfId="0" applyNumberFormat="1" applyFont="1" applyFill="1" applyBorder="1" applyAlignment="1">
      <alignment horizontal="center" vertical="center"/>
    </xf>
    <xf numFmtId="0" fontId="33" fillId="0" borderId="88" xfId="52" applyFont="1" applyFill="1" applyBorder="1" applyAlignment="1">
      <alignment vertical="center"/>
    </xf>
    <xf numFmtId="38" fontId="33" fillId="0" borderId="77" xfId="0" applyNumberFormat="1" applyFont="1" applyFill="1" applyBorder="1" applyAlignment="1">
      <alignment vertical="center" shrinkToFit="1"/>
    </xf>
    <xf numFmtId="38" fontId="33" fillId="0" borderId="79" xfId="0" applyNumberFormat="1" applyFont="1" applyFill="1" applyBorder="1" applyAlignment="1">
      <alignment vertical="center" shrinkToFit="1"/>
    </xf>
    <xf numFmtId="38" fontId="33" fillId="0" borderId="88" xfId="0" applyNumberFormat="1" applyFont="1" applyFill="1" applyBorder="1" applyAlignment="1">
      <alignment vertical="center" shrinkToFit="1"/>
    </xf>
    <xf numFmtId="38" fontId="33" fillId="0" borderId="80" xfId="0" applyNumberFormat="1" applyFont="1" applyFill="1" applyBorder="1" applyAlignment="1">
      <alignment vertical="center" shrinkToFit="1"/>
    </xf>
    <xf numFmtId="38" fontId="33" fillId="0" borderId="62" xfId="0" applyNumberFormat="1" applyFont="1" applyFill="1" applyBorder="1" applyAlignment="1">
      <alignment vertical="center" shrinkToFit="1"/>
    </xf>
    <xf numFmtId="38" fontId="33" fillId="0" borderId="61" xfId="0" applyNumberFormat="1" applyFont="1" applyFill="1" applyBorder="1" applyAlignment="1">
      <alignment vertical="center" shrinkToFit="1"/>
    </xf>
    <xf numFmtId="38" fontId="33" fillId="0" borderId="76" xfId="0" applyNumberFormat="1" applyFont="1" applyFill="1" applyBorder="1" applyAlignment="1">
      <alignment vertical="center" shrinkToFit="1"/>
    </xf>
    <xf numFmtId="38" fontId="33" fillId="0" borderId="81" xfId="0" applyNumberFormat="1" applyFont="1" applyFill="1" applyBorder="1" applyAlignment="1">
      <alignment vertical="center" shrinkToFit="1"/>
    </xf>
    <xf numFmtId="49" fontId="33" fillId="33" borderId="77" xfId="0" applyNumberFormat="1" applyFont="1" applyFill="1" applyBorder="1" applyAlignment="1">
      <alignment horizontal="center" vertical="center"/>
    </xf>
    <xf numFmtId="0" fontId="33" fillId="33" borderId="88" xfId="52" applyFont="1" applyFill="1" applyBorder="1" applyAlignment="1">
      <alignment vertical="center"/>
    </xf>
    <xf numFmtId="38" fontId="33" fillId="33" borderId="77" xfId="0" applyNumberFormat="1" applyFont="1" applyFill="1" applyBorder="1" applyAlignment="1">
      <alignment vertical="center" shrinkToFit="1"/>
    </xf>
    <xf numFmtId="38" fontId="33" fillId="33" borderId="79" xfId="0" applyNumberFormat="1" applyFont="1" applyFill="1" applyBorder="1" applyAlignment="1">
      <alignment vertical="center" shrinkToFit="1"/>
    </xf>
    <xf numFmtId="38" fontId="33" fillId="33" borderId="88" xfId="0" applyNumberFormat="1" applyFont="1" applyFill="1" applyBorder="1" applyAlignment="1">
      <alignment vertical="center" shrinkToFit="1"/>
    </xf>
    <xf numFmtId="38" fontId="33" fillId="33" borderId="80" xfId="0" applyNumberFormat="1" applyFont="1" applyFill="1" applyBorder="1" applyAlignment="1">
      <alignment vertical="center" shrinkToFit="1"/>
    </xf>
    <xf numFmtId="38" fontId="33" fillId="33" borderId="62" xfId="0" applyNumberFormat="1" applyFont="1" applyFill="1" applyBorder="1" applyAlignment="1">
      <alignment vertical="center" shrinkToFit="1"/>
    </xf>
    <xf numFmtId="38" fontId="33" fillId="33" borderId="61" xfId="0" applyNumberFormat="1" applyFont="1" applyFill="1" applyBorder="1" applyAlignment="1">
      <alignment vertical="center" shrinkToFit="1"/>
    </xf>
    <xf numFmtId="49" fontId="33" fillId="33" borderId="89" xfId="0" applyNumberFormat="1" applyFont="1" applyFill="1" applyBorder="1" applyAlignment="1">
      <alignment horizontal="center" vertical="center"/>
    </xf>
    <xf numFmtId="0" fontId="33" fillId="33" borderId="96" xfId="52" applyFont="1" applyFill="1" applyBorder="1" applyAlignment="1">
      <alignment vertical="center"/>
    </xf>
    <xf numFmtId="38" fontId="33" fillId="33" borderId="92" xfId="0" applyNumberFormat="1" applyFont="1" applyFill="1" applyBorder="1" applyAlignment="1">
      <alignment vertical="center" shrinkToFit="1"/>
    </xf>
    <xf numFmtId="38" fontId="33" fillId="33" borderId="81" xfId="0" applyNumberFormat="1" applyFont="1" applyFill="1" applyBorder="1" applyAlignment="1">
      <alignment vertical="center" shrinkToFit="1"/>
    </xf>
    <xf numFmtId="38" fontId="33" fillId="0" borderId="46" xfId="34" applyNumberFormat="1" applyFont="1" applyFill="1" applyBorder="1" applyAlignment="1"/>
    <xf numFmtId="38" fontId="33" fillId="0" borderId="31" xfId="34" applyNumberFormat="1" applyFont="1" applyFill="1" applyBorder="1" applyAlignment="1"/>
    <xf numFmtId="0" fontId="33" fillId="33" borderId="31" xfId="48" applyFont="1" applyFill="1" applyBorder="1"/>
    <xf numFmtId="183" fontId="33" fillId="33" borderId="16" xfId="34" applyNumberFormat="1" applyFont="1" applyFill="1" applyBorder="1" applyAlignment="1">
      <alignment vertical="top"/>
    </xf>
    <xf numFmtId="38" fontId="33" fillId="33" borderId="45" xfId="34" applyNumberFormat="1" applyFont="1" applyFill="1" applyBorder="1" applyAlignment="1">
      <alignment shrinkToFit="1"/>
    </xf>
    <xf numFmtId="0" fontId="33" fillId="33" borderId="46" xfId="48" applyFont="1" applyFill="1" applyBorder="1"/>
    <xf numFmtId="183" fontId="33" fillId="33" borderId="47" xfId="34" applyNumberFormat="1" applyFont="1" applyFill="1" applyBorder="1" applyAlignment="1">
      <alignment vertical="top"/>
    </xf>
    <xf numFmtId="38" fontId="33" fillId="33" borderId="50" xfId="34" applyNumberFormat="1" applyFont="1" applyFill="1" applyBorder="1" applyAlignment="1">
      <alignment shrinkToFit="1"/>
    </xf>
    <xf numFmtId="183" fontId="33" fillId="33" borderId="97" xfId="34" applyNumberFormat="1" applyFont="1" applyFill="1" applyBorder="1" applyAlignment="1">
      <alignment vertical="top"/>
    </xf>
    <xf numFmtId="49" fontId="27" fillId="0" borderId="74" xfId="0" applyNumberFormat="1" applyFont="1" applyFill="1" applyBorder="1" applyAlignment="1">
      <alignment horizontal="center" vertical="center"/>
    </xf>
    <xf numFmtId="178" fontId="27" fillId="0" borderId="74" xfId="34" applyNumberFormat="1" applyFont="1" applyFill="1" applyBorder="1" applyAlignment="1">
      <alignment vertical="center"/>
    </xf>
    <xf numFmtId="49" fontId="27" fillId="0" borderId="79" xfId="0" applyNumberFormat="1" applyFont="1" applyFill="1" applyBorder="1" applyAlignment="1">
      <alignment horizontal="center" vertical="center"/>
    </xf>
    <xf numFmtId="178" fontId="27" fillId="0" borderId="79" xfId="34" applyNumberFormat="1" applyFont="1" applyFill="1" applyBorder="1" applyAlignment="1">
      <alignment vertical="center"/>
    </xf>
    <xf numFmtId="49" fontId="27" fillId="33" borderId="79" xfId="0" applyNumberFormat="1" applyFont="1" applyFill="1" applyBorder="1" applyAlignment="1">
      <alignment horizontal="center" vertical="center"/>
    </xf>
    <xf numFmtId="178" fontId="27" fillId="33" borderId="79" xfId="34" applyNumberFormat="1" applyFont="1" applyFill="1" applyBorder="1" applyAlignment="1">
      <alignment vertical="center"/>
    </xf>
    <xf numFmtId="0" fontId="50" fillId="26" borderId="0" xfId="0" applyFont="1" applyFill="1" applyAlignment="1">
      <alignment horizontal="center" vertical="center"/>
    </xf>
    <xf numFmtId="0" fontId="27" fillId="0" borderId="74" xfId="49" applyNumberFormat="1" applyFont="1" applyFill="1" applyBorder="1" applyAlignment="1">
      <alignment horizontal="right" vertical="center"/>
    </xf>
    <xf numFmtId="0" fontId="27" fillId="0" borderId="74" xfId="49" applyNumberFormat="1" applyFont="1" applyFill="1" applyBorder="1" applyAlignment="1">
      <alignment vertical="center"/>
    </xf>
    <xf numFmtId="178" fontId="27" fillId="0" borderId="74" xfId="49" applyNumberFormat="1" applyFont="1" applyFill="1" applyBorder="1" applyAlignment="1">
      <alignment vertical="center"/>
    </xf>
    <xf numFmtId="0" fontId="27" fillId="0" borderId="79" xfId="49" applyNumberFormat="1" applyFont="1" applyFill="1" applyBorder="1" applyAlignment="1">
      <alignment horizontal="right" vertical="center"/>
    </xf>
    <xf numFmtId="0" fontId="27" fillId="0" borderId="79" xfId="49" applyNumberFormat="1" applyFont="1" applyFill="1" applyBorder="1" applyAlignment="1">
      <alignment vertical="center"/>
    </xf>
    <xf numFmtId="178" fontId="27" fillId="0" borderId="79" xfId="49" applyNumberFormat="1" applyFont="1" applyFill="1" applyBorder="1" applyAlignment="1">
      <alignment vertical="center"/>
    </xf>
    <xf numFmtId="0" fontId="27" fillId="33" borderId="79" xfId="49" applyNumberFormat="1" applyFont="1" applyFill="1" applyBorder="1" applyAlignment="1">
      <alignment horizontal="right" vertical="center"/>
    </xf>
    <xf numFmtId="0" fontId="27" fillId="33" borderId="79" xfId="49" applyNumberFormat="1" applyFont="1" applyFill="1" applyBorder="1" applyAlignment="1">
      <alignment vertical="center"/>
    </xf>
    <xf numFmtId="178" fontId="27" fillId="33" borderId="79" xfId="49" applyNumberFormat="1" applyFont="1" applyFill="1" applyBorder="1" applyAlignment="1">
      <alignment vertical="center"/>
    </xf>
    <xf numFmtId="0" fontId="27" fillId="29" borderId="37" xfId="49" applyNumberFormat="1" applyFont="1" applyFill="1" applyBorder="1" applyAlignment="1">
      <alignment horizontal="right" vertical="center"/>
    </xf>
    <xf numFmtId="0" fontId="27" fillId="29" borderId="22" xfId="49" applyNumberFormat="1" applyFont="1" applyFill="1" applyBorder="1" applyAlignment="1">
      <alignment vertical="center"/>
    </xf>
    <xf numFmtId="49" fontId="26" fillId="29" borderId="37" xfId="47" applyNumberFormat="1" applyFont="1" applyFill="1" applyBorder="1" applyAlignment="1">
      <alignment horizontal="center" vertical="center"/>
    </xf>
    <xf numFmtId="0" fontId="27" fillId="29" borderId="22" xfId="52" applyFont="1" applyFill="1" applyBorder="1" applyAlignment="1">
      <alignment vertical="center"/>
    </xf>
    <xf numFmtId="176" fontId="27" fillId="29" borderId="37" xfId="51" applyNumberFormat="1" applyFont="1" applyFill="1" applyBorder="1" applyAlignment="1">
      <alignment horizontal="center"/>
    </xf>
    <xf numFmtId="49" fontId="27" fillId="26" borderId="74" xfId="47" applyNumberFormat="1" applyFont="1" applyFill="1" applyBorder="1" applyAlignment="1">
      <alignment horizontal="center" vertical="center"/>
    </xf>
    <xf numFmtId="0" fontId="27" fillId="26" borderId="74" xfId="52" applyFont="1" applyFill="1" applyBorder="1" applyAlignment="1">
      <alignment vertical="center"/>
    </xf>
    <xf numFmtId="180" fontId="27" fillId="26" borderId="74" xfId="51" applyNumberFormat="1" applyFont="1" applyFill="1" applyBorder="1" applyAlignment="1">
      <alignment vertical="center"/>
    </xf>
    <xf numFmtId="180" fontId="27" fillId="26" borderId="58" xfId="51" applyNumberFormat="1" applyFont="1" applyFill="1" applyBorder="1" applyAlignment="1">
      <alignment vertical="center"/>
    </xf>
    <xf numFmtId="178" fontId="27" fillId="26" borderId="74" xfId="34" applyNumberFormat="1" applyFont="1" applyFill="1" applyBorder="1" applyAlignment="1">
      <alignment vertical="center"/>
    </xf>
    <xf numFmtId="49" fontId="27" fillId="33" borderId="79" xfId="47" applyNumberFormat="1" applyFont="1" applyFill="1" applyBorder="1" applyAlignment="1">
      <alignment horizontal="center" vertical="center"/>
    </xf>
    <xf numFmtId="0" fontId="27" fillId="33" borderId="79" xfId="52" applyFont="1" applyFill="1" applyBorder="1" applyAlignment="1">
      <alignment vertical="center"/>
    </xf>
    <xf numFmtId="180" fontId="27" fillId="33" borderId="79" xfId="51" applyNumberFormat="1" applyFont="1" applyFill="1" applyBorder="1" applyAlignment="1">
      <alignment vertical="center"/>
    </xf>
    <xf numFmtId="180" fontId="27" fillId="33" borderId="61" xfId="51" applyNumberFormat="1" applyFont="1" applyFill="1" applyBorder="1" applyAlignment="1">
      <alignment vertical="center"/>
    </xf>
    <xf numFmtId="49" fontId="27" fillId="26" borderId="79" xfId="47" applyNumberFormat="1" applyFont="1" applyFill="1" applyBorder="1" applyAlignment="1">
      <alignment horizontal="center" vertical="center"/>
    </xf>
    <xf numFmtId="0" fontId="27" fillId="26" borderId="79" xfId="52" applyFont="1" applyFill="1" applyBorder="1" applyAlignment="1">
      <alignment vertical="center"/>
    </xf>
    <xf numFmtId="180" fontId="27" fillId="26" borderId="79" xfId="51" applyNumberFormat="1" applyFont="1" applyFill="1" applyBorder="1" applyAlignment="1">
      <alignment vertical="center"/>
    </xf>
    <xf numFmtId="180" fontId="27" fillId="26" borderId="61" xfId="51" applyNumberFormat="1" applyFont="1" applyFill="1" applyBorder="1" applyAlignment="1">
      <alignment vertical="center"/>
    </xf>
    <xf numFmtId="178" fontId="27" fillId="26" borderId="79" xfId="34" applyNumberFormat="1" applyFont="1" applyFill="1" applyBorder="1" applyAlignment="1">
      <alignment vertical="center"/>
    </xf>
    <xf numFmtId="49" fontId="27" fillId="33" borderId="98" xfId="47" applyNumberFormat="1" applyFont="1" applyFill="1" applyBorder="1" applyAlignment="1">
      <alignment horizontal="center" vertical="center"/>
    </xf>
    <xf numFmtId="0" fontId="27" fillId="33" borderId="98" xfId="52" applyFont="1" applyFill="1" applyBorder="1" applyAlignment="1">
      <alignment vertical="center"/>
    </xf>
    <xf numFmtId="180" fontId="27" fillId="33" borderId="98" xfId="51" applyNumberFormat="1" applyFont="1" applyFill="1" applyBorder="1" applyAlignment="1">
      <alignment vertical="center"/>
    </xf>
    <xf numFmtId="180" fontId="27" fillId="33" borderId="99" xfId="51" applyNumberFormat="1" applyFont="1" applyFill="1" applyBorder="1" applyAlignment="1">
      <alignment vertical="center"/>
    </xf>
    <xf numFmtId="0" fontId="46" fillId="27" borderId="53" xfId="51" applyFont="1" applyFill="1" applyBorder="1" applyAlignment="1">
      <alignment horizontal="distributed" vertical="center" wrapText="1"/>
    </xf>
    <xf numFmtId="178" fontId="27" fillId="33" borderId="91" xfId="34" applyNumberFormat="1" applyFont="1" applyFill="1" applyBorder="1" applyAlignment="1">
      <alignment vertical="center"/>
    </xf>
    <xf numFmtId="185" fontId="27" fillId="0" borderId="79" xfId="34" applyNumberFormat="1" applyFont="1" applyFill="1" applyBorder="1" applyAlignment="1">
      <alignment vertical="center"/>
    </xf>
    <xf numFmtId="185" fontId="27" fillId="33" borderId="79" xfId="34" applyNumberFormat="1" applyFont="1" applyFill="1" applyBorder="1" applyAlignment="1">
      <alignment vertical="center"/>
    </xf>
    <xf numFmtId="180" fontId="27" fillId="33" borderId="79" xfId="49" applyNumberFormat="1" applyFont="1" applyFill="1" applyBorder="1" applyAlignment="1">
      <alignment vertical="center"/>
    </xf>
    <xf numFmtId="180" fontId="27" fillId="0" borderId="79" xfId="49" applyNumberFormat="1" applyFont="1" applyFill="1" applyBorder="1" applyAlignment="1">
      <alignment vertical="center"/>
    </xf>
    <xf numFmtId="38" fontId="33" fillId="40" borderId="77" xfId="0" applyNumberFormat="1" applyFont="1" applyFill="1" applyBorder="1" applyAlignment="1">
      <alignment vertical="center" shrinkToFit="1"/>
    </xf>
    <xf numFmtId="38" fontId="33" fillId="40" borderId="79" xfId="0" applyNumberFormat="1" applyFont="1" applyFill="1" applyBorder="1" applyAlignment="1">
      <alignment vertical="center" shrinkToFit="1"/>
    </xf>
    <xf numFmtId="38" fontId="33" fillId="40" borderId="88" xfId="0" applyNumberFormat="1" applyFont="1" applyFill="1" applyBorder="1" applyAlignment="1">
      <alignment vertical="center" shrinkToFit="1"/>
    </xf>
    <xf numFmtId="0" fontId="27" fillId="33" borderId="98" xfId="49" applyNumberFormat="1" applyFont="1" applyFill="1" applyBorder="1" applyAlignment="1">
      <alignment horizontal="right" vertical="center"/>
    </xf>
    <xf numFmtId="0" fontId="27" fillId="33" borderId="98" xfId="49" applyNumberFormat="1" applyFont="1" applyFill="1" applyBorder="1" applyAlignment="1">
      <alignment vertical="center"/>
    </xf>
    <xf numFmtId="178" fontId="27" fillId="33" borderId="98" xfId="49" applyNumberFormat="1" applyFont="1" applyFill="1" applyBorder="1" applyAlignment="1">
      <alignment vertical="center"/>
    </xf>
    <xf numFmtId="0" fontId="27" fillId="33" borderId="100" xfId="49" applyNumberFormat="1" applyFont="1" applyFill="1" applyBorder="1" applyAlignment="1">
      <alignment horizontal="right" vertical="center"/>
    </xf>
    <xf numFmtId="0" fontId="27" fillId="33" borderId="100" xfId="49" applyNumberFormat="1" applyFont="1" applyFill="1" applyBorder="1" applyAlignment="1">
      <alignment vertical="center"/>
    </xf>
    <xf numFmtId="178" fontId="27" fillId="33" borderId="100" xfId="49" applyNumberFormat="1" applyFont="1" applyFill="1" applyBorder="1" applyAlignment="1">
      <alignment vertical="center"/>
    </xf>
    <xf numFmtId="0" fontId="27" fillId="0" borderId="38" xfId="49" applyNumberFormat="1" applyFont="1" applyFill="1" applyBorder="1" applyAlignment="1">
      <alignment horizontal="right" vertical="center"/>
    </xf>
    <xf numFmtId="0" fontId="27" fillId="0" borderId="38" xfId="49" applyNumberFormat="1" applyFont="1" applyFill="1" applyBorder="1" applyAlignment="1">
      <alignment vertical="center"/>
    </xf>
    <xf numFmtId="0" fontId="51" fillId="26" borderId="11" xfId="0" applyFont="1" applyFill="1" applyBorder="1" applyAlignment="1" applyProtection="1">
      <alignment vertical="center" wrapText="1"/>
    </xf>
    <xf numFmtId="0" fontId="26" fillId="26" borderId="11" xfId="0" applyFont="1" applyFill="1" applyBorder="1" applyAlignment="1" applyProtection="1">
      <alignment vertical="center" wrapText="1"/>
    </xf>
    <xf numFmtId="0" fontId="51" fillId="26" borderId="11" xfId="0" applyFont="1" applyFill="1" applyBorder="1" applyAlignment="1" applyProtection="1">
      <alignment vertical="center" shrinkToFit="1"/>
    </xf>
    <xf numFmtId="0" fontId="60" fillId="26" borderId="11" xfId="0" applyFont="1" applyFill="1" applyBorder="1" applyAlignment="1" applyProtection="1">
      <alignment vertical="center" wrapText="1"/>
    </xf>
    <xf numFmtId="0" fontId="51" fillId="26" borderId="11" xfId="0" applyFont="1" applyFill="1" applyBorder="1">
      <alignment vertical="center"/>
    </xf>
    <xf numFmtId="0" fontId="61" fillId="26" borderId="11" xfId="0" applyFont="1" applyFill="1" applyBorder="1" applyAlignment="1" applyProtection="1">
      <alignment vertical="center" wrapText="1"/>
    </xf>
    <xf numFmtId="0" fontId="62" fillId="26" borderId="11" xfId="0" applyFont="1" applyFill="1" applyBorder="1" applyAlignment="1" applyProtection="1">
      <alignment vertical="center" wrapText="1"/>
    </xf>
    <xf numFmtId="183" fontId="27" fillId="26" borderId="64" xfId="34" applyNumberFormat="1" applyFont="1" applyFill="1" applyBorder="1" applyAlignment="1" applyProtection="1">
      <alignment vertical="center" shrinkToFit="1"/>
    </xf>
    <xf numFmtId="0" fontId="52" fillId="42" borderId="38" xfId="45" applyFill="1" applyBorder="1" applyAlignment="1" applyProtection="1">
      <alignment horizontal="distributed" vertical="center" justifyLastLine="1"/>
    </xf>
    <xf numFmtId="49" fontId="57" fillId="41" borderId="13" xfId="45" applyNumberFormat="1" applyFont="1" applyFill="1" applyBorder="1" applyAlignment="1" applyProtection="1">
      <alignment vertical="center"/>
    </xf>
    <xf numFmtId="49" fontId="57" fillId="41" borderId="21" xfId="45" applyNumberFormat="1" applyFont="1" applyFill="1" applyBorder="1" applyAlignment="1" applyProtection="1">
      <alignment vertical="center"/>
    </xf>
    <xf numFmtId="0" fontId="57" fillId="41" borderId="21" xfId="45" applyFont="1" applyFill="1" applyBorder="1" applyAlignment="1" applyProtection="1">
      <alignment vertical="center"/>
    </xf>
    <xf numFmtId="0" fontId="57" fillId="0" borderId="38" xfId="45" applyFont="1" applyBorder="1" applyAlignment="1" applyProtection="1">
      <alignment vertical="center" wrapText="1"/>
    </xf>
    <xf numFmtId="49" fontId="57" fillId="41" borderId="55" xfId="45" applyNumberFormat="1" applyFont="1" applyFill="1" applyBorder="1" applyAlignment="1" applyProtection="1">
      <alignment vertical="center"/>
    </xf>
    <xf numFmtId="49" fontId="57" fillId="41" borderId="37" xfId="45" applyNumberFormat="1" applyFont="1" applyFill="1" applyBorder="1" applyAlignment="1" applyProtection="1">
      <alignment vertical="center"/>
    </xf>
    <xf numFmtId="49" fontId="57" fillId="41" borderId="53" xfId="45" applyNumberFormat="1" applyFont="1" applyFill="1" applyBorder="1" applyAlignment="1" applyProtection="1">
      <alignment vertical="center"/>
    </xf>
    <xf numFmtId="49" fontId="57" fillId="41" borderId="14" xfId="45" applyNumberFormat="1" applyFont="1" applyFill="1" applyBorder="1" applyAlignment="1" applyProtection="1">
      <alignment vertical="center"/>
    </xf>
    <xf numFmtId="0" fontId="57" fillId="41" borderId="14" xfId="45" applyFont="1" applyFill="1" applyBorder="1" applyAlignment="1" applyProtection="1">
      <alignment vertical="center"/>
    </xf>
    <xf numFmtId="49" fontId="57" fillId="41" borderId="16" xfId="45" applyNumberFormat="1" applyFont="1" applyFill="1" applyBorder="1" applyAlignment="1" applyProtection="1">
      <alignment vertical="center"/>
    </xf>
    <xf numFmtId="0" fontId="57" fillId="41" borderId="37" xfId="45" applyFont="1" applyFill="1" applyBorder="1" applyAlignment="1" applyProtection="1">
      <alignment vertical="center"/>
    </xf>
    <xf numFmtId="49" fontId="57" fillId="41" borderId="18" xfId="45" applyNumberFormat="1" applyFont="1" applyFill="1" applyBorder="1" applyAlignment="1" applyProtection="1">
      <alignment vertical="center"/>
    </xf>
    <xf numFmtId="0" fontId="57" fillId="41" borderId="16" xfId="45" applyFont="1" applyFill="1" applyBorder="1" applyAlignment="1" applyProtection="1">
      <alignment vertical="center"/>
    </xf>
    <xf numFmtId="0" fontId="57" fillId="41" borderId="13" xfId="45" applyFont="1" applyFill="1" applyBorder="1" applyAlignment="1" applyProtection="1">
      <alignment vertical="center"/>
    </xf>
    <xf numFmtId="0" fontId="57" fillId="41" borderId="18" xfId="45" applyFont="1" applyFill="1" applyBorder="1" applyAlignment="1" applyProtection="1">
      <alignment vertical="center"/>
    </xf>
    <xf numFmtId="0" fontId="57" fillId="41" borderId="0" xfId="45" applyFont="1" applyFill="1" applyBorder="1" applyAlignment="1" applyProtection="1">
      <alignment vertical="center"/>
    </xf>
    <xf numFmtId="0" fontId="57" fillId="41" borderId="55" xfId="45" applyFont="1" applyFill="1" applyBorder="1" applyAlignment="1" applyProtection="1">
      <alignment vertical="center"/>
    </xf>
    <xf numFmtId="0" fontId="57" fillId="41" borderId="22" xfId="45" applyFont="1" applyFill="1" applyBorder="1" applyAlignment="1" applyProtection="1">
      <alignment vertical="center"/>
    </xf>
    <xf numFmtId="0" fontId="57" fillId="0" borderId="22" xfId="45" applyFont="1" applyBorder="1" applyAlignment="1" applyProtection="1">
      <alignment vertical="center" wrapText="1"/>
    </xf>
    <xf numFmtId="178" fontId="33" fillId="33" borderId="101" xfId="34" applyNumberFormat="1" applyFont="1" applyFill="1" applyBorder="1" applyAlignment="1">
      <alignment vertical="center" shrinkToFit="1"/>
    </xf>
    <xf numFmtId="178" fontId="33" fillId="34" borderId="101" xfId="34" applyNumberFormat="1" applyFont="1" applyFill="1" applyBorder="1" applyAlignment="1">
      <alignment vertical="center" shrinkToFit="1"/>
    </xf>
    <xf numFmtId="178" fontId="33" fillId="35" borderId="101" xfId="34" applyNumberFormat="1" applyFont="1" applyFill="1" applyBorder="1" applyAlignment="1">
      <alignment vertical="center" shrinkToFit="1"/>
    </xf>
    <xf numFmtId="178" fontId="33" fillId="36" borderId="101" xfId="34" applyNumberFormat="1" applyFont="1" applyFill="1" applyBorder="1" applyAlignment="1">
      <alignment vertical="center" shrinkToFit="1"/>
    </xf>
    <xf numFmtId="178" fontId="33" fillId="0" borderId="101" xfId="34" applyNumberFormat="1" applyFont="1" applyFill="1" applyBorder="1" applyAlignment="1">
      <alignment vertical="center" shrinkToFit="1"/>
    </xf>
    <xf numFmtId="178" fontId="33" fillId="37" borderId="101" xfId="34" applyNumberFormat="1" applyFont="1" applyFill="1" applyBorder="1" applyAlignment="1">
      <alignment vertical="center" shrinkToFit="1"/>
    </xf>
    <xf numFmtId="178" fontId="33" fillId="38" borderId="101" xfId="34" applyNumberFormat="1" applyFont="1" applyFill="1" applyBorder="1" applyAlignment="1">
      <alignment vertical="center" shrinkToFit="1"/>
    </xf>
    <xf numFmtId="178" fontId="33" fillId="25" borderId="101" xfId="34" applyNumberFormat="1" applyFont="1" applyFill="1" applyBorder="1" applyAlignment="1">
      <alignment vertical="center" shrinkToFit="1"/>
    </xf>
    <xf numFmtId="38" fontId="33" fillId="33" borderId="101" xfId="34" applyNumberFormat="1" applyFont="1" applyFill="1" applyBorder="1" applyAlignment="1">
      <alignment vertical="center" shrinkToFit="1"/>
    </xf>
    <xf numFmtId="38" fontId="33" fillId="34" borderId="101" xfId="34" applyNumberFormat="1" applyFont="1" applyFill="1" applyBorder="1" applyAlignment="1">
      <alignment vertical="center" shrinkToFit="1"/>
    </xf>
    <xf numFmtId="38" fontId="33" fillId="35" borderId="101" xfId="34" applyNumberFormat="1" applyFont="1" applyFill="1" applyBorder="1" applyAlignment="1">
      <alignment vertical="center" shrinkToFit="1"/>
    </xf>
    <xf numFmtId="38" fontId="33" fillId="36" borderId="101" xfId="34" applyNumberFormat="1" applyFont="1" applyFill="1" applyBorder="1" applyAlignment="1">
      <alignment vertical="center" shrinkToFit="1"/>
    </xf>
    <xf numFmtId="38" fontId="33" fillId="0" borderId="101" xfId="34" applyNumberFormat="1" applyFont="1" applyFill="1" applyBorder="1" applyAlignment="1">
      <alignment vertical="center" shrinkToFit="1"/>
    </xf>
    <xf numFmtId="38" fontId="33" fillId="37" borderId="101" xfId="34" applyNumberFormat="1" applyFont="1" applyFill="1" applyBorder="1" applyAlignment="1">
      <alignment vertical="center" shrinkToFit="1"/>
    </xf>
    <xf numFmtId="38" fontId="33" fillId="38" borderId="101" xfId="34" applyNumberFormat="1" applyFont="1" applyFill="1" applyBorder="1" applyAlignment="1">
      <alignment vertical="center" shrinkToFit="1"/>
    </xf>
    <xf numFmtId="38" fontId="33" fillId="25" borderId="101" xfId="34" applyNumberFormat="1" applyFont="1" applyFill="1" applyBorder="1" applyAlignment="1">
      <alignment vertical="center" shrinkToFit="1"/>
    </xf>
    <xf numFmtId="38" fontId="33" fillId="0" borderId="102" xfId="34" applyNumberFormat="1" applyFont="1" applyFill="1" applyBorder="1" applyAlignment="1">
      <alignment vertical="center" shrinkToFit="1"/>
    </xf>
    <xf numFmtId="178" fontId="33" fillId="33" borderId="55" xfId="34" applyNumberFormat="1" applyFont="1" applyFill="1" applyBorder="1" applyAlignment="1">
      <alignment vertical="center" shrinkToFit="1"/>
    </xf>
    <xf numFmtId="178" fontId="33" fillId="34" borderId="55" xfId="34" applyNumberFormat="1" applyFont="1" applyFill="1" applyBorder="1" applyAlignment="1">
      <alignment vertical="center" shrinkToFit="1"/>
    </xf>
    <xf numFmtId="178" fontId="33" fillId="35" borderId="55" xfId="34" applyNumberFormat="1" applyFont="1" applyFill="1" applyBorder="1" applyAlignment="1">
      <alignment vertical="center" shrinkToFit="1"/>
    </xf>
    <xf numFmtId="178" fontId="33" fillId="36" borderId="55" xfId="34" applyNumberFormat="1" applyFont="1" applyFill="1" applyBorder="1" applyAlignment="1">
      <alignment vertical="center" shrinkToFit="1"/>
    </xf>
    <xf numFmtId="178" fontId="33" fillId="0" borderId="55" xfId="34" applyNumberFormat="1" applyFont="1" applyFill="1" applyBorder="1" applyAlignment="1">
      <alignment vertical="center" shrinkToFit="1"/>
    </xf>
    <xf numFmtId="178" fontId="33" fillId="37" borderId="55" xfId="34" applyNumberFormat="1" applyFont="1" applyFill="1" applyBorder="1" applyAlignment="1">
      <alignment vertical="center" shrinkToFit="1"/>
    </xf>
    <xf numFmtId="178" fontId="33" fillId="38" borderId="55" xfId="34" applyNumberFormat="1" applyFont="1" applyFill="1" applyBorder="1" applyAlignment="1">
      <alignment vertical="center" shrinkToFit="1"/>
    </xf>
    <xf numFmtId="178" fontId="33" fillId="25" borderId="55" xfId="34" applyNumberFormat="1" applyFont="1" applyFill="1" applyBorder="1" applyAlignment="1">
      <alignment vertical="center" shrinkToFit="1"/>
    </xf>
    <xf numFmtId="38" fontId="33" fillId="33" borderId="55" xfId="34" applyNumberFormat="1" applyFont="1" applyFill="1" applyBorder="1" applyAlignment="1">
      <alignment vertical="center" shrinkToFit="1"/>
    </xf>
    <xf numFmtId="38" fontId="33" fillId="34" borderId="55" xfId="34" applyNumberFormat="1" applyFont="1" applyFill="1" applyBorder="1" applyAlignment="1">
      <alignment vertical="center" shrinkToFit="1"/>
    </xf>
    <xf numFmtId="38" fontId="33" fillId="35" borderId="55" xfId="34" applyNumberFormat="1" applyFont="1" applyFill="1" applyBorder="1" applyAlignment="1">
      <alignment vertical="center" shrinkToFit="1"/>
    </xf>
    <xf numFmtId="38" fontId="33" fillId="36" borderId="55" xfId="34" applyNumberFormat="1" applyFont="1" applyFill="1" applyBorder="1" applyAlignment="1">
      <alignment vertical="center" shrinkToFit="1"/>
    </xf>
    <xf numFmtId="38" fontId="33" fillId="0" borderId="55" xfId="34" applyNumberFormat="1" applyFont="1" applyFill="1" applyBorder="1" applyAlignment="1">
      <alignment vertical="center" shrinkToFit="1"/>
    </xf>
    <xf numFmtId="38" fontId="33" fillId="37" borderId="55" xfId="34" applyNumberFormat="1" applyFont="1" applyFill="1" applyBorder="1" applyAlignment="1">
      <alignment vertical="center" shrinkToFit="1"/>
    </xf>
    <xf numFmtId="38" fontId="33" fillId="38" borderId="55" xfId="34" applyNumberFormat="1" applyFont="1" applyFill="1" applyBorder="1" applyAlignment="1">
      <alignment vertical="center" shrinkToFit="1"/>
    </xf>
    <xf numFmtId="38" fontId="33" fillId="25" borderId="55" xfId="34" applyNumberFormat="1" applyFont="1" applyFill="1" applyBorder="1" applyAlignment="1">
      <alignment vertical="center" shrinkToFit="1"/>
    </xf>
    <xf numFmtId="38" fontId="33" fillId="0" borderId="103" xfId="34" applyNumberFormat="1" applyFont="1" applyFill="1" applyBorder="1" applyAlignment="1">
      <alignment vertical="center" shrinkToFit="1"/>
    </xf>
    <xf numFmtId="178" fontId="33" fillId="33" borderId="100" xfId="34" applyNumberFormat="1" applyFont="1" applyFill="1" applyBorder="1" applyAlignment="1">
      <alignment vertical="center" shrinkToFit="1"/>
    </xf>
    <xf numFmtId="178" fontId="33" fillId="34" borderId="100" xfId="34" applyNumberFormat="1" applyFont="1" applyFill="1" applyBorder="1" applyAlignment="1">
      <alignment vertical="center" shrinkToFit="1"/>
    </xf>
    <xf numFmtId="178" fontId="33" fillId="35" borderId="100" xfId="34" applyNumberFormat="1" applyFont="1" applyFill="1" applyBorder="1" applyAlignment="1">
      <alignment vertical="center" shrinkToFit="1"/>
    </xf>
    <xf numFmtId="178" fontId="33" fillId="36" borderId="100" xfId="34" applyNumberFormat="1" applyFont="1" applyFill="1" applyBorder="1" applyAlignment="1">
      <alignment vertical="center" shrinkToFit="1"/>
    </xf>
    <xf numFmtId="178" fontId="33" fillId="0" borderId="100" xfId="34" applyNumberFormat="1" applyFont="1" applyFill="1" applyBorder="1" applyAlignment="1">
      <alignment vertical="center" shrinkToFit="1"/>
    </xf>
    <xf numFmtId="178" fontId="33" fillId="37" borderId="100" xfId="34" applyNumberFormat="1" applyFont="1" applyFill="1" applyBorder="1" applyAlignment="1">
      <alignment vertical="center" shrinkToFit="1"/>
    </xf>
    <xf numFmtId="178" fontId="33" fillId="38" borderId="100" xfId="34" applyNumberFormat="1" applyFont="1" applyFill="1" applyBorder="1" applyAlignment="1">
      <alignment vertical="center" shrinkToFit="1"/>
    </xf>
    <xf numFmtId="178" fontId="33" fillId="25" borderId="100" xfId="34" applyNumberFormat="1" applyFont="1" applyFill="1" applyBorder="1" applyAlignment="1">
      <alignment vertical="center" shrinkToFit="1"/>
    </xf>
    <xf numFmtId="38" fontId="33" fillId="33" borderId="100" xfId="34" applyNumberFormat="1" applyFont="1" applyFill="1" applyBorder="1" applyAlignment="1">
      <alignment vertical="center" shrinkToFit="1"/>
    </xf>
    <xf numFmtId="38" fontId="33" fillId="34" borderId="100" xfId="34" applyNumberFormat="1" applyFont="1" applyFill="1" applyBorder="1" applyAlignment="1">
      <alignment vertical="center" shrinkToFit="1"/>
    </xf>
    <xf numFmtId="38" fontId="33" fillId="35" borderId="100" xfId="34" applyNumberFormat="1" applyFont="1" applyFill="1" applyBorder="1" applyAlignment="1">
      <alignment vertical="center" shrinkToFit="1"/>
    </xf>
    <xf numFmtId="38" fontId="33" fillId="36" borderId="100" xfId="34" applyNumberFormat="1" applyFont="1" applyFill="1" applyBorder="1" applyAlignment="1">
      <alignment vertical="center" shrinkToFit="1"/>
    </xf>
    <xf numFmtId="38" fontId="33" fillId="0" borderId="100" xfId="34" applyNumberFormat="1" applyFont="1" applyFill="1" applyBorder="1" applyAlignment="1">
      <alignment vertical="center" shrinkToFit="1"/>
    </xf>
    <xf numFmtId="38" fontId="33" fillId="37" borderId="100" xfId="34" applyNumberFormat="1" applyFont="1" applyFill="1" applyBorder="1" applyAlignment="1">
      <alignment vertical="center" shrinkToFit="1"/>
    </xf>
    <xf numFmtId="38" fontId="33" fillId="38" borderId="100" xfId="34" applyNumberFormat="1" applyFont="1" applyFill="1" applyBorder="1" applyAlignment="1">
      <alignment vertical="center" shrinkToFit="1"/>
    </xf>
    <xf numFmtId="38" fontId="33" fillId="25" borderId="100" xfId="34" applyNumberFormat="1" applyFont="1" applyFill="1" applyBorder="1" applyAlignment="1">
      <alignment vertical="center" shrinkToFit="1"/>
    </xf>
    <xf numFmtId="38" fontId="33" fillId="0" borderId="97" xfId="34" applyNumberFormat="1" applyFont="1" applyFill="1" applyBorder="1" applyAlignment="1">
      <alignment vertical="center" shrinkToFit="1"/>
    </xf>
    <xf numFmtId="38" fontId="33" fillId="33" borderId="104" xfId="34" applyNumberFormat="1" applyFont="1" applyFill="1" applyBorder="1" applyAlignment="1">
      <alignment vertical="center" shrinkToFit="1"/>
    </xf>
    <xf numFmtId="38" fontId="33" fillId="34" borderId="104" xfId="34" applyNumberFormat="1" applyFont="1" applyFill="1" applyBorder="1" applyAlignment="1">
      <alignment vertical="center" shrinkToFit="1"/>
    </xf>
    <xf numFmtId="38" fontId="33" fillId="35" borderId="104" xfId="34" applyNumberFormat="1" applyFont="1" applyFill="1" applyBorder="1" applyAlignment="1">
      <alignment vertical="center" shrinkToFit="1"/>
    </xf>
    <xf numFmtId="38" fontId="33" fillId="36" borderId="104" xfId="34" applyNumberFormat="1" applyFont="1" applyFill="1" applyBorder="1" applyAlignment="1">
      <alignment vertical="center" shrinkToFit="1"/>
    </xf>
    <xf numFmtId="38" fontId="33" fillId="0" borderId="104" xfId="34" applyNumberFormat="1" applyFont="1" applyFill="1" applyBorder="1" applyAlignment="1">
      <alignment vertical="center" shrinkToFit="1"/>
    </xf>
    <xf numFmtId="38" fontId="33" fillId="37" borderId="104" xfId="34" applyNumberFormat="1" applyFont="1" applyFill="1" applyBorder="1" applyAlignment="1">
      <alignment vertical="center" shrinkToFit="1"/>
    </xf>
    <xf numFmtId="38" fontId="33" fillId="38" borderId="104" xfId="34" applyNumberFormat="1" applyFont="1" applyFill="1" applyBorder="1" applyAlignment="1">
      <alignment vertical="center" shrinkToFit="1"/>
    </xf>
    <xf numFmtId="38" fontId="33" fillId="25" borderId="104" xfId="34" applyNumberFormat="1" applyFont="1" applyFill="1" applyBorder="1" applyAlignment="1">
      <alignment vertical="center" shrinkToFit="1"/>
    </xf>
    <xf numFmtId="38" fontId="33" fillId="0" borderId="105" xfId="34" applyNumberFormat="1" applyFont="1" applyFill="1" applyBorder="1" applyAlignment="1">
      <alignment vertical="center" shrinkToFit="1"/>
    </xf>
    <xf numFmtId="178" fontId="33" fillId="33" borderId="24" xfId="34" applyNumberFormat="1" applyFont="1" applyFill="1" applyBorder="1" applyAlignment="1">
      <alignment vertical="center" shrinkToFit="1"/>
    </xf>
    <xf numFmtId="178" fontId="33" fillId="34" borderId="24" xfId="34" applyNumberFormat="1" applyFont="1" applyFill="1" applyBorder="1" applyAlignment="1">
      <alignment vertical="center" shrinkToFit="1"/>
    </xf>
    <xf numFmtId="178" fontId="33" fillId="35" borderId="24" xfId="34" applyNumberFormat="1" applyFont="1" applyFill="1" applyBorder="1" applyAlignment="1">
      <alignment vertical="center" shrinkToFit="1"/>
    </xf>
    <xf numFmtId="178" fontId="33" fillId="36" borderId="24" xfId="34" applyNumberFormat="1" applyFont="1" applyFill="1" applyBorder="1" applyAlignment="1">
      <alignment vertical="center" shrinkToFit="1"/>
    </xf>
    <xf numFmtId="178" fontId="33" fillId="0" borderId="24" xfId="34" applyNumberFormat="1" applyFont="1" applyFill="1" applyBorder="1" applyAlignment="1">
      <alignment vertical="center" shrinkToFit="1"/>
    </xf>
    <xf numFmtId="178" fontId="33" fillId="37" borderId="24" xfId="34" applyNumberFormat="1" applyFont="1" applyFill="1" applyBorder="1" applyAlignment="1">
      <alignment vertical="center" shrinkToFit="1"/>
    </xf>
    <xf numFmtId="178" fontId="33" fillId="38" borderId="24" xfId="34" applyNumberFormat="1" applyFont="1" applyFill="1" applyBorder="1" applyAlignment="1">
      <alignment vertical="center" shrinkToFit="1"/>
    </xf>
    <xf numFmtId="178" fontId="33" fillId="25" borderId="24" xfId="34" applyNumberFormat="1" applyFont="1" applyFill="1" applyBorder="1" applyAlignment="1">
      <alignment vertical="center" shrinkToFit="1"/>
    </xf>
    <xf numFmtId="38" fontId="33" fillId="33" borderId="24" xfId="34" applyNumberFormat="1" applyFont="1" applyFill="1" applyBorder="1" applyAlignment="1">
      <alignment vertical="center" shrinkToFit="1"/>
    </xf>
    <xf numFmtId="38" fontId="33" fillId="34" borderId="24" xfId="34" applyNumberFormat="1" applyFont="1" applyFill="1" applyBorder="1" applyAlignment="1">
      <alignment vertical="center" shrinkToFit="1"/>
    </xf>
    <xf numFmtId="38" fontId="33" fillId="35" borderId="24" xfId="34" applyNumberFormat="1" applyFont="1" applyFill="1" applyBorder="1" applyAlignment="1">
      <alignment vertical="center" shrinkToFit="1"/>
    </xf>
    <xf numFmtId="38" fontId="33" fillId="36" borderId="24" xfId="34" applyNumberFormat="1" applyFont="1" applyFill="1" applyBorder="1" applyAlignment="1">
      <alignment vertical="center" shrinkToFit="1"/>
    </xf>
    <xf numFmtId="38" fontId="33" fillId="0" borderId="24" xfId="34" applyNumberFormat="1" applyFont="1" applyFill="1" applyBorder="1" applyAlignment="1">
      <alignment vertical="center" shrinkToFit="1"/>
    </xf>
    <xf numFmtId="38" fontId="33" fillId="37" borderId="24" xfId="34" applyNumberFormat="1" applyFont="1" applyFill="1" applyBorder="1" applyAlignment="1">
      <alignment vertical="center" shrinkToFit="1"/>
    </xf>
    <xf numFmtId="38" fontId="33" fillId="38" borderId="24" xfId="34" applyNumberFormat="1" applyFont="1" applyFill="1" applyBorder="1" applyAlignment="1">
      <alignment vertical="center" shrinkToFit="1"/>
    </xf>
    <xf numFmtId="38" fontId="33" fillId="25" borderId="24" xfId="34" applyNumberFormat="1" applyFont="1" applyFill="1" applyBorder="1" applyAlignment="1">
      <alignment vertical="center" shrinkToFit="1"/>
    </xf>
    <xf numFmtId="38" fontId="33" fillId="0" borderId="42" xfId="34" applyNumberFormat="1" applyFont="1" applyFill="1" applyBorder="1" applyAlignment="1">
      <alignment vertical="center" shrinkToFit="1"/>
    </xf>
    <xf numFmtId="183" fontId="33" fillId="33" borderId="16" xfId="34" applyNumberFormat="1" applyFont="1" applyFill="1" applyBorder="1" applyAlignment="1">
      <alignment vertical="top" wrapText="1"/>
    </xf>
    <xf numFmtId="183" fontId="33" fillId="0" borderId="16" xfId="34" applyNumberFormat="1" applyFont="1" applyFill="1" applyBorder="1" applyAlignment="1">
      <alignment vertical="top" shrinkToFit="1"/>
    </xf>
    <xf numFmtId="0" fontId="27" fillId="33" borderId="79" xfId="52" applyFont="1" applyFill="1" applyBorder="1" applyAlignment="1">
      <alignment vertical="center" shrinkToFit="1"/>
    </xf>
    <xf numFmtId="0" fontId="63" fillId="25" borderId="106" xfId="0" applyFont="1" applyFill="1" applyBorder="1">
      <alignment vertical="center"/>
    </xf>
    <xf numFmtId="0" fontId="26" fillId="26" borderId="107" xfId="0" applyFont="1" applyFill="1" applyBorder="1">
      <alignment vertical="center"/>
    </xf>
    <xf numFmtId="0" fontId="26" fillId="26" borderId="108" xfId="0" applyFont="1" applyFill="1" applyBorder="1" applyAlignment="1" applyProtection="1">
      <alignment vertical="center" wrapText="1"/>
    </xf>
    <xf numFmtId="0" fontId="26" fillId="0" borderId="0" xfId="0" applyFont="1" applyBorder="1" applyAlignment="1" applyProtection="1">
      <alignment vertical="center"/>
    </xf>
    <xf numFmtId="38" fontId="33" fillId="0" borderId="43" xfId="34" applyNumberFormat="1" applyFont="1" applyFill="1" applyBorder="1" applyAlignment="1">
      <alignment vertical="center" shrinkToFit="1"/>
    </xf>
    <xf numFmtId="38" fontId="33" fillId="0" borderId="16" xfId="34" applyNumberFormat="1" applyFont="1" applyFill="1" applyBorder="1" applyAlignment="1">
      <alignment vertical="center" shrinkToFit="1"/>
    </xf>
    <xf numFmtId="38" fontId="33" fillId="0" borderId="47" xfId="34" applyNumberFormat="1" applyFont="1" applyFill="1" applyBorder="1" applyAlignment="1">
      <alignment vertical="center" shrinkToFit="1"/>
    </xf>
    <xf numFmtId="38" fontId="33" fillId="0" borderId="150" xfId="34" applyNumberFormat="1" applyFont="1" applyFill="1" applyBorder="1" applyAlignment="1">
      <alignment vertical="center" shrinkToFit="1"/>
    </xf>
    <xf numFmtId="38" fontId="33" fillId="0" borderId="149" xfId="34" applyNumberFormat="1" applyFont="1" applyFill="1" applyBorder="1" applyAlignment="1">
      <alignment vertical="center" shrinkToFit="1"/>
    </xf>
    <xf numFmtId="0" fontId="33" fillId="46" borderId="31" xfId="48" applyFont="1" applyFill="1" applyBorder="1"/>
    <xf numFmtId="183" fontId="33" fillId="46" borderId="16" xfId="34" applyNumberFormat="1" applyFont="1" applyFill="1" applyBorder="1" applyAlignment="1">
      <alignment vertical="top"/>
    </xf>
    <xf numFmtId="38" fontId="33" fillId="46" borderId="45" xfId="34" applyNumberFormat="1" applyFont="1" applyFill="1" applyBorder="1" applyAlignment="1">
      <alignment shrinkToFit="1"/>
    </xf>
    <xf numFmtId="183" fontId="33" fillId="33" borderId="47" xfId="34" applyNumberFormat="1" applyFont="1" applyFill="1" applyBorder="1" applyAlignment="1">
      <alignment vertical="top" wrapText="1"/>
    </xf>
    <xf numFmtId="49" fontId="27" fillId="0" borderId="0" xfId="0" applyNumberFormat="1" applyFont="1" applyFill="1" applyBorder="1" applyAlignment="1" applyProtection="1">
      <alignment vertical="center"/>
    </xf>
    <xf numFmtId="49" fontId="27" fillId="47" borderId="16" xfId="0" applyNumberFormat="1" applyFont="1" applyFill="1" applyBorder="1" applyAlignment="1" applyProtection="1">
      <alignment horizontal="center" vertical="center"/>
    </xf>
    <xf numFmtId="49" fontId="27" fillId="47" borderId="53" xfId="0" applyNumberFormat="1" applyFont="1" applyFill="1" applyBorder="1" applyAlignment="1" applyProtection="1">
      <alignment horizontal="center" vertical="center"/>
    </xf>
    <xf numFmtId="49" fontId="27" fillId="48" borderId="54" xfId="0" applyNumberFormat="1" applyFont="1" applyFill="1" applyBorder="1" applyAlignment="1" applyProtection="1">
      <alignment horizontal="center" vertical="center"/>
    </xf>
    <xf numFmtId="49" fontId="27" fillId="48" borderId="55" xfId="0" applyNumberFormat="1" applyFont="1" applyFill="1" applyBorder="1" applyAlignment="1" applyProtection="1">
      <alignment horizontal="center" vertical="center"/>
    </xf>
    <xf numFmtId="177" fontId="27" fillId="48" borderId="53" xfId="0" applyNumberFormat="1" applyFont="1" applyFill="1" applyBorder="1" applyAlignment="1" applyProtection="1">
      <alignment vertical="center" shrinkToFit="1"/>
    </xf>
    <xf numFmtId="49" fontId="27" fillId="48" borderId="16" xfId="0" applyNumberFormat="1" applyFont="1" applyFill="1" applyBorder="1" applyAlignment="1" applyProtection="1">
      <alignment horizontal="center" vertical="center"/>
    </xf>
    <xf numFmtId="49" fontId="27" fillId="48" borderId="18" xfId="0" applyNumberFormat="1" applyFont="1" applyFill="1" applyBorder="1" applyAlignment="1" applyProtection="1">
      <alignment horizontal="center" vertical="center"/>
    </xf>
    <xf numFmtId="177" fontId="27" fillId="28" borderId="151" xfId="0" applyNumberFormat="1" applyFont="1" applyFill="1" applyBorder="1" applyAlignment="1" applyProtection="1">
      <alignment vertical="center" shrinkToFit="1"/>
      <protection locked="0"/>
    </xf>
    <xf numFmtId="0" fontId="33" fillId="0" borderId="31" xfId="48" applyFont="1" applyFill="1" applyBorder="1" applyAlignment="1">
      <alignment horizontal="right"/>
    </xf>
    <xf numFmtId="0" fontId="33" fillId="33" borderId="24" xfId="48" applyFont="1" applyFill="1" applyBorder="1" applyAlignment="1">
      <alignment horizontal="center" vertical="center" wrapText="1"/>
    </xf>
    <xf numFmtId="183" fontId="33" fillId="34" borderId="24" xfId="34" applyNumberFormat="1" applyFont="1" applyFill="1" applyBorder="1" applyAlignment="1">
      <alignment horizontal="center" vertical="center" wrapText="1"/>
    </xf>
    <xf numFmtId="0" fontId="33" fillId="35" borderId="24" xfId="48" applyFont="1" applyFill="1" applyBorder="1" applyAlignment="1">
      <alignment horizontal="center" vertical="center" wrapText="1"/>
    </xf>
    <xf numFmtId="0" fontId="33" fillId="36" borderId="24" xfId="48" applyFont="1" applyFill="1" applyBorder="1" applyAlignment="1">
      <alignment horizontal="center" vertical="center" wrapText="1"/>
    </xf>
    <xf numFmtId="0" fontId="33" fillId="0" borderId="24" xfId="48" applyFont="1" applyFill="1" applyBorder="1" applyAlignment="1">
      <alignment horizontal="center" vertical="center" wrapText="1"/>
    </xf>
    <xf numFmtId="0" fontId="33" fillId="37" borderId="24" xfId="48" applyFont="1" applyFill="1" applyBorder="1" applyAlignment="1">
      <alignment horizontal="center" vertical="center" wrapText="1"/>
    </xf>
    <xf numFmtId="0" fontId="33" fillId="38" borderId="24" xfId="48" applyFont="1" applyFill="1" applyBorder="1" applyAlignment="1">
      <alignment horizontal="center" vertical="center" wrapText="1"/>
    </xf>
    <xf numFmtId="183" fontId="33" fillId="0" borderId="24" xfId="34" applyNumberFormat="1" applyFont="1" applyFill="1" applyBorder="1" applyAlignment="1">
      <alignment horizontal="center" vertical="center" wrapText="1"/>
    </xf>
    <xf numFmtId="0" fontId="33" fillId="25" borderId="24" xfId="48" applyFont="1" applyFill="1" applyBorder="1" applyAlignment="1">
      <alignment horizontal="center" vertical="center" wrapText="1"/>
    </xf>
    <xf numFmtId="0" fontId="33" fillId="0" borderId="149" xfId="48" applyFont="1" applyFill="1" applyBorder="1" applyAlignment="1">
      <alignment horizontal="center" vertical="center" wrapText="1"/>
    </xf>
    <xf numFmtId="0" fontId="33" fillId="0" borderId="42" xfId="48" applyFont="1" applyFill="1" applyBorder="1" applyAlignment="1">
      <alignment horizontal="center" vertical="center" wrapText="1" justifyLastLine="1"/>
    </xf>
    <xf numFmtId="0" fontId="52" fillId="0" borderId="38" xfId="45" applyFill="1" applyBorder="1" applyAlignment="1" applyProtection="1">
      <alignment vertical="distributed" textRotation="255" justifyLastLine="1"/>
    </xf>
    <xf numFmtId="0" fontId="26" fillId="41" borderId="0" xfId="55" applyFont="1" applyFill="1"/>
    <xf numFmtId="0" fontId="26" fillId="41" borderId="0" xfId="55" applyFont="1" applyFill="1" applyBorder="1"/>
    <xf numFmtId="0" fontId="64" fillId="41" borderId="0" xfId="55" applyFont="1" applyFill="1" applyAlignment="1">
      <alignment horizontal="center" vertical="center"/>
    </xf>
    <xf numFmtId="0" fontId="57" fillId="41" borderId="38" xfId="45" applyFont="1" applyFill="1" applyBorder="1" applyAlignment="1" applyProtection="1">
      <alignment vertical="center"/>
    </xf>
    <xf numFmtId="0" fontId="33" fillId="48" borderId="24" xfId="48" applyFont="1" applyFill="1" applyBorder="1" applyAlignment="1">
      <alignment horizontal="center" vertical="center" wrapText="1"/>
    </xf>
    <xf numFmtId="38" fontId="33" fillId="48" borderId="101" xfId="34" applyNumberFormat="1" applyFont="1" applyFill="1" applyBorder="1" applyAlignment="1">
      <alignment vertical="center" shrinkToFit="1"/>
    </xf>
    <xf numFmtId="38" fontId="33" fillId="48" borderId="55" xfId="34" applyNumberFormat="1" applyFont="1" applyFill="1" applyBorder="1" applyAlignment="1">
      <alignment vertical="center" shrinkToFit="1"/>
    </xf>
    <xf numFmtId="38" fontId="33" fillId="48" borderId="100" xfId="34" applyNumberFormat="1" applyFont="1" applyFill="1" applyBorder="1" applyAlignment="1">
      <alignment vertical="center" shrinkToFit="1"/>
    </xf>
    <xf numFmtId="38" fontId="33" fillId="48" borderId="104" xfId="34" applyNumberFormat="1" applyFont="1" applyFill="1" applyBorder="1" applyAlignment="1">
      <alignment vertical="center" shrinkToFit="1"/>
    </xf>
    <xf numFmtId="38" fontId="33" fillId="48" borderId="24" xfId="34" applyNumberFormat="1" applyFont="1" applyFill="1" applyBorder="1" applyAlignment="1">
      <alignment vertical="center" shrinkToFit="1"/>
    </xf>
    <xf numFmtId="178" fontId="33" fillId="48" borderId="101" xfId="34" applyNumberFormat="1" applyFont="1" applyFill="1" applyBorder="1" applyAlignment="1">
      <alignment vertical="center" shrinkToFit="1"/>
    </xf>
    <xf numFmtId="178" fontId="33" fillId="0" borderId="43" xfId="34" applyNumberFormat="1" applyFont="1" applyFill="1" applyBorder="1" applyAlignment="1">
      <alignment vertical="center" shrinkToFit="1"/>
    </xf>
    <xf numFmtId="178" fontId="33" fillId="48" borderId="55" xfId="34" applyNumberFormat="1" applyFont="1" applyFill="1" applyBorder="1" applyAlignment="1">
      <alignment vertical="center" shrinkToFit="1"/>
    </xf>
    <xf numFmtId="178" fontId="33" fillId="0" borderId="16" xfId="34" applyNumberFormat="1" applyFont="1" applyFill="1" applyBorder="1" applyAlignment="1">
      <alignment vertical="center" shrinkToFit="1"/>
    </xf>
    <xf numFmtId="178" fontId="33" fillId="48" borderId="100" xfId="34" applyNumberFormat="1" applyFont="1" applyFill="1" applyBorder="1" applyAlignment="1">
      <alignment vertical="center" shrinkToFit="1"/>
    </xf>
    <xf numFmtId="178" fontId="33" fillId="0" borderId="47" xfId="34" applyNumberFormat="1" applyFont="1" applyFill="1" applyBorder="1" applyAlignment="1">
      <alignment vertical="center" shrinkToFit="1"/>
    </xf>
    <xf numFmtId="178" fontId="33" fillId="33" borderId="104" xfId="34" applyNumberFormat="1" applyFont="1" applyFill="1" applyBorder="1" applyAlignment="1">
      <alignment vertical="center" shrinkToFit="1"/>
    </xf>
    <xf numFmtId="178" fontId="33" fillId="34" borderId="104" xfId="34" applyNumberFormat="1" applyFont="1" applyFill="1" applyBorder="1" applyAlignment="1">
      <alignment vertical="center" shrinkToFit="1"/>
    </xf>
    <xf numFmtId="178" fontId="33" fillId="35" borderId="104" xfId="34" applyNumberFormat="1" applyFont="1" applyFill="1" applyBorder="1" applyAlignment="1">
      <alignment vertical="center" shrinkToFit="1"/>
    </xf>
    <xf numFmtId="178" fontId="33" fillId="36" borderId="104" xfId="34" applyNumberFormat="1" applyFont="1" applyFill="1" applyBorder="1" applyAlignment="1">
      <alignment vertical="center" shrinkToFit="1"/>
    </xf>
    <xf numFmtId="178" fontId="33" fillId="0" borderId="104" xfId="34" applyNumberFormat="1" applyFont="1" applyFill="1" applyBorder="1" applyAlignment="1">
      <alignment vertical="center" shrinkToFit="1"/>
    </xf>
    <xf numFmtId="178" fontId="33" fillId="37" borderId="104" xfId="34" applyNumberFormat="1" applyFont="1" applyFill="1" applyBorder="1" applyAlignment="1">
      <alignment vertical="center" shrinkToFit="1"/>
    </xf>
    <xf numFmtId="178" fontId="33" fillId="48" borderId="104" xfId="34" applyNumberFormat="1" applyFont="1" applyFill="1" applyBorder="1" applyAlignment="1">
      <alignment vertical="center" shrinkToFit="1"/>
    </xf>
    <xf numFmtId="178" fontId="33" fillId="38" borderId="104" xfId="34" applyNumberFormat="1" applyFont="1" applyFill="1" applyBorder="1" applyAlignment="1">
      <alignment vertical="center" shrinkToFit="1"/>
    </xf>
    <xf numFmtId="178" fontId="33" fillId="25" borderId="104" xfId="34" applyNumberFormat="1" applyFont="1" applyFill="1" applyBorder="1" applyAlignment="1">
      <alignment vertical="center" shrinkToFit="1"/>
    </xf>
    <xf numFmtId="178" fontId="33" fillId="0" borderId="150" xfId="34" applyNumberFormat="1" applyFont="1" applyFill="1" applyBorder="1" applyAlignment="1">
      <alignment vertical="center" shrinkToFit="1"/>
    </xf>
    <xf numFmtId="178" fontId="33" fillId="48" borderId="24" xfId="34" applyNumberFormat="1" applyFont="1" applyFill="1" applyBorder="1" applyAlignment="1">
      <alignment vertical="center" shrinkToFit="1"/>
    </xf>
    <xf numFmtId="178" fontId="33" fillId="0" borderId="149" xfId="34" applyNumberFormat="1" applyFont="1" applyFill="1" applyBorder="1" applyAlignment="1">
      <alignment vertical="center" shrinkToFit="1"/>
    </xf>
    <xf numFmtId="0" fontId="29" fillId="26" borderId="0" xfId="55" applyFont="1" applyFill="1"/>
    <xf numFmtId="0" fontId="33" fillId="26" borderId="0" xfId="0" applyFont="1" applyFill="1">
      <alignment vertical="center"/>
    </xf>
    <xf numFmtId="3" fontId="27" fillId="26" borderId="153" xfId="50" applyNumberFormat="1" applyFont="1" applyFill="1" applyBorder="1" applyAlignment="1">
      <alignment vertical="center" shrinkToFit="1"/>
    </xf>
    <xf numFmtId="0" fontId="26" fillId="49" borderId="31" xfId="0" applyFont="1" applyFill="1" applyBorder="1">
      <alignment vertical="center"/>
    </xf>
    <xf numFmtId="0" fontId="26" fillId="49" borderId="0" xfId="0" applyFont="1" applyFill="1" applyBorder="1">
      <alignment vertical="center"/>
    </xf>
    <xf numFmtId="0" fontId="26" fillId="49" borderId="32" xfId="0" applyFont="1" applyFill="1" applyBorder="1">
      <alignment vertical="center"/>
    </xf>
    <xf numFmtId="0" fontId="26" fillId="49" borderId="33" xfId="0" applyFont="1" applyFill="1" applyBorder="1">
      <alignment vertical="center"/>
    </xf>
    <xf numFmtId="183" fontId="27" fillId="49" borderId="34" xfId="0" applyNumberFormat="1" applyFont="1" applyFill="1" applyBorder="1" applyAlignment="1">
      <alignment horizontal="center" vertical="center"/>
    </xf>
    <xf numFmtId="0" fontId="26" fillId="49" borderId="34" xfId="0" applyFont="1" applyFill="1" applyBorder="1" applyAlignment="1">
      <alignment horizontal="center" vertical="center"/>
    </xf>
    <xf numFmtId="0" fontId="26" fillId="49" borderId="34" xfId="0" applyFont="1" applyFill="1" applyBorder="1">
      <alignment vertical="center"/>
    </xf>
    <xf numFmtId="0" fontId="26" fillId="49" borderId="35" xfId="0" applyFont="1" applyFill="1" applyBorder="1">
      <alignment vertical="center"/>
    </xf>
    <xf numFmtId="0" fontId="47" fillId="27" borderId="0" xfId="0" applyFont="1" applyFill="1" applyBorder="1" applyAlignment="1">
      <alignment horizontal="distributed" vertical="center"/>
    </xf>
    <xf numFmtId="0" fontId="47" fillId="27" borderId="136" xfId="0" applyFont="1" applyFill="1" applyBorder="1" applyAlignment="1">
      <alignment horizontal="distributed" vertical="center"/>
    </xf>
    <xf numFmtId="0" fontId="47" fillId="27" borderId="32" xfId="0" applyFont="1" applyFill="1" applyBorder="1" applyAlignment="1">
      <alignment horizontal="distributed" vertical="center"/>
    </xf>
    <xf numFmtId="0" fontId="47" fillId="27" borderId="52" xfId="0" applyFont="1" applyFill="1" applyBorder="1" applyAlignment="1">
      <alignment horizontal="distributed" vertical="center" wrapText="1"/>
    </xf>
    <xf numFmtId="0" fontId="47" fillId="27" borderId="136" xfId="0" applyFont="1" applyFill="1" applyBorder="1" applyAlignment="1">
      <alignment horizontal="distributed" vertical="center" wrapText="1"/>
    </xf>
    <xf numFmtId="183" fontId="33" fillId="0" borderId="47" xfId="34" applyNumberFormat="1" applyFont="1" applyFill="1" applyBorder="1" applyAlignment="1">
      <alignment vertical="top" wrapText="1"/>
    </xf>
    <xf numFmtId="177" fontId="33" fillId="33" borderId="38" xfId="34" applyNumberFormat="1" applyFont="1" applyFill="1" applyBorder="1" applyAlignment="1">
      <alignment horizontal="center" vertical="center"/>
    </xf>
    <xf numFmtId="177" fontId="33" fillId="34" borderId="38" xfId="34" applyNumberFormat="1" applyFont="1" applyFill="1" applyBorder="1" applyAlignment="1">
      <alignment horizontal="center" vertical="center"/>
    </xf>
    <xf numFmtId="182" fontId="33" fillId="35" borderId="38" xfId="48" applyNumberFormat="1" applyFont="1" applyFill="1" applyBorder="1" applyAlignment="1">
      <alignment horizontal="center" vertical="center"/>
    </xf>
    <xf numFmtId="182" fontId="33" fillId="36" borderId="38" xfId="48" applyNumberFormat="1" applyFont="1" applyFill="1" applyBorder="1" applyAlignment="1">
      <alignment horizontal="center" vertical="center"/>
    </xf>
    <xf numFmtId="182" fontId="33" fillId="0" borderId="38" xfId="48" applyNumberFormat="1" applyFont="1" applyFill="1" applyBorder="1" applyAlignment="1">
      <alignment horizontal="center" vertical="center"/>
    </xf>
    <xf numFmtId="182" fontId="33" fillId="37" borderId="38" xfId="48" applyNumberFormat="1" applyFont="1" applyFill="1" applyBorder="1" applyAlignment="1">
      <alignment horizontal="center" vertical="center"/>
    </xf>
    <xf numFmtId="182" fontId="33" fillId="38" borderId="38" xfId="48" applyNumberFormat="1" applyFont="1" applyFill="1" applyBorder="1" applyAlignment="1">
      <alignment horizontal="center" vertical="center"/>
    </xf>
    <xf numFmtId="182" fontId="33" fillId="0" borderId="38" xfId="34" applyNumberFormat="1" applyFont="1" applyFill="1" applyBorder="1" applyAlignment="1">
      <alignment horizontal="center" vertical="center"/>
    </xf>
    <xf numFmtId="182" fontId="33" fillId="25" borderId="38" xfId="48" applyNumberFormat="1" applyFont="1" applyFill="1" applyBorder="1" applyAlignment="1">
      <alignment horizontal="center" vertical="center"/>
    </xf>
    <xf numFmtId="0" fontId="33" fillId="48" borderId="38" xfId="48" applyFont="1" applyFill="1" applyBorder="1" applyAlignment="1">
      <alignment horizontal="center" vertical="center" wrapText="1"/>
    </xf>
    <xf numFmtId="0" fontId="33" fillId="35" borderId="38" xfId="48" applyFont="1" applyFill="1" applyBorder="1" applyAlignment="1">
      <alignment horizontal="center" vertical="center" wrapText="1"/>
    </xf>
    <xf numFmtId="0" fontId="33" fillId="36" borderId="38" xfId="48" applyFont="1" applyFill="1" applyBorder="1" applyAlignment="1">
      <alignment horizontal="center" vertical="center" wrapText="1"/>
    </xf>
    <xf numFmtId="0" fontId="33" fillId="37" borderId="38" xfId="48" applyFont="1" applyFill="1" applyBorder="1" applyAlignment="1">
      <alignment horizontal="center" vertical="center" wrapText="1"/>
    </xf>
    <xf numFmtId="0" fontId="33" fillId="38" borderId="38" xfId="48" applyFont="1" applyFill="1" applyBorder="1" applyAlignment="1">
      <alignment horizontal="center" vertical="center" wrapText="1"/>
    </xf>
    <xf numFmtId="0" fontId="61" fillId="26" borderId="0" xfId="0" applyFont="1" applyFill="1" applyProtection="1">
      <alignment vertical="center"/>
    </xf>
    <xf numFmtId="0" fontId="65" fillId="26" borderId="0" xfId="0" applyFont="1" applyFill="1" applyProtection="1">
      <alignment vertical="center"/>
    </xf>
    <xf numFmtId="0" fontId="0" fillId="41" borderId="0" xfId="0" applyFill="1">
      <alignment vertical="center"/>
    </xf>
    <xf numFmtId="0" fontId="0" fillId="50" borderId="21" xfId="0" applyFill="1" applyBorder="1">
      <alignment vertical="center"/>
    </xf>
    <xf numFmtId="0" fontId="0" fillId="50" borderId="22" xfId="0" applyFill="1" applyBorder="1">
      <alignment vertical="center"/>
    </xf>
    <xf numFmtId="0" fontId="66" fillId="41" borderId="0" xfId="0" applyFont="1" applyFill="1">
      <alignment vertical="center"/>
    </xf>
    <xf numFmtId="0" fontId="62" fillId="41" borderId="0" xfId="0" applyFont="1" applyFill="1">
      <alignment vertical="center"/>
    </xf>
    <xf numFmtId="0" fontId="51" fillId="26" borderId="11" xfId="0" applyFont="1" applyFill="1" applyBorder="1" applyAlignment="1">
      <alignment vertical="center" wrapText="1"/>
    </xf>
    <xf numFmtId="0" fontId="70" fillId="41" borderId="0" xfId="0" applyFont="1" applyFill="1">
      <alignment vertical="center"/>
    </xf>
    <xf numFmtId="0" fontId="71" fillId="50" borderId="37" xfId="0" applyFont="1" applyFill="1" applyBorder="1">
      <alignment vertical="center"/>
    </xf>
    <xf numFmtId="0" fontId="27" fillId="26" borderId="38" xfId="0" applyFont="1" applyFill="1" applyBorder="1" applyAlignment="1">
      <alignment horizontal="center" vertical="center"/>
    </xf>
    <xf numFmtId="0" fontId="27" fillId="26" borderId="38" xfId="0" applyFont="1" applyFill="1" applyBorder="1" applyAlignment="1">
      <alignment horizontal="center" vertical="center" wrapText="1"/>
    </xf>
    <xf numFmtId="0" fontId="72" fillId="41" borderId="0" xfId="0" applyFont="1" applyFill="1">
      <alignment vertical="center"/>
    </xf>
    <xf numFmtId="49" fontId="27" fillId="51" borderId="53" xfId="0" applyNumberFormat="1" applyFont="1" applyFill="1" applyBorder="1" applyAlignment="1" applyProtection="1">
      <alignment vertical="center"/>
    </xf>
    <xf numFmtId="0" fontId="46" fillId="27" borderId="54" xfId="0" applyFont="1" applyFill="1" applyBorder="1" applyAlignment="1" applyProtection="1">
      <alignment horizontal="center" vertical="center" wrapText="1"/>
    </xf>
    <xf numFmtId="0" fontId="46" fillId="27" borderId="55" xfId="0" applyFont="1" applyFill="1" applyBorder="1" applyAlignment="1" applyProtection="1">
      <alignment horizontal="center" vertical="center" wrapText="1"/>
    </xf>
    <xf numFmtId="49" fontId="27" fillId="37" borderId="13" xfId="0" applyNumberFormat="1" applyFont="1" applyFill="1" applyBorder="1" applyAlignment="1" applyProtection="1">
      <alignment vertical="center"/>
    </xf>
    <xf numFmtId="0" fontId="26" fillId="0" borderId="14" xfId="0" applyFont="1" applyBorder="1" applyAlignment="1" applyProtection="1">
      <alignment vertical="center"/>
    </xf>
    <xf numFmtId="0" fontId="52" fillId="43" borderId="54" xfId="45" applyFill="1" applyBorder="1" applyAlignment="1" applyProtection="1">
      <alignment horizontal="center" vertical="distributed" textRotation="255" justifyLastLine="1"/>
    </xf>
    <xf numFmtId="0" fontId="52" fillId="43" borderId="55" xfId="45" applyFill="1" applyBorder="1" applyAlignment="1" applyProtection="1">
      <alignment horizontal="center" vertical="distributed" textRotation="255" justifyLastLine="1"/>
    </xf>
    <xf numFmtId="0" fontId="52" fillId="43" borderId="53" xfId="45" applyFill="1" applyBorder="1" applyAlignment="1" applyProtection="1">
      <alignment horizontal="center" vertical="distributed" textRotation="255" justifyLastLine="1"/>
    </xf>
    <xf numFmtId="0" fontId="52" fillId="42" borderId="37" xfId="45" applyFill="1" applyBorder="1" applyAlignment="1" applyProtection="1">
      <alignment horizontal="distributed" vertical="center" justifyLastLine="1"/>
    </xf>
    <xf numFmtId="0" fontId="52" fillId="42" borderId="21" xfId="45" applyFill="1" applyBorder="1" applyAlignment="1" applyProtection="1">
      <alignment horizontal="distributed" vertical="center" justifyLastLine="1"/>
    </xf>
    <xf numFmtId="0" fontId="52" fillId="42" borderId="22" xfId="45" applyFill="1" applyBorder="1" applyAlignment="1" applyProtection="1">
      <alignment horizontal="distributed" vertical="center" justifyLastLine="1"/>
    </xf>
    <xf numFmtId="0" fontId="52" fillId="44" borderId="54" xfId="45" applyFill="1" applyBorder="1" applyAlignment="1" applyProtection="1">
      <alignment horizontal="center" vertical="distributed" textRotation="255" justifyLastLine="1"/>
    </xf>
    <xf numFmtId="0" fontId="52" fillId="44" borderId="55" xfId="45" applyFill="1" applyBorder="1" applyAlignment="1" applyProtection="1">
      <alignment horizontal="center" vertical="distributed" textRotation="255" justifyLastLine="1"/>
    </xf>
    <xf numFmtId="0" fontId="52" fillId="44" borderId="53" xfId="45" applyFill="1" applyBorder="1" applyAlignment="1" applyProtection="1">
      <alignment horizontal="center" vertical="distributed" textRotation="255" justifyLastLine="1"/>
    </xf>
    <xf numFmtId="0" fontId="52" fillId="45" borderId="54" xfId="45" applyFill="1" applyBorder="1" applyAlignment="1" applyProtection="1">
      <alignment horizontal="center" vertical="distributed" textRotation="255" justifyLastLine="1"/>
    </xf>
    <xf numFmtId="0" fontId="52" fillId="45" borderId="55" xfId="45" applyFill="1" applyBorder="1" applyAlignment="1" applyProtection="1">
      <alignment horizontal="center" vertical="distributed" textRotation="255" justifyLastLine="1"/>
    </xf>
    <xf numFmtId="0" fontId="52" fillId="45" borderId="53" xfId="45" applyFill="1" applyBorder="1" applyAlignment="1" applyProtection="1">
      <alignment horizontal="center" vertical="distributed" textRotation="255" justifyLastLine="1"/>
    </xf>
    <xf numFmtId="49" fontId="27" fillId="26" borderId="63" xfId="0" applyNumberFormat="1" applyFont="1" applyFill="1" applyBorder="1" applyAlignment="1" applyProtection="1">
      <alignment vertical="center"/>
    </xf>
    <xf numFmtId="0" fontId="26" fillId="0" borderId="64" xfId="0" applyFont="1" applyBorder="1" applyAlignment="1" applyProtection="1">
      <alignment vertical="center"/>
    </xf>
    <xf numFmtId="49" fontId="27" fillId="25" borderId="13" xfId="0" applyNumberFormat="1" applyFont="1" applyFill="1" applyBorder="1" applyAlignment="1" applyProtection="1">
      <alignment vertical="center"/>
    </xf>
    <xf numFmtId="0" fontId="26" fillId="25" borderId="14" xfId="0" applyFont="1" applyFill="1" applyBorder="1" applyAlignment="1" applyProtection="1">
      <alignment vertical="center"/>
    </xf>
    <xf numFmtId="49" fontId="27" fillId="26" borderId="61" xfId="0" applyNumberFormat="1" applyFont="1" applyFill="1" applyBorder="1" applyAlignment="1" applyProtection="1">
      <alignment vertical="center"/>
    </xf>
    <xf numFmtId="0" fontId="26" fillId="0" borderId="62" xfId="0" applyFont="1" applyBorder="1" applyAlignment="1" applyProtection="1">
      <alignment vertical="center"/>
    </xf>
    <xf numFmtId="49" fontId="27" fillId="36" borderId="13" xfId="0" applyNumberFormat="1" applyFont="1" applyFill="1" applyBorder="1" applyAlignment="1" applyProtection="1">
      <alignment vertical="center"/>
    </xf>
    <xf numFmtId="49" fontId="27" fillId="38" borderId="13" xfId="0" applyNumberFormat="1" applyFont="1" applyFill="1" applyBorder="1" applyAlignment="1" applyProtection="1">
      <alignment vertical="center"/>
    </xf>
    <xf numFmtId="49" fontId="27" fillId="26" borderId="47" xfId="0" applyNumberFormat="1" applyFont="1" applyFill="1" applyBorder="1" applyAlignment="1" applyProtection="1">
      <alignment vertical="center"/>
    </xf>
    <xf numFmtId="0" fontId="26" fillId="0" borderId="48" xfId="0" applyFont="1" applyBorder="1" applyAlignment="1" applyProtection="1">
      <alignment vertical="center"/>
    </xf>
    <xf numFmtId="49" fontId="27" fillId="26" borderId="37" xfId="0" applyNumberFormat="1" applyFont="1" applyFill="1" applyBorder="1" applyAlignment="1" applyProtection="1">
      <alignment vertical="center"/>
    </xf>
    <xf numFmtId="0" fontId="26" fillId="26" borderId="21" xfId="0" applyFont="1" applyFill="1" applyBorder="1" applyAlignment="1" applyProtection="1">
      <alignment vertical="center"/>
    </xf>
    <xf numFmtId="49" fontId="27" fillId="26" borderId="58" xfId="0" applyNumberFormat="1" applyFont="1" applyFill="1" applyBorder="1" applyAlignment="1" applyProtection="1">
      <alignment vertical="center"/>
    </xf>
    <xf numFmtId="0" fontId="26" fillId="0" borderId="59" xfId="0" applyFont="1" applyBorder="1" applyAlignment="1" applyProtection="1">
      <alignment vertical="center"/>
    </xf>
    <xf numFmtId="0" fontId="44" fillId="27" borderId="37" xfId="0" applyFont="1" applyFill="1" applyBorder="1" applyAlignment="1" applyProtection="1">
      <alignment horizontal="distributed" vertical="center" justifyLastLine="1"/>
    </xf>
    <xf numFmtId="0" fontId="44" fillId="27" borderId="21" xfId="0" applyFont="1" applyFill="1" applyBorder="1" applyAlignment="1" applyProtection="1">
      <alignment horizontal="distributed" vertical="center" justifyLastLine="1"/>
    </xf>
    <xf numFmtId="0" fontId="44" fillId="27" borderId="109" xfId="0" applyFont="1" applyFill="1" applyBorder="1" applyAlignment="1" applyProtection="1">
      <alignment horizontal="distributed" vertical="center" justifyLastLine="1"/>
    </xf>
    <xf numFmtId="0" fontId="27" fillId="29" borderId="22" xfId="0" applyFont="1" applyFill="1" applyBorder="1" applyAlignment="1" applyProtection="1">
      <alignment horizontal="center" vertical="center"/>
    </xf>
    <xf numFmtId="0" fontId="27" fillId="29" borderId="38" xfId="0" applyFont="1" applyFill="1" applyBorder="1" applyAlignment="1" applyProtection="1">
      <alignment horizontal="center" vertical="center"/>
    </xf>
    <xf numFmtId="49" fontId="27" fillId="35" borderId="16" xfId="0" applyNumberFormat="1" applyFont="1" applyFill="1" applyBorder="1" applyAlignment="1" applyProtection="1">
      <alignment vertical="center"/>
    </xf>
    <xf numFmtId="0" fontId="26" fillId="0" borderId="0" xfId="0" applyFont="1" applyAlignment="1" applyProtection="1">
      <alignment vertical="center"/>
    </xf>
    <xf numFmtId="0" fontId="26" fillId="0" borderId="0" xfId="0" applyFont="1" applyBorder="1" applyAlignment="1" applyProtection="1">
      <alignment vertical="center"/>
    </xf>
    <xf numFmtId="0" fontId="27" fillId="26" borderId="21" xfId="0" applyFont="1" applyFill="1" applyBorder="1" applyAlignment="1" applyProtection="1">
      <alignment horizontal="left" vertical="center"/>
    </xf>
    <xf numFmtId="0" fontId="27" fillId="26" borderId="109" xfId="0" applyFont="1" applyFill="1" applyBorder="1" applyAlignment="1" applyProtection="1">
      <alignment horizontal="left" vertical="center"/>
    </xf>
    <xf numFmtId="0" fontId="57" fillId="0" borderId="54" xfId="45" applyFont="1" applyBorder="1" applyAlignment="1" applyProtection="1">
      <alignment horizontal="left" vertical="center" wrapText="1"/>
    </xf>
    <xf numFmtId="0" fontId="57" fillId="0" borderId="55" xfId="45" applyFont="1" applyBorder="1" applyAlignment="1" applyProtection="1">
      <alignment horizontal="left" vertical="center" wrapText="1"/>
    </xf>
    <xf numFmtId="0" fontId="57" fillId="0" borderId="53" xfId="45" applyFont="1" applyBorder="1" applyAlignment="1" applyProtection="1">
      <alignment horizontal="left" vertical="center" wrapText="1"/>
    </xf>
    <xf numFmtId="0" fontId="57" fillId="41" borderId="15" xfId="45" applyFont="1" applyFill="1" applyBorder="1" applyAlignment="1" applyProtection="1">
      <alignment horizontal="left" vertical="center"/>
    </xf>
    <xf numFmtId="0" fontId="57" fillId="41" borderId="54" xfId="45" applyFont="1" applyFill="1" applyBorder="1" applyAlignment="1" applyProtection="1">
      <alignment horizontal="left" vertical="center"/>
    </xf>
    <xf numFmtId="0" fontId="57" fillId="41" borderId="17" xfId="45" applyFont="1" applyFill="1" applyBorder="1" applyAlignment="1" applyProtection="1">
      <alignment horizontal="left" vertical="center"/>
    </xf>
    <xf numFmtId="0" fontId="57" fillId="41" borderId="55" xfId="45" applyFont="1" applyFill="1" applyBorder="1" applyAlignment="1" applyProtection="1">
      <alignment horizontal="left" vertical="center"/>
    </xf>
    <xf numFmtId="0" fontId="57" fillId="41" borderId="20" xfId="45" applyFont="1" applyFill="1" applyBorder="1" applyAlignment="1" applyProtection="1">
      <alignment horizontal="left" vertical="center"/>
    </xf>
    <xf numFmtId="0" fontId="57" fillId="41" borderId="53" xfId="45" applyFont="1" applyFill="1" applyBorder="1" applyAlignment="1" applyProtection="1">
      <alignment horizontal="left" vertical="center"/>
    </xf>
    <xf numFmtId="0" fontId="57" fillId="41" borderId="13" xfId="45" applyFont="1" applyFill="1" applyBorder="1" applyAlignment="1" applyProtection="1">
      <alignment horizontal="center" vertical="center"/>
    </xf>
    <xf numFmtId="0" fontId="57" fillId="41" borderId="16" xfId="45" applyFont="1" applyFill="1" applyBorder="1" applyAlignment="1" applyProtection="1">
      <alignment horizontal="center" vertical="center"/>
    </xf>
    <xf numFmtId="0" fontId="57" fillId="41" borderId="18" xfId="45" applyFont="1" applyFill="1" applyBorder="1" applyAlignment="1" applyProtection="1">
      <alignment horizontal="center" vertical="center"/>
    </xf>
    <xf numFmtId="49" fontId="27" fillId="26" borderId="99" xfId="0" applyNumberFormat="1" applyFont="1" applyFill="1" applyBorder="1" applyAlignment="1" applyProtection="1">
      <alignment vertical="center"/>
    </xf>
    <xf numFmtId="0" fontId="26" fillId="0" borderId="113" xfId="0" applyFont="1" applyBorder="1" applyAlignment="1" applyProtection="1">
      <alignment vertical="center"/>
    </xf>
    <xf numFmtId="0" fontId="58" fillId="42" borderId="13" xfId="45" applyFont="1" applyFill="1" applyBorder="1" applyAlignment="1" applyProtection="1">
      <alignment horizontal="center" vertical="distributed" textRotation="255" justifyLastLine="1"/>
    </xf>
    <xf numFmtId="0" fontId="58" fillId="42" borderId="16" xfId="45" applyFont="1" applyFill="1" applyBorder="1" applyAlignment="1" applyProtection="1">
      <alignment horizontal="center" vertical="distributed" textRotation="255" justifyLastLine="1"/>
    </xf>
    <xf numFmtId="0" fontId="58" fillId="42" borderId="18" xfId="45" applyFont="1" applyFill="1" applyBorder="1" applyAlignment="1" applyProtection="1">
      <alignment horizontal="center" vertical="distributed" textRotation="255" justifyLastLine="1"/>
    </xf>
    <xf numFmtId="49" fontId="27" fillId="0" borderId="37" xfId="0" applyNumberFormat="1" applyFont="1" applyFill="1" applyBorder="1" applyAlignment="1" applyProtection="1">
      <alignment horizontal="center" vertical="center" wrapText="1"/>
    </xf>
    <xf numFmtId="49" fontId="27" fillId="0" borderId="21" xfId="0" applyNumberFormat="1" applyFont="1" applyFill="1" applyBorder="1" applyAlignment="1" applyProtection="1">
      <alignment horizontal="center" vertical="center" wrapText="1"/>
    </xf>
    <xf numFmtId="49" fontId="27" fillId="0" borderId="22" xfId="0" applyNumberFormat="1" applyFont="1" applyFill="1" applyBorder="1" applyAlignment="1" applyProtection="1">
      <alignment horizontal="center" vertical="center" wrapText="1"/>
    </xf>
    <xf numFmtId="0" fontId="26" fillId="0" borderId="21" xfId="0" applyFont="1" applyBorder="1" applyAlignment="1" applyProtection="1">
      <alignment vertical="center"/>
    </xf>
    <xf numFmtId="49" fontId="27" fillId="38" borderId="16" xfId="0" applyNumberFormat="1" applyFont="1" applyFill="1" applyBorder="1" applyAlignment="1" applyProtection="1">
      <alignment vertical="center"/>
    </xf>
    <xf numFmtId="0" fontId="26" fillId="38" borderId="0" xfId="0" applyFont="1" applyFill="1" applyAlignment="1" applyProtection="1">
      <alignment vertical="center"/>
    </xf>
    <xf numFmtId="0" fontId="26" fillId="38" borderId="0" xfId="0" applyFont="1" applyFill="1" applyBorder="1" applyAlignment="1" applyProtection="1">
      <alignment vertical="center"/>
    </xf>
    <xf numFmtId="49" fontId="27" fillId="35" borderId="13" xfId="0" applyNumberFormat="1" applyFont="1" applyFill="1" applyBorder="1" applyAlignment="1" applyProtection="1">
      <alignment vertical="center"/>
    </xf>
    <xf numFmtId="49" fontId="27" fillId="34" borderId="13" xfId="0" applyNumberFormat="1" applyFont="1" applyFill="1" applyBorder="1" applyAlignment="1" applyProtection="1">
      <alignment vertical="center"/>
    </xf>
    <xf numFmtId="0" fontId="26" fillId="34" borderId="14" xfId="0" applyFont="1" applyFill="1" applyBorder="1" applyAlignment="1" applyProtection="1">
      <alignment vertical="center"/>
    </xf>
    <xf numFmtId="49" fontId="27" fillId="37" borderId="16" xfId="0" applyNumberFormat="1" applyFont="1" applyFill="1" applyBorder="1" applyAlignment="1" applyProtection="1">
      <alignment vertical="center"/>
    </xf>
    <xf numFmtId="0" fontId="26" fillId="37" borderId="0" xfId="0" applyFont="1" applyFill="1" applyAlignment="1" applyProtection="1">
      <alignment vertical="center"/>
    </xf>
    <xf numFmtId="0" fontId="26" fillId="37" borderId="0" xfId="0" applyFont="1" applyFill="1" applyBorder="1" applyAlignment="1" applyProtection="1">
      <alignment vertical="center"/>
    </xf>
    <xf numFmtId="0" fontId="27" fillId="26" borderId="37" xfId="0" applyFont="1" applyFill="1" applyBorder="1" applyAlignment="1" applyProtection="1">
      <alignment vertical="center"/>
    </xf>
    <xf numFmtId="0" fontId="27" fillId="26" borderId="21" xfId="0" applyFont="1" applyFill="1" applyBorder="1" applyAlignment="1" applyProtection="1">
      <alignment vertical="center"/>
    </xf>
    <xf numFmtId="0" fontId="27" fillId="26" borderId="22" xfId="0" applyFont="1" applyFill="1" applyBorder="1" applyAlignment="1" applyProtection="1">
      <alignment vertical="center"/>
    </xf>
    <xf numFmtId="0" fontId="26" fillId="30" borderId="37" xfId="0" applyFont="1" applyFill="1" applyBorder="1" applyAlignment="1" applyProtection="1">
      <alignment horizontal="distributed" vertical="center"/>
    </xf>
    <xf numFmtId="0" fontId="26" fillId="30" borderId="21" xfId="0" applyFont="1" applyFill="1" applyBorder="1" applyAlignment="1" applyProtection="1">
      <alignment horizontal="distributed" vertical="center"/>
    </xf>
    <xf numFmtId="0" fontId="26" fillId="30" borderId="22" xfId="0" applyFont="1" applyFill="1" applyBorder="1" applyAlignment="1" applyProtection="1">
      <alignment horizontal="distributed" vertical="center"/>
    </xf>
    <xf numFmtId="0" fontId="26" fillId="30" borderId="13" xfId="0" applyFont="1" applyFill="1" applyBorder="1" applyAlignment="1" applyProtection="1">
      <alignment horizontal="distributed" vertical="center" wrapText="1"/>
    </xf>
    <xf numFmtId="0" fontId="26" fillId="30" borderId="14" xfId="0" applyFont="1" applyFill="1" applyBorder="1" applyAlignment="1" applyProtection="1">
      <alignment horizontal="distributed" vertical="center" wrapText="1"/>
    </xf>
    <xf numFmtId="0" fontId="26" fillId="30" borderId="15" xfId="0" applyFont="1" applyFill="1" applyBorder="1" applyAlignment="1" applyProtection="1">
      <alignment horizontal="distributed" vertical="center" wrapText="1"/>
    </xf>
    <xf numFmtId="0" fontId="26" fillId="30" borderId="16" xfId="0" applyFont="1" applyFill="1" applyBorder="1" applyAlignment="1" applyProtection="1">
      <alignment horizontal="distributed" vertical="center" wrapText="1"/>
    </xf>
    <xf numFmtId="0" fontId="26" fillId="30" borderId="0" xfId="0" applyFont="1" applyFill="1" applyBorder="1" applyAlignment="1" applyProtection="1">
      <alignment horizontal="distributed" vertical="center" wrapText="1"/>
    </xf>
    <xf numFmtId="0" fontId="26" fillId="30" borderId="17" xfId="0" applyFont="1" applyFill="1" applyBorder="1" applyAlignment="1" applyProtection="1">
      <alignment horizontal="distributed" vertical="center" wrapText="1"/>
    </xf>
    <xf numFmtId="0" fontId="26" fillId="30" borderId="18" xfId="0" applyFont="1" applyFill="1" applyBorder="1" applyAlignment="1" applyProtection="1">
      <alignment horizontal="distributed" vertical="center" wrapText="1"/>
    </xf>
    <xf numFmtId="0" fontId="26" fillId="30" borderId="19" xfId="0" applyFont="1" applyFill="1" applyBorder="1" applyAlignment="1" applyProtection="1">
      <alignment horizontal="distributed" vertical="center" wrapText="1"/>
    </xf>
    <xf numFmtId="0" fontId="26" fillId="30" borderId="20" xfId="0" applyFont="1" applyFill="1" applyBorder="1" applyAlignment="1" applyProtection="1">
      <alignment horizontal="distributed" vertical="center" wrapText="1"/>
    </xf>
    <xf numFmtId="49" fontId="27" fillId="48" borderId="13" xfId="0" applyNumberFormat="1" applyFont="1" applyFill="1" applyBorder="1" applyAlignment="1" applyProtection="1">
      <alignment vertical="center"/>
    </xf>
    <xf numFmtId="49" fontId="27" fillId="48" borderId="14" xfId="0" applyNumberFormat="1" applyFont="1" applyFill="1" applyBorder="1" applyAlignment="1" applyProtection="1">
      <alignment vertical="center"/>
    </xf>
    <xf numFmtId="49" fontId="27" fillId="48" borderId="15" xfId="0" applyNumberFormat="1" applyFont="1" applyFill="1" applyBorder="1" applyAlignment="1" applyProtection="1">
      <alignment vertical="center"/>
    </xf>
    <xf numFmtId="0" fontId="26" fillId="28" borderId="110" xfId="0" applyFont="1" applyFill="1" applyBorder="1" applyAlignment="1" applyProtection="1">
      <alignment vertical="center"/>
      <protection locked="0"/>
    </xf>
    <xf numFmtId="0" fontId="26" fillId="28" borderId="111" xfId="0" applyFont="1" applyFill="1" applyBorder="1" applyAlignment="1" applyProtection="1">
      <alignment vertical="center"/>
      <protection locked="0"/>
    </xf>
    <xf numFmtId="0" fontId="26" fillId="28" borderId="112" xfId="0" applyFont="1" applyFill="1" applyBorder="1" applyAlignment="1" applyProtection="1">
      <alignment vertical="center"/>
      <protection locked="0"/>
    </xf>
    <xf numFmtId="0" fontId="46" fillId="27" borderId="13" xfId="51" applyNumberFormat="1" applyFont="1" applyFill="1" applyBorder="1" applyAlignment="1" applyProtection="1">
      <alignment horizontal="center" vertical="center"/>
    </xf>
    <xf numFmtId="0" fontId="44" fillId="27" borderId="14" xfId="0" applyFont="1" applyFill="1" applyBorder="1" applyAlignment="1" applyProtection="1">
      <alignment horizontal="center" vertical="center"/>
    </xf>
    <xf numFmtId="0" fontId="44" fillId="27" borderId="16" xfId="0" applyFont="1" applyFill="1" applyBorder="1" applyAlignment="1" applyProtection="1">
      <alignment horizontal="center" vertical="center"/>
    </xf>
    <xf numFmtId="0" fontId="44" fillId="27" borderId="0" xfId="0" applyFont="1" applyFill="1" applyBorder="1" applyAlignment="1" applyProtection="1">
      <alignment horizontal="center" vertical="center"/>
    </xf>
    <xf numFmtId="0" fontId="44" fillId="27" borderId="0" xfId="0" applyFont="1" applyFill="1" applyAlignment="1" applyProtection="1">
      <alignment horizontal="center" vertical="center"/>
    </xf>
    <xf numFmtId="0" fontId="44" fillId="27" borderId="18" xfId="0" applyFont="1" applyFill="1" applyBorder="1" applyAlignment="1" applyProtection="1">
      <alignment horizontal="center" vertical="center"/>
    </xf>
    <xf numFmtId="0" fontId="44" fillId="27" borderId="19" xfId="0" applyFont="1" applyFill="1" applyBorder="1" applyAlignment="1" applyProtection="1">
      <alignment horizontal="center" vertical="center"/>
    </xf>
    <xf numFmtId="0" fontId="46" fillId="27" borderId="14" xfId="51" applyNumberFormat="1" applyFont="1" applyFill="1" applyBorder="1" applyAlignment="1" applyProtection="1">
      <alignment horizontal="center" vertical="center"/>
    </xf>
    <xf numFmtId="0" fontId="44" fillId="27" borderId="15" xfId="0" applyFont="1" applyFill="1" applyBorder="1" applyAlignment="1" applyProtection="1">
      <alignment horizontal="center" vertical="center"/>
    </xf>
    <xf numFmtId="0" fontId="44" fillId="27" borderId="17" xfId="0" applyFont="1" applyFill="1" applyBorder="1" applyAlignment="1" applyProtection="1">
      <alignment horizontal="center" vertical="center"/>
    </xf>
    <xf numFmtId="0" fontId="44" fillId="27" borderId="20" xfId="0" applyFont="1" applyFill="1" applyBorder="1" applyAlignment="1" applyProtection="1">
      <alignment horizontal="center" vertical="center"/>
    </xf>
    <xf numFmtId="0" fontId="26" fillId="36" borderId="14" xfId="0" applyFont="1" applyFill="1" applyBorder="1" applyAlignment="1" applyProtection="1">
      <alignment vertical="center"/>
    </xf>
    <xf numFmtId="0" fontId="26" fillId="35" borderId="14" xfId="0" applyFont="1" applyFill="1" applyBorder="1" applyAlignment="1" applyProtection="1">
      <alignment vertical="center"/>
    </xf>
    <xf numFmtId="49" fontId="27" fillId="33" borderId="13" xfId="0" applyNumberFormat="1" applyFont="1" applyFill="1" applyBorder="1" applyAlignment="1" applyProtection="1">
      <alignment vertical="center"/>
    </xf>
    <xf numFmtId="0" fontId="26" fillId="33" borderId="14" xfId="0" applyFont="1" applyFill="1" applyBorder="1" applyAlignment="1" applyProtection="1">
      <alignment vertical="center"/>
    </xf>
    <xf numFmtId="0" fontId="28" fillId="26" borderId="0" xfId="0" applyFont="1" applyFill="1" applyAlignment="1">
      <alignment horizontal="left" vertical="center"/>
    </xf>
    <xf numFmtId="49" fontId="26" fillId="26" borderId="0" xfId="0" applyNumberFormat="1" applyFont="1" applyFill="1" applyAlignment="1">
      <alignment horizontal="left" vertical="center"/>
    </xf>
    <xf numFmtId="0" fontId="27" fillId="26" borderId="0" xfId="0" applyFont="1" applyFill="1" applyBorder="1" applyAlignment="1">
      <alignment horizontal="left" vertical="top"/>
    </xf>
    <xf numFmtId="0" fontId="27" fillId="30" borderId="37" xfId="0" applyFont="1" applyFill="1" applyBorder="1" applyAlignment="1">
      <alignment horizontal="distributed" vertical="center" wrapText="1"/>
    </xf>
    <xf numFmtId="0" fontId="27" fillId="30" borderId="37" xfId="0" applyFont="1" applyFill="1" applyBorder="1" applyAlignment="1">
      <alignment horizontal="distributed" vertical="center"/>
    </xf>
    <xf numFmtId="0" fontId="27" fillId="30" borderId="38" xfId="0" applyFont="1" applyFill="1" applyBorder="1" applyAlignment="1">
      <alignment horizontal="distributed" vertical="center" wrapText="1"/>
    </xf>
    <xf numFmtId="0" fontId="27" fillId="30" borderId="38" xfId="0" applyFont="1" applyFill="1" applyBorder="1" applyAlignment="1">
      <alignment horizontal="distributed" vertical="center"/>
    </xf>
    <xf numFmtId="0" fontId="27" fillId="26" borderId="0" xfId="0" applyFont="1" applyFill="1" applyBorder="1" applyAlignment="1">
      <alignment vertical="center" wrapText="1"/>
    </xf>
    <xf numFmtId="0" fontId="26" fillId="26" borderId="0" xfId="0" applyFont="1" applyFill="1" applyAlignment="1">
      <alignment vertical="center" wrapText="1"/>
    </xf>
    <xf numFmtId="0" fontId="46" fillId="27" borderId="14" xfId="0" applyFont="1" applyFill="1" applyBorder="1" applyAlignment="1">
      <alignment horizontal="distributed" vertical="center" wrapText="1"/>
    </xf>
    <xf numFmtId="0" fontId="46" fillId="27" borderId="0" xfId="0" applyFont="1" applyFill="1" applyBorder="1" applyAlignment="1">
      <alignment horizontal="distributed" vertical="center" wrapText="1"/>
    </xf>
    <xf numFmtId="38" fontId="27" fillId="26" borderId="54" xfId="0" applyNumberFormat="1" applyFont="1" applyFill="1" applyBorder="1" applyAlignment="1" applyProtection="1">
      <alignment horizontal="right" vertical="center" shrinkToFit="1"/>
    </xf>
    <xf numFmtId="38" fontId="27" fillId="26" borderId="53" xfId="0" applyNumberFormat="1" applyFont="1" applyFill="1" applyBorder="1" applyAlignment="1" applyProtection="1">
      <alignment horizontal="right" vertical="center" shrinkToFit="1"/>
    </xf>
    <xf numFmtId="0" fontId="26" fillId="26" borderId="0" xfId="0" applyFont="1" applyFill="1" applyBorder="1" applyAlignment="1">
      <alignment vertical="center"/>
    </xf>
    <xf numFmtId="0" fontId="46" fillId="27" borderId="19" xfId="0" applyFont="1" applyFill="1" applyBorder="1" applyAlignment="1">
      <alignment horizontal="distributed" vertical="center" wrapText="1"/>
    </xf>
    <xf numFmtId="0" fontId="26" fillId="26" borderId="37" xfId="0" applyFont="1" applyFill="1" applyBorder="1" applyAlignment="1">
      <alignment vertical="center" shrinkToFit="1"/>
    </xf>
    <xf numFmtId="0" fontId="26" fillId="26" borderId="21" xfId="0" applyFont="1" applyFill="1" applyBorder="1" applyAlignment="1">
      <alignment vertical="center" shrinkToFit="1"/>
    </xf>
    <xf numFmtId="0" fontId="26" fillId="26" borderId="22" xfId="0" applyFont="1" applyFill="1" applyBorder="1" applyAlignment="1">
      <alignment vertical="center" shrinkToFit="1"/>
    </xf>
    <xf numFmtId="0" fontId="44" fillId="27" borderId="37" xfId="0" applyFont="1" applyFill="1" applyBorder="1" applyAlignment="1">
      <alignment horizontal="distributed" vertical="center" justifyLastLine="1"/>
    </xf>
    <xf numFmtId="0" fontId="44" fillId="27" borderId="21" xfId="0" applyFont="1" applyFill="1" applyBorder="1" applyAlignment="1">
      <alignment horizontal="distributed" vertical="center" justifyLastLine="1"/>
    </xf>
    <xf numFmtId="0" fontId="44" fillId="27" borderId="21" xfId="0" applyFont="1" applyFill="1" applyBorder="1" applyAlignment="1">
      <alignment horizontal="distributed" vertical="center"/>
    </xf>
    <xf numFmtId="0" fontId="44" fillId="27" borderId="22" xfId="0" applyFont="1" applyFill="1" applyBorder="1" applyAlignment="1">
      <alignment horizontal="distributed" vertical="center"/>
    </xf>
    <xf numFmtId="0" fontId="44" fillId="27" borderId="13" xfId="0" applyFont="1" applyFill="1" applyBorder="1" applyAlignment="1">
      <alignment horizontal="center" vertical="center" wrapText="1"/>
    </xf>
    <xf numFmtId="0" fontId="44" fillId="27" borderId="14" xfId="0" applyFont="1" applyFill="1" applyBorder="1" applyAlignment="1">
      <alignment horizontal="center" vertical="center" wrapText="1"/>
    </xf>
    <xf numFmtId="0" fontId="44" fillId="27" borderId="15" xfId="0" applyFont="1" applyFill="1" applyBorder="1" applyAlignment="1">
      <alignment horizontal="center" vertical="center" wrapText="1"/>
    </xf>
    <xf numFmtId="0" fontId="44" fillId="27" borderId="18" xfId="0" applyFont="1" applyFill="1" applyBorder="1" applyAlignment="1">
      <alignment horizontal="center" vertical="center" wrapText="1"/>
    </xf>
    <xf numFmtId="0" fontId="44" fillId="27" borderId="19" xfId="0" applyFont="1" applyFill="1" applyBorder="1" applyAlignment="1">
      <alignment horizontal="center" vertical="center" wrapText="1"/>
    </xf>
    <xf numFmtId="0" fontId="44" fillId="27" borderId="20" xfId="0" applyFont="1" applyFill="1" applyBorder="1" applyAlignment="1">
      <alignment horizontal="center" vertical="center" wrapText="1"/>
    </xf>
    <xf numFmtId="179" fontId="27" fillId="26" borderId="54" xfId="0" applyNumberFormat="1" applyFont="1" applyFill="1" applyBorder="1" applyAlignment="1">
      <alignment horizontal="right" vertical="center" shrinkToFit="1"/>
    </xf>
    <xf numFmtId="179" fontId="27" fillId="26" borderId="53" xfId="0" applyNumberFormat="1" applyFont="1" applyFill="1" applyBorder="1" applyAlignment="1">
      <alignment horizontal="right" vertical="center" shrinkToFit="1"/>
    </xf>
    <xf numFmtId="0" fontId="27" fillId="29" borderId="124" xfId="50" applyNumberFormat="1" applyFont="1" applyFill="1" applyBorder="1" applyAlignment="1">
      <alignment horizontal="distributed" vertical="center" justifyLastLine="1"/>
    </xf>
    <xf numFmtId="0" fontId="26" fillId="29" borderId="125" xfId="50" applyFont="1" applyFill="1" applyBorder="1" applyAlignment="1">
      <alignment horizontal="distributed" vertical="center" justifyLastLine="1"/>
    </xf>
    <xf numFmtId="0" fontId="46" fillId="27" borderId="13" xfId="50" applyNumberFormat="1" applyFont="1" applyFill="1" applyBorder="1" applyAlignment="1">
      <alignment horizontal="distributed" vertical="center" wrapText="1"/>
    </xf>
    <xf numFmtId="0" fontId="44" fillId="27" borderId="16" xfId="50" applyFont="1" applyFill="1" applyBorder="1" applyAlignment="1">
      <alignment horizontal="distributed" vertical="center"/>
    </xf>
    <xf numFmtId="0" fontId="44" fillId="27" borderId="18" xfId="50" applyFont="1" applyFill="1" applyBorder="1" applyAlignment="1">
      <alignment horizontal="distributed" vertical="center"/>
    </xf>
    <xf numFmtId="0" fontId="46" fillId="27" borderId="54" xfId="50" applyNumberFormat="1" applyFont="1" applyFill="1" applyBorder="1" applyAlignment="1">
      <alignment horizontal="distributed" vertical="center" wrapText="1"/>
    </xf>
    <xf numFmtId="0" fontId="44" fillId="27" borderId="53" xfId="50" applyFont="1" applyFill="1" applyBorder="1" applyAlignment="1">
      <alignment horizontal="distributed" vertical="center" wrapText="1"/>
    </xf>
    <xf numFmtId="0" fontId="46" fillId="27" borderId="128" xfId="50" applyNumberFormat="1" applyFont="1" applyFill="1" applyBorder="1" applyAlignment="1">
      <alignment horizontal="distributed" vertical="center" justifyLastLine="1"/>
    </xf>
    <xf numFmtId="0" fontId="46" fillId="27" borderId="129" xfId="50" applyNumberFormat="1" applyFont="1" applyFill="1" applyBorder="1" applyAlignment="1">
      <alignment horizontal="distributed" vertical="center" justifyLastLine="1"/>
    </xf>
    <xf numFmtId="0" fontId="46" fillId="27" borderId="130" xfId="50" applyNumberFormat="1" applyFont="1" applyFill="1" applyBorder="1" applyAlignment="1">
      <alignment horizontal="distributed" vertical="center" justifyLastLine="1"/>
    </xf>
    <xf numFmtId="0" fontId="46" fillId="27" borderId="54" xfId="50" applyNumberFormat="1" applyFont="1" applyFill="1" applyBorder="1" applyAlignment="1">
      <alignment horizontal="center" vertical="center" wrapText="1"/>
    </xf>
    <xf numFmtId="0" fontId="46" fillId="27" borderId="55" xfId="50" applyNumberFormat="1" applyFont="1" applyFill="1" applyBorder="1" applyAlignment="1">
      <alignment horizontal="center" vertical="center"/>
    </xf>
    <xf numFmtId="0" fontId="46" fillId="27" borderId="53" xfId="50" applyNumberFormat="1" applyFont="1" applyFill="1" applyBorder="1" applyAlignment="1">
      <alignment horizontal="center" vertical="center"/>
    </xf>
    <xf numFmtId="0" fontId="46" fillId="27" borderId="118" xfId="50" applyNumberFormat="1" applyFont="1" applyFill="1" applyBorder="1" applyAlignment="1">
      <alignment horizontal="center" vertical="center" wrapText="1"/>
    </xf>
    <xf numFmtId="0" fontId="46" fillId="27" borderId="119" xfId="50" applyNumberFormat="1" applyFont="1" applyFill="1" applyBorder="1" applyAlignment="1">
      <alignment horizontal="center" vertical="center"/>
    </xf>
    <xf numFmtId="0" fontId="46" fillId="27" borderId="120" xfId="50" applyNumberFormat="1" applyFont="1" applyFill="1" applyBorder="1" applyAlignment="1">
      <alignment horizontal="center" vertical="center"/>
    </xf>
    <xf numFmtId="0" fontId="46" fillId="27" borderId="121" xfId="50" applyNumberFormat="1" applyFont="1" applyFill="1" applyBorder="1" applyAlignment="1">
      <alignment horizontal="distributed" vertical="center"/>
    </xf>
    <xf numFmtId="0" fontId="44" fillId="27" borderId="122" xfId="50" applyFont="1" applyFill="1" applyBorder="1" applyAlignment="1">
      <alignment horizontal="distributed" vertical="center"/>
    </xf>
    <xf numFmtId="0" fontId="44" fillId="27" borderId="123" xfId="50" applyFont="1" applyFill="1" applyBorder="1" applyAlignment="1">
      <alignment horizontal="distributed" vertical="center"/>
    </xf>
    <xf numFmtId="0" fontId="46" fillId="27" borderId="126" xfId="50" applyNumberFormat="1" applyFont="1" applyFill="1" applyBorder="1" applyAlignment="1">
      <alignment horizontal="center" vertical="center" wrapText="1"/>
    </xf>
    <xf numFmtId="0" fontId="46" fillId="27" borderId="103" xfId="50" applyNumberFormat="1" applyFont="1" applyFill="1" applyBorder="1" applyAlignment="1">
      <alignment horizontal="center" vertical="center"/>
    </xf>
    <xf numFmtId="0" fontId="46" fillId="27" borderId="127" xfId="50" applyNumberFormat="1" applyFont="1" applyFill="1" applyBorder="1" applyAlignment="1">
      <alignment horizontal="center" vertical="center"/>
    </xf>
    <xf numFmtId="0" fontId="46" fillId="27" borderId="16" xfId="50" applyFont="1" applyFill="1" applyBorder="1" applyAlignment="1">
      <alignment horizontal="distributed" vertical="center"/>
    </xf>
    <xf numFmtId="0" fontId="46" fillId="27" borderId="55" xfId="50" applyFont="1" applyFill="1" applyBorder="1" applyAlignment="1">
      <alignment horizontal="distributed" vertical="center" wrapText="1"/>
    </xf>
    <xf numFmtId="0" fontId="46" fillId="27" borderId="128" xfId="50" applyNumberFormat="1" applyFont="1" applyFill="1" applyBorder="1" applyAlignment="1">
      <alignment horizontal="distributed" vertical="center" indent="2"/>
    </xf>
    <xf numFmtId="0" fontId="46" fillId="27" borderId="129" xfId="50" applyNumberFormat="1" applyFont="1" applyFill="1" applyBorder="1" applyAlignment="1">
      <alignment horizontal="distributed" vertical="center" indent="2"/>
    </xf>
    <xf numFmtId="0" fontId="46" fillId="27" borderId="131" xfId="50" applyNumberFormat="1" applyFont="1" applyFill="1" applyBorder="1" applyAlignment="1">
      <alignment horizontal="distributed" vertical="center" indent="2"/>
    </xf>
    <xf numFmtId="0" fontId="46" fillId="27" borderId="122" xfId="50" applyFont="1" applyFill="1" applyBorder="1" applyAlignment="1">
      <alignment horizontal="distributed" vertical="center"/>
    </xf>
    <xf numFmtId="0" fontId="46" fillId="27" borderId="123" xfId="50" applyFont="1" applyFill="1" applyBorder="1" applyAlignment="1">
      <alignment horizontal="distributed" vertical="center"/>
    </xf>
    <xf numFmtId="0" fontId="27" fillId="29" borderId="28" xfId="51" applyNumberFormat="1" applyFont="1" applyFill="1" applyBorder="1" applyAlignment="1">
      <alignment horizontal="center" vertical="center"/>
    </xf>
    <xf numFmtId="0" fontId="27" fillId="29" borderId="114" xfId="50" applyFont="1" applyFill="1" applyBorder="1" applyAlignment="1">
      <alignment horizontal="center" vertical="center"/>
    </xf>
    <xf numFmtId="0" fontId="27" fillId="29" borderId="31" xfId="50" applyFont="1" applyFill="1" applyBorder="1" applyAlignment="1">
      <alignment horizontal="center" vertical="center"/>
    </xf>
    <xf numFmtId="0" fontId="27" fillId="29" borderId="115" xfId="50" applyFont="1" applyFill="1" applyBorder="1" applyAlignment="1">
      <alignment horizontal="center" vertical="center"/>
    </xf>
    <xf numFmtId="0" fontId="27" fillId="29" borderId="116" xfId="50" applyFont="1" applyFill="1" applyBorder="1" applyAlignment="1">
      <alignment horizontal="center" vertical="center"/>
    </xf>
    <xf numFmtId="0" fontId="27" fillId="29" borderId="117" xfId="50" applyFont="1" applyFill="1" applyBorder="1" applyAlignment="1">
      <alignment horizontal="center" vertical="center"/>
    </xf>
    <xf numFmtId="0" fontId="46" fillId="27" borderId="14" xfId="50" applyNumberFormat="1" applyFont="1" applyFill="1" applyBorder="1" applyAlignment="1">
      <alignment horizontal="distributed" vertical="center"/>
    </xf>
    <xf numFmtId="0" fontId="46" fillId="27" borderId="0" xfId="50" applyFont="1" applyFill="1" applyBorder="1" applyAlignment="1">
      <alignment horizontal="distributed" vertical="center"/>
    </xf>
    <xf numFmtId="0" fontId="46" fillId="27" borderId="19" xfId="50" applyFont="1" applyFill="1" applyBorder="1" applyAlignment="1">
      <alignment horizontal="distributed" vertical="center"/>
    </xf>
    <xf numFmtId="0" fontId="64" fillId="41" borderId="0" xfId="55" applyFont="1" applyFill="1" applyAlignment="1">
      <alignment horizontal="center" vertical="center"/>
    </xf>
    <xf numFmtId="0" fontId="27" fillId="30" borderId="38" xfId="0" applyFont="1" applyFill="1" applyBorder="1" applyAlignment="1">
      <alignment horizontal="distributed" vertical="center" justifyLastLine="1"/>
    </xf>
    <xf numFmtId="0" fontId="26" fillId="30" borderId="38" xfId="0" applyFont="1" applyFill="1" applyBorder="1" applyAlignment="1">
      <alignment horizontal="distributed" vertical="center" justifyLastLine="1"/>
    </xf>
    <xf numFmtId="0" fontId="26" fillId="30" borderId="140" xfId="0" applyFont="1" applyFill="1" applyBorder="1" applyAlignment="1">
      <alignment horizontal="distributed" vertical="center"/>
    </xf>
    <xf numFmtId="0" fontId="27" fillId="30" borderId="37" xfId="0" applyFont="1" applyFill="1" applyBorder="1" applyAlignment="1">
      <alignment horizontal="distributed" vertical="center" justifyLastLine="1"/>
    </xf>
    <xf numFmtId="0" fontId="27" fillId="30" borderId="136" xfId="0" applyFont="1" applyFill="1" applyBorder="1" applyAlignment="1">
      <alignment horizontal="distributed" vertical="center" justifyLastLine="1"/>
    </xf>
    <xf numFmtId="38" fontId="27" fillId="26" borderId="124" xfId="0" applyNumberFormat="1" applyFont="1" applyFill="1" applyBorder="1" applyAlignment="1">
      <alignment horizontal="center" vertical="center" shrinkToFit="1"/>
    </xf>
    <xf numFmtId="38" fontId="27" fillId="26" borderId="133" xfId="0" applyNumberFormat="1" applyFont="1" applyFill="1" applyBorder="1" applyAlignment="1">
      <alignment horizontal="center" vertical="center" shrinkToFit="1"/>
    </xf>
    <xf numFmtId="38" fontId="27" fillId="26" borderId="25" xfId="0" applyNumberFormat="1" applyFont="1" applyFill="1" applyBorder="1" applyAlignment="1">
      <alignment horizontal="center" vertical="center" shrinkToFit="1"/>
    </xf>
    <xf numFmtId="38" fontId="26" fillId="26" borderId="27" xfId="0" applyNumberFormat="1" applyFont="1" applyFill="1" applyBorder="1" applyAlignment="1">
      <alignment horizontal="center" vertical="center" shrinkToFit="1"/>
    </xf>
    <xf numFmtId="0" fontId="26" fillId="26" borderId="133" xfId="0" applyFont="1" applyFill="1" applyBorder="1" applyAlignment="1">
      <alignment horizontal="center" vertical="center" shrinkToFit="1"/>
    </xf>
    <xf numFmtId="38" fontId="27" fillId="26" borderId="134" xfId="0" applyNumberFormat="1" applyFont="1" applyFill="1" applyBorder="1" applyAlignment="1">
      <alignment horizontal="center" vertical="center" shrinkToFit="1"/>
    </xf>
    <xf numFmtId="38" fontId="27" fillId="26" borderId="40" xfId="0" applyNumberFormat="1" applyFont="1" applyFill="1" applyBorder="1" applyAlignment="1">
      <alignment horizontal="center" vertical="center" shrinkToFit="1"/>
    </xf>
    <xf numFmtId="38" fontId="27" fillId="26" borderId="36" xfId="0" applyNumberFormat="1" applyFont="1" applyFill="1" applyBorder="1" applyAlignment="1">
      <alignment horizontal="center" vertical="center" shrinkToFit="1"/>
    </xf>
    <xf numFmtId="38" fontId="27" fillId="26" borderId="27" xfId="0" applyNumberFormat="1" applyFont="1" applyFill="1" applyBorder="1" applyAlignment="1">
      <alignment horizontal="center" vertical="center" shrinkToFit="1"/>
    </xf>
    <xf numFmtId="0" fontId="27" fillId="30" borderId="141" xfId="0" applyFont="1" applyFill="1" applyBorder="1" applyAlignment="1">
      <alignment horizontal="distributed" vertical="center" justifyLastLine="1"/>
    </xf>
    <xf numFmtId="0" fontId="27" fillId="30" borderId="138" xfId="0" applyFont="1" applyFill="1" applyBorder="1" applyAlignment="1">
      <alignment horizontal="distributed" vertical="center" justifyLastLine="1"/>
    </xf>
    <xf numFmtId="0" fontId="26" fillId="30" borderId="138" xfId="0" applyFont="1" applyFill="1" applyBorder="1" applyAlignment="1">
      <alignment horizontal="distributed" vertical="center"/>
    </xf>
    <xf numFmtId="0" fontId="26" fillId="30" borderId="139" xfId="0" applyFont="1" applyFill="1" applyBorder="1" applyAlignment="1">
      <alignment horizontal="distributed" vertical="center"/>
    </xf>
    <xf numFmtId="0" fontId="26" fillId="30" borderId="142" xfId="0" applyFont="1" applyFill="1" applyBorder="1" applyAlignment="1">
      <alignment horizontal="distributed" vertical="center" justifyLastLine="1"/>
    </xf>
    <xf numFmtId="0" fontId="26" fillId="30" borderId="38" xfId="0" applyFont="1" applyFill="1" applyBorder="1" applyAlignment="1">
      <alignment horizontal="distributed" vertical="center"/>
    </xf>
    <xf numFmtId="38" fontId="26" fillId="26" borderId="25" xfId="0" applyNumberFormat="1" applyFont="1" applyFill="1" applyBorder="1" applyAlignment="1">
      <alignment horizontal="center" vertical="center" shrinkToFit="1"/>
    </xf>
    <xf numFmtId="0" fontId="27" fillId="30" borderId="28" xfId="0" applyFont="1" applyFill="1" applyBorder="1" applyAlignment="1">
      <alignment horizontal="distributed" vertical="center" justifyLastLine="1"/>
    </xf>
    <xf numFmtId="0" fontId="26" fillId="30" borderId="29" xfId="0" applyFont="1" applyFill="1" applyBorder="1" applyAlignment="1">
      <alignment horizontal="distributed" vertical="center" justifyLastLine="1"/>
    </xf>
    <xf numFmtId="0" fontId="26" fillId="30" borderId="30" xfId="0" applyFont="1" applyFill="1" applyBorder="1" applyAlignment="1">
      <alignment horizontal="distributed" vertical="center" justifyLastLine="1"/>
    </xf>
    <xf numFmtId="0" fontId="26" fillId="30" borderId="29" xfId="0" applyFont="1" applyFill="1" applyBorder="1" applyAlignment="1">
      <alignment horizontal="distributed" vertical="center"/>
    </xf>
    <xf numFmtId="0" fontId="26" fillId="30" borderId="30" xfId="0" applyFont="1" applyFill="1" applyBorder="1" applyAlignment="1">
      <alignment horizontal="distributed" vertical="center"/>
    </xf>
    <xf numFmtId="0" fontId="27" fillId="30" borderId="135" xfId="0" applyFont="1" applyFill="1" applyBorder="1" applyAlignment="1">
      <alignment horizontal="distributed" vertical="center" justifyLastLine="1"/>
    </xf>
    <xf numFmtId="0" fontId="26" fillId="30" borderId="129" xfId="0" applyFont="1" applyFill="1" applyBorder="1" applyAlignment="1">
      <alignment horizontal="distributed" vertical="center" justifyLastLine="1"/>
    </xf>
    <xf numFmtId="0" fontId="26" fillId="30" borderId="130" xfId="0" applyFont="1" applyFill="1" applyBorder="1" applyAlignment="1">
      <alignment horizontal="distributed" vertical="center" justifyLastLine="1"/>
    </xf>
    <xf numFmtId="0" fontId="27" fillId="30" borderId="29" xfId="0" applyFont="1" applyFill="1" applyBorder="1" applyAlignment="1">
      <alignment horizontal="distributed" vertical="center" justifyLastLine="1"/>
    </xf>
    <xf numFmtId="0" fontId="27" fillId="30" borderId="30" xfId="0" applyFont="1" applyFill="1" applyBorder="1" applyAlignment="1">
      <alignment horizontal="distributed" vertical="center" justifyLastLine="1"/>
    </xf>
    <xf numFmtId="0" fontId="26" fillId="30" borderId="136" xfId="0" applyFont="1" applyFill="1" applyBorder="1" applyAlignment="1">
      <alignment horizontal="distributed" vertical="center" justifyLastLine="1"/>
    </xf>
    <xf numFmtId="0" fontId="26" fillId="30" borderId="116" xfId="0" applyFont="1" applyFill="1" applyBorder="1" applyAlignment="1">
      <alignment horizontal="distributed" vertical="center" justifyLastLine="1"/>
    </xf>
    <xf numFmtId="0" fontId="26" fillId="30" borderId="19" xfId="0" applyFont="1" applyFill="1" applyBorder="1" applyAlignment="1">
      <alignment horizontal="distributed" vertical="center" justifyLastLine="1"/>
    </xf>
    <xf numFmtId="0" fontId="26" fillId="30" borderId="52" xfId="0" applyFont="1" applyFill="1" applyBorder="1" applyAlignment="1">
      <alignment horizontal="distributed" vertical="center" justifyLastLine="1"/>
    </xf>
    <xf numFmtId="0" fontId="27" fillId="30" borderId="28" xfId="0" applyFont="1" applyFill="1" applyBorder="1" applyAlignment="1">
      <alignment horizontal="center" vertical="center" wrapText="1"/>
    </xf>
    <xf numFmtId="0" fontId="26" fillId="30" borderId="30" xfId="0" applyFont="1" applyFill="1" applyBorder="1" applyAlignment="1">
      <alignment horizontal="center" vertical="center" wrapText="1"/>
    </xf>
    <xf numFmtId="0" fontId="27" fillId="30" borderId="31" xfId="0" applyFont="1" applyFill="1" applyBorder="1" applyAlignment="1">
      <alignment horizontal="center" vertical="center" wrapText="1"/>
    </xf>
    <xf numFmtId="0" fontId="26" fillId="30" borderId="32" xfId="0" applyFont="1" applyFill="1" applyBorder="1" applyAlignment="1">
      <alignment horizontal="center" vertical="center" wrapText="1"/>
    </xf>
    <xf numFmtId="0" fontId="27" fillId="30" borderId="116" xfId="0" applyFont="1" applyFill="1" applyBorder="1" applyAlignment="1">
      <alignment horizontal="center" vertical="center" wrapText="1"/>
    </xf>
    <xf numFmtId="0" fontId="26" fillId="30" borderId="52" xfId="0" applyFont="1" applyFill="1" applyBorder="1" applyAlignment="1">
      <alignment horizontal="center" vertical="center" wrapText="1"/>
    </xf>
    <xf numFmtId="38" fontId="27" fillId="26" borderId="124" xfId="34" applyNumberFormat="1" applyFont="1" applyFill="1" applyBorder="1" applyAlignment="1">
      <alignment horizontal="center" vertical="center" shrinkToFit="1"/>
    </xf>
    <xf numFmtId="38" fontId="27" fillId="26" borderId="40" xfId="34" applyNumberFormat="1" applyFont="1" applyFill="1" applyBorder="1" applyAlignment="1">
      <alignment horizontal="center" vertical="center" shrinkToFit="1"/>
    </xf>
    <xf numFmtId="0" fontId="26" fillId="30" borderId="31" xfId="0" applyFont="1" applyFill="1" applyBorder="1" applyAlignment="1">
      <alignment horizontal="distributed" vertical="center" justifyLastLine="1"/>
    </xf>
    <xf numFmtId="0" fontId="26" fillId="30" borderId="0" xfId="0" applyFont="1" applyFill="1" applyBorder="1" applyAlignment="1">
      <alignment horizontal="distributed" vertical="center" justifyLastLine="1"/>
    </xf>
    <xf numFmtId="0" fontId="26" fillId="30" borderId="32" xfId="0" applyFont="1" applyFill="1" applyBorder="1" applyAlignment="1">
      <alignment horizontal="distributed" vertical="center" justifyLastLine="1"/>
    </xf>
    <xf numFmtId="38" fontId="27" fillId="26" borderId="132" xfId="0" applyNumberFormat="1" applyFont="1" applyFill="1" applyBorder="1" applyAlignment="1">
      <alignment horizontal="center" vertical="center" shrinkToFit="1"/>
    </xf>
    <xf numFmtId="38" fontId="26" fillId="26" borderId="132" xfId="0" applyNumberFormat="1" applyFont="1" applyFill="1" applyBorder="1" applyAlignment="1">
      <alignment horizontal="center" vertical="center" shrinkToFit="1"/>
    </xf>
    <xf numFmtId="38" fontId="26" fillId="26" borderId="133" xfId="0" applyNumberFormat="1" applyFont="1" applyFill="1" applyBorder="1" applyAlignment="1">
      <alignment horizontal="center" vertical="center" shrinkToFit="1"/>
    </xf>
    <xf numFmtId="38" fontId="27" fillId="26" borderId="25" xfId="0" applyNumberFormat="1" applyFont="1" applyFill="1" applyBorder="1" applyAlignment="1">
      <alignment horizontal="distributed" vertical="center" shrinkToFit="1"/>
    </xf>
    <xf numFmtId="38" fontId="27" fillId="26" borderId="27" xfId="0" applyNumberFormat="1" applyFont="1" applyFill="1" applyBorder="1" applyAlignment="1">
      <alignment horizontal="distributed" vertical="center" shrinkToFit="1"/>
    </xf>
    <xf numFmtId="38" fontId="26" fillId="26" borderId="40" xfId="0" applyNumberFormat="1" applyFont="1" applyFill="1" applyBorder="1" applyAlignment="1">
      <alignment horizontal="center" vertical="center" shrinkToFit="1"/>
    </xf>
    <xf numFmtId="0" fontId="26" fillId="30" borderId="137" xfId="0" applyFont="1" applyFill="1" applyBorder="1" applyAlignment="1">
      <alignment horizontal="distributed" vertical="center" justifyLastLine="1"/>
    </xf>
    <xf numFmtId="0" fontId="27" fillId="30" borderId="139" xfId="0" applyFont="1" applyFill="1" applyBorder="1" applyAlignment="1">
      <alignment horizontal="distributed" vertical="center" justifyLastLine="1"/>
    </xf>
    <xf numFmtId="0" fontId="27" fillId="29" borderId="0" xfId="0" applyFont="1" applyFill="1" applyBorder="1" applyAlignment="1">
      <alignment vertical="center" wrapText="1"/>
    </xf>
    <xf numFmtId="0" fontId="26" fillId="29" borderId="0" xfId="0" applyFont="1" applyFill="1" applyAlignment="1">
      <alignment vertical="center" wrapText="1"/>
    </xf>
    <xf numFmtId="0" fontId="26" fillId="29" borderId="0" xfId="0" applyFont="1" applyFill="1" applyAlignment="1">
      <alignment vertical="center"/>
    </xf>
    <xf numFmtId="0" fontId="47" fillId="27" borderId="13" xfId="0" applyFont="1" applyFill="1" applyBorder="1" applyAlignment="1">
      <alignment horizontal="distributed" vertical="center" wrapText="1"/>
    </xf>
    <xf numFmtId="0" fontId="47" fillId="27" borderId="16" xfId="0" applyFont="1" applyFill="1" applyBorder="1" applyAlignment="1">
      <alignment horizontal="distributed" vertical="center" wrapText="1"/>
    </xf>
    <xf numFmtId="0" fontId="47" fillId="27" borderId="18" xfId="0" applyFont="1" applyFill="1" applyBorder="1" applyAlignment="1">
      <alignment horizontal="distributed" vertical="center" wrapText="1"/>
    </xf>
    <xf numFmtId="0" fontId="47" fillId="27" borderId="126" xfId="0" applyFont="1" applyFill="1" applyBorder="1" applyAlignment="1">
      <alignment horizontal="distributed" vertical="center" wrapText="1"/>
    </xf>
    <xf numFmtId="0" fontId="49" fillId="27" borderId="103" xfId="0" applyFont="1" applyFill="1" applyBorder="1" applyAlignment="1">
      <alignment horizontal="distributed" vertical="center" wrapText="1"/>
    </xf>
    <xf numFmtId="0" fontId="49" fillId="27" borderId="127" xfId="0" applyFont="1" applyFill="1" applyBorder="1" applyAlignment="1">
      <alignment horizontal="distributed" vertical="center" wrapText="1"/>
    </xf>
    <xf numFmtId="0" fontId="47" fillId="27" borderId="152" xfId="0" applyFont="1" applyFill="1" applyBorder="1" applyAlignment="1">
      <alignment horizontal="distributed" vertical="center" wrapText="1"/>
    </xf>
    <xf numFmtId="0" fontId="47" fillId="27" borderId="31" xfId="0" applyFont="1" applyFill="1" applyBorder="1" applyAlignment="1">
      <alignment horizontal="distributed" vertical="center" wrapText="1"/>
    </xf>
    <xf numFmtId="0" fontId="47" fillId="27" borderId="116" xfId="0" applyFont="1" applyFill="1" applyBorder="1" applyAlignment="1">
      <alignment horizontal="distributed" vertical="center" wrapText="1"/>
    </xf>
    <xf numFmtId="0" fontId="47" fillId="27" borderId="127" xfId="0" applyFont="1" applyFill="1" applyBorder="1" applyAlignment="1">
      <alignment horizontal="distributed" vertical="center" wrapText="1"/>
    </xf>
    <xf numFmtId="0" fontId="47" fillId="27" borderId="135" xfId="0" applyFont="1" applyFill="1" applyBorder="1" applyAlignment="1">
      <alignment horizontal="distributed" vertical="center"/>
    </xf>
    <xf numFmtId="0" fontId="47" fillId="27" borderId="129" xfId="0" applyFont="1" applyFill="1" applyBorder="1" applyAlignment="1">
      <alignment horizontal="distributed" vertical="center"/>
    </xf>
    <xf numFmtId="0" fontId="47" fillId="27" borderId="130" xfId="0" applyFont="1" applyFill="1" applyBorder="1" applyAlignment="1">
      <alignment horizontal="distributed" vertical="center"/>
    </xf>
    <xf numFmtId="0" fontId="47" fillId="27" borderId="55" xfId="0" applyFont="1" applyFill="1" applyBorder="1" applyAlignment="1">
      <alignment horizontal="distributed" vertical="center" wrapText="1"/>
    </xf>
    <xf numFmtId="0" fontId="47" fillId="27" borderId="53" xfId="0" applyFont="1" applyFill="1" applyBorder="1" applyAlignment="1">
      <alignment horizontal="distributed" vertical="center" wrapText="1"/>
    </xf>
    <xf numFmtId="0" fontId="47" fillId="27" borderId="135" xfId="0" applyFont="1" applyFill="1" applyBorder="1" applyAlignment="1">
      <alignment horizontal="distributed" vertical="center" justifyLastLine="1"/>
    </xf>
    <xf numFmtId="0" fontId="49" fillId="27" borderId="130" xfId="0" applyFont="1" applyFill="1" applyBorder="1" applyAlignment="1">
      <alignment horizontal="distributed" vertical="center" justifyLastLine="1"/>
    </xf>
    <xf numFmtId="0" fontId="47" fillId="27" borderId="143" xfId="0" applyFont="1" applyFill="1" applyBorder="1" applyAlignment="1">
      <alignment horizontal="distributed" vertical="center" wrapText="1"/>
    </xf>
    <xf numFmtId="0" fontId="49" fillId="27" borderId="144" xfId="0" applyFont="1" applyFill="1" applyBorder="1" applyAlignment="1">
      <alignment horizontal="distributed" vertical="center" wrapText="1"/>
    </xf>
    <xf numFmtId="0" fontId="47" fillId="27" borderId="15" xfId="0" applyFont="1" applyFill="1" applyBorder="1" applyAlignment="1">
      <alignment horizontal="distributed" vertical="center" wrapText="1"/>
    </xf>
    <xf numFmtId="0" fontId="47" fillId="27" borderId="17" xfId="0" applyFont="1" applyFill="1" applyBorder="1" applyAlignment="1">
      <alignment horizontal="distributed" vertical="center" wrapText="1"/>
    </xf>
    <xf numFmtId="0" fontId="47" fillId="27" borderId="20" xfId="0" applyFont="1" applyFill="1" applyBorder="1" applyAlignment="1">
      <alignment horizontal="distributed" vertical="center" wrapText="1"/>
    </xf>
    <xf numFmtId="0" fontId="47" fillId="27" borderId="54" xfId="0" applyFont="1" applyFill="1" applyBorder="1" applyAlignment="1">
      <alignment horizontal="distributed" vertical="center" wrapText="1"/>
    </xf>
    <xf numFmtId="0" fontId="33" fillId="29" borderId="124" xfId="52" applyFont="1" applyFill="1" applyBorder="1" applyAlignment="1">
      <alignment horizontal="center" vertical="center"/>
    </xf>
    <xf numFmtId="0" fontId="33" fillId="29" borderId="40" xfId="52" applyFont="1" applyFill="1" applyBorder="1" applyAlignment="1">
      <alignment horizontal="center" vertical="center"/>
    </xf>
    <xf numFmtId="0" fontId="33" fillId="29" borderId="28" xfId="51" applyNumberFormat="1" applyFont="1" applyFill="1" applyBorder="1" applyAlignment="1">
      <alignment horizontal="center" vertical="center"/>
    </xf>
    <xf numFmtId="0" fontId="33" fillId="29" borderId="30" xfId="0" applyFont="1" applyFill="1" applyBorder="1" applyAlignment="1">
      <alignment horizontal="center" vertical="center"/>
    </xf>
    <xf numFmtId="0" fontId="33" fillId="29" borderId="31" xfId="51" applyNumberFormat="1" applyFont="1" applyFill="1" applyBorder="1" applyAlignment="1">
      <alignment horizontal="center" vertical="center"/>
    </xf>
    <xf numFmtId="0" fontId="33" fillId="29" borderId="32" xfId="0" applyFont="1" applyFill="1" applyBorder="1" applyAlignment="1">
      <alignment horizontal="center" vertical="center"/>
    </xf>
    <xf numFmtId="0" fontId="33" fillId="29" borderId="31" xfId="0" applyFont="1" applyFill="1" applyBorder="1" applyAlignment="1">
      <alignment horizontal="center" vertical="center"/>
    </xf>
    <xf numFmtId="0" fontId="33" fillId="29" borderId="116" xfId="0" applyFont="1" applyFill="1" applyBorder="1" applyAlignment="1">
      <alignment horizontal="center" vertical="center"/>
    </xf>
    <xf numFmtId="0" fontId="33" fillId="29" borderId="52" xfId="0" applyFont="1" applyFill="1" applyBorder="1" applyAlignment="1">
      <alignment horizontal="center" vertical="center"/>
    </xf>
    <xf numFmtId="0" fontId="49" fillId="27" borderId="145" xfId="0" applyFont="1" applyFill="1" applyBorder="1" applyAlignment="1">
      <alignment horizontal="distributed" vertical="center" wrapText="1"/>
    </xf>
    <xf numFmtId="0" fontId="47" fillId="27" borderId="144" xfId="0" applyFont="1" applyFill="1" applyBorder="1" applyAlignment="1">
      <alignment horizontal="distributed" vertical="center" wrapText="1"/>
    </xf>
    <xf numFmtId="0" fontId="47" fillId="27" borderId="145" xfId="0" applyFont="1" applyFill="1" applyBorder="1" applyAlignment="1">
      <alignment horizontal="distributed" vertical="center" wrapText="1"/>
    </xf>
    <xf numFmtId="0" fontId="33" fillId="29" borderId="146" xfId="48" applyFont="1" applyFill="1" applyBorder="1" applyAlignment="1">
      <alignment horizontal="center" vertical="center"/>
    </xf>
    <xf numFmtId="0" fontId="33" fillId="29" borderId="147" xfId="48" applyFont="1" applyFill="1" applyBorder="1" applyAlignment="1">
      <alignment horizontal="center" vertical="center"/>
    </xf>
    <xf numFmtId="0" fontId="47" fillId="27" borderId="29" xfId="48" applyFont="1" applyFill="1" applyBorder="1" applyAlignment="1">
      <alignment horizontal="distributed" vertical="center" wrapText="1"/>
    </xf>
    <xf numFmtId="0" fontId="48" fillId="27" borderId="0" xfId="48" applyFont="1" applyFill="1" applyBorder="1" applyAlignment="1">
      <alignment horizontal="distributed" vertical="center" wrapText="1"/>
    </xf>
    <xf numFmtId="0" fontId="48" fillId="27" borderId="43" xfId="48" applyFont="1" applyFill="1" applyBorder="1" applyAlignment="1">
      <alignment horizontal="distributed" vertical="center" wrapText="1"/>
    </xf>
    <xf numFmtId="0" fontId="48" fillId="27" borderId="29" xfId="48" applyFont="1" applyFill="1" applyBorder="1" applyAlignment="1">
      <alignment horizontal="distributed" vertical="center" wrapText="1"/>
    </xf>
    <xf numFmtId="0" fontId="48" fillId="27" borderId="16" xfId="48" applyFont="1" applyFill="1" applyBorder="1" applyAlignment="1">
      <alignment horizontal="distributed" vertical="center" wrapText="1"/>
    </xf>
    <xf numFmtId="0" fontId="48" fillId="27" borderId="18" xfId="48" applyFont="1" applyFill="1" applyBorder="1" applyAlignment="1">
      <alignment horizontal="distributed" vertical="center" wrapText="1"/>
    </xf>
    <xf numFmtId="0" fontId="48" fillId="27" borderId="19" xfId="48" applyFont="1" applyFill="1" applyBorder="1" applyAlignment="1">
      <alignment horizontal="distributed" vertical="center" wrapText="1"/>
    </xf>
    <xf numFmtId="0" fontId="48" fillId="27" borderId="29" xfId="48" applyFont="1" applyFill="1" applyBorder="1" applyAlignment="1">
      <alignment horizontal="distributed" vertical="center"/>
    </xf>
    <xf numFmtId="0" fontId="48" fillId="27" borderId="0" xfId="48" applyFont="1" applyFill="1" applyBorder="1" applyAlignment="1">
      <alignment horizontal="distributed" vertical="center"/>
    </xf>
    <xf numFmtId="0" fontId="48" fillId="27" borderId="19" xfId="48" applyFont="1" applyFill="1" applyBorder="1" applyAlignment="1">
      <alignment horizontal="distributed" vertical="center"/>
    </xf>
    <xf numFmtId="0" fontId="34" fillId="0" borderId="28" xfId="48" applyFont="1" applyFill="1" applyBorder="1" applyAlignment="1">
      <alignment horizontal="justify" vertical="center" wrapText="1"/>
    </xf>
    <xf numFmtId="0" fontId="34" fillId="0" borderId="30" xfId="48" applyFont="1" applyFill="1" applyBorder="1" applyAlignment="1">
      <alignment horizontal="justify" vertical="center" wrapText="1"/>
    </xf>
    <xf numFmtId="0" fontId="34" fillId="0" borderId="31" xfId="48" applyFont="1" applyFill="1" applyBorder="1" applyAlignment="1">
      <alignment horizontal="justify" vertical="center" wrapText="1"/>
    </xf>
    <xf numFmtId="0" fontId="34" fillId="0" borderId="32" xfId="48" applyFont="1" applyFill="1" applyBorder="1" applyAlignment="1">
      <alignment horizontal="justify" vertical="center" wrapText="1"/>
    </xf>
    <xf numFmtId="0" fontId="34" fillId="0" borderId="33" xfId="48" applyFont="1" applyFill="1" applyBorder="1" applyAlignment="1">
      <alignment horizontal="justify" vertical="center" wrapText="1"/>
    </xf>
    <xf numFmtId="0" fontId="34" fillId="0" borderId="35" xfId="48" applyFont="1" applyFill="1" applyBorder="1" applyAlignment="1">
      <alignment horizontal="justify" vertical="center" wrapText="1"/>
    </xf>
    <xf numFmtId="0" fontId="47" fillId="27" borderId="44" xfId="48" applyNumberFormat="1" applyFont="1" applyFill="1" applyBorder="1" applyAlignment="1">
      <alignment horizontal="distributed" vertical="center" wrapText="1"/>
    </xf>
    <xf numFmtId="0" fontId="48" fillId="27" borderId="45" xfId="48" applyNumberFormat="1" applyFont="1" applyFill="1" applyBorder="1" applyAlignment="1">
      <alignment horizontal="distributed" vertical="center" wrapText="1"/>
    </xf>
    <xf numFmtId="0" fontId="33" fillId="29" borderId="146" xfId="48" applyFont="1" applyFill="1" applyBorder="1" applyAlignment="1">
      <alignment horizontal="center"/>
    </xf>
    <xf numFmtId="0" fontId="33" fillId="29" borderId="148" xfId="48" applyFont="1" applyFill="1" applyBorder="1" applyAlignment="1">
      <alignment horizontal="center"/>
    </xf>
    <xf numFmtId="0" fontId="27" fillId="29" borderId="37" xfId="52" applyFont="1" applyFill="1" applyBorder="1" applyAlignment="1">
      <alignment horizontal="center" vertical="center"/>
    </xf>
    <xf numFmtId="0" fontId="27" fillId="29" borderId="21" xfId="52" applyFont="1" applyFill="1" applyBorder="1" applyAlignment="1">
      <alignment horizontal="center" vertical="center"/>
    </xf>
    <xf numFmtId="0" fontId="46" fillId="27" borderId="38" xfId="0" applyFont="1" applyFill="1" applyBorder="1" applyAlignment="1">
      <alignment horizontal="distributed" vertical="center" wrapText="1"/>
    </xf>
    <xf numFmtId="0" fontId="46" fillId="27" borderId="54" xfId="0" applyFont="1" applyFill="1" applyBorder="1" applyAlignment="1">
      <alignment horizontal="distributed" vertical="center" wrapText="1"/>
    </xf>
    <xf numFmtId="0" fontId="46" fillId="27" borderId="54" xfId="34" applyNumberFormat="1" applyFont="1" applyFill="1" applyBorder="1" applyAlignment="1">
      <alignment horizontal="distributed" vertical="center" wrapText="1"/>
    </xf>
    <xf numFmtId="0" fontId="46" fillId="27" borderId="55" xfId="46" applyNumberFormat="1" applyFont="1" applyFill="1" applyBorder="1" applyAlignment="1">
      <alignment horizontal="distributed" vertical="center" wrapText="1"/>
    </xf>
    <xf numFmtId="0" fontId="27" fillId="29" borderId="38" xfId="51" applyNumberFormat="1" applyFont="1" applyFill="1" applyBorder="1" applyAlignment="1">
      <alignment horizontal="center" vertical="center"/>
    </xf>
    <xf numFmtId="0" fontId="26" fillId="29" borderId="38" xfId="0" applyFont="1" applyFill="1" applyBorder="1" applyAlignment="1">
      <alignment horizontal="center" vertical="center"/>
    </xf>
    <xf numFmtId="0" fontId="46" fillId="27" borderId="22" xfId="0" applyFont="1" applyFill="1" applyBorder="1" applyAlignment="1">
      <alignment horizontal="distributed" vertical="center" wrapText="1"/>
    </xf>
    <xf numFmtId="0" fontId="46" fillId="27" borderId="15" xfId="0" applyFont="1" applyFill="1" applyBorder="1" applyAlignment="1">
      <alignment horizontal="distributed" vertical="center" wrapText="1"/>
    </xf>
    <xf numFmtId="0" fontId="40" fillId="29" borderId="13" xfId="49" applyFont="1" applyFill="1" applyBorder="1" applyAlignment="1">
      <alignment horizontal="center"/>
    </xf>
    <xf numFmtId="0" fontId="26" fillId="29" borderId="15" xfId="49" applyFont="1" applyFill="1" applyBorder="1" applyAlignment="1">
      <alignment horizontal="center"/>
    </xf>
    <xf numFmtId="0" fontId="26" fillId="29" borderId="18" xfId="49" applyFont="1" applyFill="1" applyBorder="1" applyAlignment="1">
      <alignment horizontal="center"/>
    </xf>
    <xf numFmtId="0" fontId="26" fillId="29" borderId="20" xfId="49" applyFont="1" applyFill="1" applyBorder="1" applyAlignment="1">
      <alignment horizontal="center"/>
    </xf>
    <xf numFmtId="0" fontId="46" fillId="27" borderId="54" xfId="51" applyNumberFormat="1" applyFont="1" applyFill="1" applyBorder="1" applyAlignment="1">
      <alignment horizontal="distributed" vertical="center" wrapText="1"/>
    </xf>
    <xf numFmtId="0" fontId="44" fillId="27" borderId="53" xfId="47" applyNumberFormat="1" applyFont="1" applyFill="1" applyBorder="1" applyAlignment="1">
      <alignment horizontal="distributed" vertical="center" wrapText="1"/>
    </xf>
    <xf numFmtId="0" fontId="26" fillId="29" borderId="13" xfId="51" applyNumberFormat="1" applyFont="1" applyFill="1" applyBorder="1" applyAlignment="1">
      <alignment horizontal="center" vertical="center"/>
    </xf>
    <xf numFmtId="0" fontId="26" fillId="29" borderId="15" xfId="47" applyFont="1" applyFill="1" applyBorder="1" applyAlignment="1">
      <alignment horizontal="center" vertical="center"/>
    </xf>
    <xf numFmtId="0" fontId="26" fillId="29" borderId="18" xfId="47" applyFont="1" applyFill="1" applyBorder="1" applyAlignment="1">
      <alignment horizontal="center" vertical="center"/>
    </xf>
    <xf numFmtId="0" fontId="26" fillId="29" borderId="20" xfId="47" applyFont="1" applyFill="1" applyBorder="1" applyAlignment="1">
      <alignment horizontal="center" vertical="center"/>
    </xf>
  </cellXfs>
  <cellStyles count="56">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ハイパーリンク" xfId="28" builtinId="8"/>
    <cellStyle name="メモ" xfId="29" builtinId="10" customBuiltin="1"/>
    <cellStyle name="リンク セル" xfId="30" builtinId="24" customBuiltin="1"/>
    <cellStyle name="悪い" xfId="31" builtinId="27" customBuiltin="1"/>
    <cellStyle name="計算" xfId="32" builtinId="22" customBuiltin="1"/>
    <cellStyle name="警告文" xfId="33" builtinId="11" customBuiltin="1"/>
    <cellStyle name="桁区切り" xfId="34" builtinId="6"/>
    <cellStyle name="桁区切り 2" xfId="35" xr:uid="{00000000-0005-0000-0000-000022000000}"/>
    <cellStyle name="見出し 1" xfId="36" builtinId="16" customBuiltin="1"/>
    <cellStyle name="見出し 2" xfId="37" builtinId="17" customBuiltin="1"/>
    <cellStyle name="見出し 3" xfId="38" builtinId="18" customBuiltin="1"/>
    <cellStyle name="見出し 4" xfId="39" builtinId="19" customBuiltin="1"/>
    <cellStyle name="集計" xfId="40" builtinId="25" customBuiltin="1"/>
    <cellStyle name="出力" xfId="41" builtinId="21" customBuiltin="1"/>
    <cellStyle name="説明文" xfId="42" builtinId="53" customBuiltin="1"/>
    <cellStyle name="入力" xfId="43" builtinId="20" customBuiltin="1"/>
    <cellStyle name="標準" xfId="0" builtinId="0"/>
    <cellStyle name="標準 2" xfId="44" xr:uid="{00000000-0005-0000-0000-00002C000000}"/>
    <cellStyle name="標準 3" xfId="45" xr:uid="{00000000-0005-0000-0000-00002D000000}"/>
    <cellStyle name="標準_■原稿　雇用表(36)" xfId="46" xr:uid="{00000000-0005-0000-0000-00002E000000}"/>
    <cellStyle name="標準_長崎県１（需要）出力シート②" xfId="55" xr:uid="{AC7F4275-AAE5-45A2-8243-C14CCC6E103C}"/>
    <cellStyle name="標準_長崎県３（建設）逆行列係数表" xfId="47" xr:uid="{00000000-0005-0000-0000-00002F000000}"/>
    <cellStyle name="標準_長崎県３（建設）計算域シート④" xfId="48" xr:uid="{00000000-0005-0000-0000-000030000000}"/>
    <cellStyle name="標準_長崎県３（建設）建設部門投入係数表" xfId="49" xr:uid="{00000000-0005-0000-0000-000031000000}"/>
    <cellStyle name="標準_長崎県３（建設）出力シート②" xfId="50" xr:uid="{00000000-0005-0000-0000-000032000000}"/>
    <cellStyle name="標準_内生１" xfId="51" xr:uid="{00000000-0005-0000-0000-000033000000}"/>
    <cellStyle name="標準_内生２" xfId="52" xr:uid="{00000000-0005-0000-0000-000034000000}"/>
    <cellStyle name="未定義" xfId="53" xr:uid="{00000000-0005-0000-0000-000035000000}"/>
    <cellStyle name="良い" xfId="54" builtinId="26" customBuiltin="1"/>
  </cellStyles>
  <dxfs count="0"/>
  <tableStyles count="0" defaultTableStyle="TableStyleMedium9" defaultPivotStyle="PivotStyleLight16"/>
  <colors>
    <mruColors>
      <color rgb="FFFFCC00"/>
      <color rgb="FFFFFFCC"/>
      <color rgb="FF0000FF"/>
      <color rgb="FFCCFFCC"/>
      <color rgb="FF99CCFF"/>
      <color rgb="FFCC99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2.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solidFill>
                <a:latin typeface="HGPｺﾞｼｯｸM" panose="020B0600000000000000" pitchFamily="50" charset="-128"/>
                <a:ea typeface="HGPｺﾞｼｯｸM" panose="020B0600000000000000" pitchFamily="50" charset="-128"/>
                <a:cs typeface="+mn-cs"/>
              </a:defRPr>
            </a:pPr>
            <a:r>
              <a:rPr lang="ja-JP"/>
              <a:t>生産誘発額の内訳</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solidFill>
              <a:latin typeface="HGPｺﾞｼｯｸM" panose="020B0600000000000000" pitchFamily="50" charset="-128"/>
              <a:ea typeface="HGPｺﾞｼｯｸM" panose="020B0600000000000000" pitchFamily="50" charset="-128"/>
              <a:cs typeface="+mn-cs"/>
            </a:defRPr>
          </a:pPr>
          <a:endParaRPr lang="ja-JP"/>
        </a:p>
      </c:txPr>
    </c:title>
    <c:autoTitleDeleted val="0"/>
    <c:plotArea>
      <c:layout/>
      <c:pieChart>
        <c:varyColors val="1"/>
        <c:ser>
          <c:idx val="0"/>
          <c:order val="0"/>
          <c:spPr>
            <a:scene3d>
              <a:camera prst="orthographicFront"/>
              <a:lightRig rig="threePt" dir="t"/>
            </a:scene3d>
            <a:sp3d>
              <a:bevelT w="114300" prst="artDeco"/>
            </a:sp3d>
          </c:spPr>
          <c:dPt>
            <c:idx val="0"/>
            <c:bubble3D val="0"/>
            <c:spPr>
              <a:solidFill>
                <a:schemeClr val="accent1"/>
              </a:solidFill>
              <a:ln w="19050">
                <a:solidFill>
                  <a:schemeClr val="lt1"/>
                </a:solidFill>
              </a:ln>
              <a:effectLst/>
              <a:scene3d>
                <a:camera prst="orthographicFront"/>
                <a:lightRig rig="threePt" dir="t"/>
              </a:scene3d>
              <a:sp3d>
                <a:bevelT w="114300" prst="artDeco"/>
              </a:sp3d>
            </c:spPr>
            <c:extLst>
              <c:ext xmlns:c16="http://schemas.microsoft.com/office/drawing/2014/chart" uri="{C3380CC4-5D6E-409C-BE32-E72D297353CC}">
                <c16:uniqueId val="{00000001-8FE3-4A31-A5B4-B9E1DABE70AB}"/>
              </c:ext>
            </c:extLst>
          </c:dPt>
          <c:dPt>
            <c:idx val="1"/>
            <c:bubble3D val="0"/>
            <c:spPr>
              <a:solidFill>
                <a:schemeClr val="accent2"/>
              </a:solidFill>
              <a:ln w="19050">
                <a:solidFill>
                  <a:schemeClr val="lt1"/>
                </a:solidFill>
              </a:ln>
              <a:effectLst/>
              <a:scene3d>
                <a:camera prst="orthographicFront"/>
                <a:lightRig rig="threePt" dir="t"/>
              </a:scene3d>
              <a:sp3d>
                <a:bevelT w="114300" prst="artDeco"/>
              </a:sp3d>
            </c:spPr>
            <c:extLst>
              <c:ext xmlns:c16="http://schemas.microsoft.com/office/drawing/2014/chart" uri="{C3380CC4-5D6E-409C-BE32-E72D297353CC}">
                <c16:uniqueId val="{00000003-8FE3-4A31-A5B4-B9E1DABE70AB}"/>
              </c:ext>
            </c:extLst>
          </c:dPt>
          <c:dPt>
            <c:idx val="2"/>
            <c:bubble3D val="0"/>
            <c:spPr>
              <a:solidFill>
                <a:schemeClr val="accent3"/>
              </a:solidFill>
              <a:ln w="19050">
                <a:solidFill>
                  <a:schemeClr val="lt1"/>
                </a:solidFill>
              </a:ln>
              <a:effectLst/>
              <a:scene3d>
                <a:camera prst="orthographicFront"/>
                <a:lightRig rig="threePt" dir="t"/>
              </a:scene3d>
              <a:sp3d>
                <a:bevelT w="114300" prst="artDeco"/>
              </a:sp3d>
            </c:spPr>
            <c:extLst>
              <c:ext xmlns:c16="http://schemas.microsoft.com/office/drawing/2014/chart" uri="{C3380CC4-5D6E-409C-BE32-E72D297353CC}">
                <c16:uniqueId val="{00000005-8FE3-4A31-A5B4-B9E1DABE70AB}"/>
              </c:ext>
            </c:extLst>
          </c:dPt>
          <c:dLbls>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HGPｺﾞｼｯｸM" panose="020B0600000000000000" pitchFamily="50" charset="-128"/>
                    <a:ea typeface="HGPｺﾞｼｯｸM" panose="020B0600000000000000" pitchFamily="50" charset="-128"/>
                    <a:cs typeface="+mn-cs"/>
                  </a:defRPr>
                </a:pPr>
                <a:endParaRPr lang="ja-JP"/>
              </a:p>
            </c:txPr>
            <c:dLblPos val="outEnd"/>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④出力Ⅰ!$G$6:$I$6</c:f>
              <c:strCache>
                <c:ptCount val="3"/>
                <c:pt idx="0">
                  <c:v>直接効果</c:v>
                </c:pt>
                <c:pt idx="1">
                  <c:v>第1次間接
波及効果</c:v>
                </c:pt>
                <c:pt idx="2">
                  <c:v>第2次間接
波及効果</c:v>
                </c:pt>
              </c:strCache>
            </c:strRef>
          </c:cat>
          <c:val>
            <c:numRef>
              <c:f>④出力Ⅰ!$G$8:$I$8</c:f>
              <c:numCache>
                <c:formatCode>#,##0_);[Red]\(#,##0\)</c:formatCode>
                <c:ptCount val="3"/>
                <c:pt idx="0">
                  <c:v>0</c:v>
                </c:pt>
                <c:pt idx="1">
                  <c:v>0</c:v>
                </c:pt>
                <c:pt idx="2">
                  <c:v>0</c:v>
                </c:pt>
              </c:numCache>
            </c:numRef>
          </c:val>
          <c:extLst>
            <c:ext xmlns:c16="http://schemas.microsoft.com/office/drawing/2014/chart" uri="{C3380CC4-5D6E-409C-BE32-E72D297353CC}">
              <c16:uniqueId val="{00000006-8FE3-4A31-A5B4-B9E1DABE70AB}"/>
            </c:ext>
          </c:extLst>
        </c:ser>
        <c:ser>
          <c:idx val="1"/>
          <c:order val="1"/>
          <c:dPt>
            <c:idx val="0"/>
            <c:bubble3D val="0"/>
            <c:spPr>
              <a:solidFill>
                <a:schemeClr val="accent1"/>
              </a:solidFill>
              <a:ln w="19050">
                <a:solidFill>
                  <a:schemeClr val="lt1"/>
                </a:solidFill>
              </a:ln>
              <a:effectLst/>
            </c:spPr>
            <c:extLst>
              <c:ext xmlns:c16="http://schemas.microsoft.com/office/drawing/2014/chart" uri="{C3380CC4-5D6E-409C-BE32-E72D297353CC}">
                <c16:uniqueId val="{00000008-8FE3-4A31-A5B4-B9E1DABE70AB}"/>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A-8FE3-4A31-A5B4-B9E1DABE70AB}"/>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C-8FE3-4A31-A5B4-B9E1DABE70AB}"/>
              </c:ext>
            </c:extLst>
          </c:dPt>
          <c:dLbls>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HGPｺﾞｼｯｸM" panose="020B0600000000000000" pitchFamily="50" charset="-128"/>
                    <a:ea typeface="HGPｺﾞｼｯｸM" panose="020B0600000000000000" pitchFamily="50" charset="-128"/>
                    <a:cs typeface="+mn-cs"/>
                  </a:defRPr>
                </a:pPr>
                <a:endParaRPr lang="ja-JP"/>
              </a:p>
            </c:txPr>
            <c:dLblPos val="outEnd"/>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④出力Ⅰ!$G$6:$I$6</c:f>
              <c:strCache>
                <c:ptCount val="3"/>
                <c:pt idx="0">
                  <c:v>直接効果</c:v>
                </c:pt>
                <c:pt idx="1">
                  <c:v>第1次間接
波及効果</c:v>
                </c:pt>
                <c:pt idx="2">
                  <c:v>第2次間接
波及効果</c:v>
                </c:pt>
              </c:strCache>
            </c:strRef>
          </c:cat>
          <c:val>
            <c:numRef>
              <c:f>④出力Ⅰ!$G$9:$I$9</c:f>
              <c:numCache>
                <c:formatCode>#,##0_);[Red]\(#,##0\)</c:formatCode>
                <c:ptCount val="3"/>
              </c:numCache>
            </c:numRef>
          </c:val>
          <c:extLst>
            <c:ext xmlns:c16="http://schemas.microsoft.com/office/drawing/2014/chart" uri="{C3380CC4-5D6E-409C-BE32-E72D297353CC}">
              <c16:uniqueId val="{0000000D-8FE3-4A31-A5B4-B9E1DABE70AB}"/>
            </c:ext>
          </c:extLst>
        </c:ser>
        <c:dLbls>
          <c:dLblPos val="outEnd"/>
          <c:showLegendKey val="0"/>
          <c:showVal val="1"/>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HGPｺﾞｼｯｸM" panose="020B0600000000000000" pitchFamily="50" charset="-128"/>
              <a:ea typeface="HGPｺﾞｼｯｸM" panose="020B0600000000000000" pitchFamily="50" charset="-128"/>
              <a:cs typeface="+mn-cs"/>
            </a:defRPr>
          </a:pPr>
          <a:endParaRPr lang="ja-JP"/>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50000"/>
          <a:lumOff val="50000"/>
        </a:schemeClr>
      </a:solidFill>
      <a:round/>
    </a:ln>
    <a:effectLst/>
  </c:spPr>
  <c:txPr>
    <a:bodyPr/>
    <a:lstStyle/>
    <a:p>
      <a:pPr>
        <a:defRPr>
          <a:solidFill>
            <a:schemeClr val="tx1"/>
          </a:solidFill>
          <a:latin typeface="HGPｺﾞｼｯｸM" panose="020B0600000000000000" pitchFamily="50" charset="-128"/>
          <a:ea typeface="HGPｺﾞｼｯｸM" panose="020B0600000000000000" pitchFamily="50" charset="-128"/>
        </a:defRPr>
      </a:pPr>
      <a:endParaRPr lang="ja-JP"/>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solidFill>
                <a:latin typeface="HGPｺﾞｼｯｸM" panose="020B0600000000000000" pitchFamily="50" charset="-128"/>
                <a:ea typeface="HGPｺﾞｼｯｸM" panose="020B0600000000000000" pitchFamily="50" charset="-128"/>
                <a:cs typeface="+mn-cs"/>
              </a:defRPr>
            </a:pPr>
            <a:r>
              <a:rPr lang="ja-JP"/>
              <a:t>部門別生産誘発額</a:t>
            </a:r>
          </a:p>
        </c:rich>
      </c:tx>
      <c:layout>
        <c:manualLayout>
          <c:xMode val="edge"/>
          <c:yMode val="edge"/>
          <c:x val="0.42584233249936448"/>
          <c:y val="9.9831622570436315E-3"/>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solidFill>
              <a:latin typeface="HGPｺﾞｼｯｸM" panose="020B0600000000000000" pitchFamily="50" charset="-128"/>
              <a:ea typeface="HGPｺﾞｼｯｸM" panose="020B0600000000000000" pitchFamily="50" charset="-128"/>
              <a:cs typeface="+mn-cs"/>
            </a:defRPr>
          </a:pPr>
          <a:endParaRPr lang="ja-JP"/>
        </a:p>
      </c:txPr>
    </c:title>
    <c:autoTitleDeleted val="0"/>
    <c:plotArea>
      <c:layout/>
      <c:barChart>
        <c:barDir val="bar"/>
        <c:grouping val="clustered"/>
        <c:varyColors val="0"/>
        <c:ser>
          <c:idx val="0"/>
          <c:order val="0"/>
          <c:spPr>
            <a:solidFill>
              <a:schemeClr val="accent1"/>
            </a:solidFill>
            <a:ln>
              <a:noFill/>
            </a:ln>
            <a:effectLst/>
            <a:scene3d>
              <a:camera prst="orthographicFront"/>
              <a:lightRig rig="threePt" dir="t"/>
            </a:scene3d>
            <a:sp3d>
              <a:bevelT w="114300" prst="artDeco"/>
            </a:sp3d>
          </c:spPr>
          <c:invertIfNegative val="0"/>
          <c:dLbls>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HGPｺﾞｼｯｸM" panose="020B0600000000000000" pitchFamily="50" charset="-128"/>
                    <a:ea typeface="HGPｺﾞｼｯｸM" panose="020B0600000000000000" pitchFamily="50" charset="-128"/>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⑤出力Ⅱ!$C$56:$C$95</c:f>
              <c:strCache>
                <c:ptCount val="40"/>
                <c:pt idx="0">
                  <c:v>農林業</c:v>
                </c:pt>
                <c:pt idx="1">
                  <c:v>水産業</c:v>
                </c:pt>
                <c:pt idx="2">
                  <c:v>鉱業</c:v>
                </c:pt>
                <c:pt idx="3">
                  <c:v>飲食料品</c:v>
                </c:pt>
                <c:pt idx="4">
                  <c:v>繊維製品</c:v>
                </c:pt>
                <c:pt idx="5">
                  <c:v>パルプ・紙・木製品</c:v>
                </c:pt>
                <c:pt idx="6">
                  <c:v>化学製品</c:v>
                </c:pt>
                <c:pt idx="7">
                  <c:v>石油・石炭製品</c:v>
                </c:pt>
                <c:pt idx="8">
                  <c:v>プラスチック・ゴム製品</c:v>
                </c:pt>
                <c:pt idx="9">
                  <c:v>窯業・土石製品</c:v>
                </c:pt>
                <c:pt idx="10">
                  <c:v>陶磁器</c:v>
                </c:pt>
                <c:pt idx="11">
                  <c:v>鉄鋼</c:v>
                </c:pt>
                <c:pt idx="12">
                  <c:v>非鉄金属</c:v>
                </c:pt>
                <c:pt idx="13">
                  <c:v>金属製品</c:v>
                </c:pt>
                <c:pt idx="14">
                  <c:v>はん用機械</c:v>
                </c:pt>
                <c:pt idx="15">
                  <c:v>生産用機械</c:v>
                </c:pt>
                <c:pt idx="16">
                  <c:v>業務用機械</c:v>
                </c:pt>
                <c:pt idx="17">
                  <c:v>電子部品</c:v>
                </c:pt>
                <c:pt idx="18">
                  <c:v>電気機械</c:v>
                </c:pt>
                <c:pt idx="19">
                  <c:v>情報通信機器</c:v>
                </c:pt>
                <c:pt idx="20">
                  <c:v>輸送機械</c:v>
                </c:pt>
                <c:pt idx="21">
                  <c:v>船舶・同修理</c:v>
                </c:pt>
                <c:pt idx="22">
                  <c:v>その他の製造工業製品</c:v>
                </c:pt>
                <c:pt idx="23">
                  <c:v>建設</c:v>
                </c:pt>
                <c:pt idx="24">
                  <c:v>電気・ガス・熱供給</c:v>
                </c:pt>
                <c:pt idx="25">
                  <c:v>水道</c:v>
                </c:pt>
                <c:pt idx="26">
                  <c:v>廃棄物処理</c:v>
                </c:pt>
                <c:pt idx="27">
                  <c:v>商業</c:v>
                </c:pt>
                <c:pt idx="28">
                  <c:v>金融・保険</c:v>
                </c:pt>
                <c:pt idx="29">
                  <c:v>不動産</c:v>
                </c:pt>
                <c:pt idx="30">
                  <c:v>運輸・郵便</c:v>
                </c:pt>
                <c:pt idx="31">
                  <c:v>情報通信</c:v>
                </c:pt>
                <c:pt idx="32">
                  <c:v>公務</c:v>
                </c:pt>
                <c:pt idx="33">
                  <c:v>教育・研究</c:v>
                </c:pt>
                <c:pt idx="34">
                  <c:v>医療・福祉</c:v>
                </c:pt>
                <c:pt idx="35">
                  <c:v>他に分類されない会員制団体</c:v>
                </c:pt>
                <c:pt idx="36">
                  <c:v>対事業所サービス</c:v>
                </c:pt>
                <c:pt idx="37">
                  <c:v>対個人サービス</c:v>
                </c:pt>
                <c:pt idx="38">
                  <c:v>事務用品</c:v>
                </c:pt>
                <c:pt idx="39">
                  <c:v>分類不明</c:v>
                </c:pt>
              </c:strCache>
            </c:strRef>
          </c:cat>
          <c:val>
            <c:numRef>
              <c:f>⑤出力Ⅱ!$I$56:$I$95</c:f>
              <c:numCache>
                <c:formatCode>#,##0</c:formatCode>
                <c:ptCount val="4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numCache>
            </c:numRef>
          </c:val>
          <c:extLst>
            <c:ext xmlns:c16="http://schemas.microsoft.com/office/drawing/2014/chart" uri="{C3380CC4-5D6E-409C-BE32-E72D297353CC}">
              <c16:uniqueId val="{00000000-2CC1-4871-B0A8-D623E150DC37}"/>
            </c:ext>
          </c:extLst>
        </c:ser>
        <c:dLbls>
          <c:showLegendKey val="0"/>
          <c:showVal val="0"/>
          <c:showCatName val="0"/>
          <c:showSerName val="0"/>
          <c:showPercent val="0"/>
          <c:showBubbleSize val="0"/>
        </c:dLbls>
        <c:gapWidth val="50"/>
        <c:axId val="721157168"/>
        <c:axId val="721153560"/>
      </c:barChart>
      <c:catAx>
        <c:axId val="721157168"/>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solidFill>
                <a:latin typeface="HGPｺﾞｼｯｸM" panose="020B0600000000000000" pitchFamily="50" charset="-128"/>
                <a:ea typeface="HGPｺﾞｼｯｸM" panose="020B0600000000000000" pitchFamily="50" charset="-128"/>
                <a:cs typeface="+mn-cs"/>
              </a:defRPr>
            </a:pPr>
            <a:endParaRPr lang="ja-JP"/>
          </a:p>
        </c:txPr>
        <c:crossAx val="721153560"/>
        <c:crosses val="autoZero"/>
        <c:auto val="1"/>
        <c:lblAlgn val="ctr"/>
        <c:lblOffset val="100"/>
        <c:noMultiLvlLbl val="0"/>
      </c:catAx>
      <c:valAx>
        <c:axId val="721153560"/>
        <c:scaling>
          <c:orientation val="minMax"/>
        </c:scaling>
        <c:delete val="0"/>
        <c:axPos val="t"/>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HGPｺﾞｼｯｸM" panose="020B0600000000000000" pitchFamily="50" charset="-128"/>
                <a:ea typeface="HGPｺﾞｼｯｸM" panose="020B0600000000000000" pitchFamily="50" charset="-128"/>
                <a:cs typeface="+mn-cs"/>
              </a:defRPr>
            </a:pPr>
            <a:endParaRPr lang="ja-JP"/>
          </a:p>
        </c:txPr>
        <c:crossAx val="721157168"/>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50000"/>
          <a:lumOff val="50000"/>
        </a:schemeClr>
      </a:solidFill>
      <a:round/>
    </a:ln>
    <a:effectLst/>
  </c:spPr>
  <c:txPr>
    <a:bodyPr/>
    <a:lstStyle/>
    <a:p>
      <a:pPr>
        <a:defRPr>
          <a:solidFill>
            <a:schemeClr val="tx1"/>
          </a:solidFill>
          <a:latin typeface="HGPｺﾞｼｯｸM" panose="020B0600000000000000" pitchFamily="50" charset="-128"/>
          <a:ea typeface="HGPｺﾞｼｯｸM" panose="020B0600000000000000" pitchFamily="50" charset="-128"/>
        </a:defRPr>
      </a:pPr>
      <a:endParaRPr lang="ja-JP"/>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solidFill>
                <a:latin typeface="HGPｺﾞｼｯｸM" panose="020B0600000000000000" pitchFamily="50" charset="-128"/>
                <a:ea typeface="HGPｺﾞｼｯｸM" panose="020B0600000000000000" pitchFamily="50" charset="-128"/>
                <a:cs typeface="+mn-cs"/>
              </a:defRPr>
            </a:pPr>
            <a:r>
              <a:rPr lang="ja-JP"/>
              <a:t>部門別就業者誘発数</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solidFill>
              <a:latin typeface="HGPｺﾞｼｯｸM" panose="020B0600000000000000" pitchFamily="50" charset="-128"/>
              <a:ea typeface="HGPｺﾞｼｯｸM" panose="020B0600000000000000" pitchFamily="50" charset="-128"/>
              <a:cs typeface="+mn-cs"/>
            </a:defRPr>
          </a:pPr>
          <a:endParaRPr lang="ja-JP"/>
        </a:p>
      </c:txPr>
    </c:title>
    <c:autoTitleDeleted val="0"/>
    <c:plotArea>
      <c:layout/>
      <c:barChart>
        <c:barDir val="bar"/>
        <c:grouping val="clustered"/>
        <c:varyColors val="0"/>
        <c:ser>
          <c:idx val="0"/>
          <c:order val="0"/>
          <c:spPr>
            <a:solidFill>
              <a:schemeClr val="accent1"/>
            </a:solidFill>
            <a:ln>
              <a:noFill/>
            </a:ln>
            <a:effectLst/>
            <a:scene3d>
              <a:camera prst="orthographicFront"/>
              <a:lightRig rig="threePt" dir="t"/>
            </a:scene3d>
            <a:sp3d>
              <a:bevelT w="114300" prst="artDeco"/>
            </a:sp3d>
          </c:spPr>
          <c:invertIfNegative val="0"/>
          <c:dLbls>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HGPｺﾞｼｯｸM" panose="020B0600000000000000" pitchFamily="50" charset="-128"/>
                    <a:ea typeface="HGPｺﾞｼｯｸM" panose="020B0600000000000000" pitchFamily="50" charset="-128"/>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⑤出力Ⅱ!$C$56:$C$95</c:f>
              <c:strCache>
                <c:ptCount val="40"/>
                <c:pt idx="0">
                  <c:v>農林業</c:v>
                </c:pt>
                <c:pt idx="1">
                  <c:v>水産業</c:v>
                </c:pt>
                <c:pt idx="2">
                  <c:v>鉱業</c:v>
                </c:pt>
                <c:pt idx="3">
                  <c:v>飲食料品</c:v>
                </c:pt>
                <c:pt idx="4">
                  <c:v>繊維製品</c:v>
                </c:pt>
                <c:pt idx="5">
                  <c:v>パルプ・紙・木製品</c:v>
                </c:pt>
                <c:pt idx="6">
                  <c:v>化学製品</c:v>
                </c:pt>
                <c:pt idx="7">
                  <c:v>石油・石炭製品</c:v>
                </c:pt>
                <c:pt idx="8">
                  <c:v>プラスチック・ゴム製品</c:v>
                </c:pt>
                <c:pt idx="9">
                  <c:v>窯業・土石製品</c:v>
                </c:pt>
                <c:pt idx="10">
                  <c:v>陶磁器</c:v>
                </c:pt>
                <c:pt idx="11">
                  <c:v>鉄鋼</c:v>
                </c:pt>
                <c:pt idx="12">
                  <c:v>非鉄金属</c:v>
                </c:pt>
                <c:pt idx="13">
                  <c:v>金属製品</c:v>
                </c:pt>
                <c:pt idx="14">
                  <c:v>はん用機械</c:v>
                </c:pt>
                <c:pt idx="15">
                  <c:v>生産用機械</c:v>
                </c:pt>
                <c:pt idx="16">
                  <c:v>業務用機械</c:v>
                </c:pt>
                <c:pt idx="17">
                  <c:v>電子部品</c:v>
                </c:pt>
                <c:pt idx="18">
                  <c:v>電気機械</c:v>
                </c:pt>
                <c:pt idx="19">
                  <c:v>情報通信機器</c:v>
                </c:pt>
                <c:pt idx="20">
                  <c:v>輸送機械</c:v>
                </c:pt>
                <c:pt idx="21">
                  <c:v>船舶・同修理</c:v>
                </c:pt>
                <c:pt idx="22">
                  <c:v>その他の製造工業製品</c:v>
                </c:pt>
                <c:pt idx="23">
                  <c:v>建設</c:v>
                </c:pt>
                <c:pt idx="24">
                  <c:v>電気・ガス・熱供給</c:v>
                </c:pt>
                <c:pt idx="25">
                  <c:v>水道</c:v>
                </c:pt>
                <c:pt idx="26">
                  <c:v>廃棄物処理</c:v>
                </c:pt>
                <c:pt idx="27">
                  <c:v>商業</c:v>
                </c:pt>
                <c:pt idx="28">
                  <c:v>金融・保険</c:v>
                </c:pt>
                <c:pt idx="29">
                  <c:v>不動産</c:v>
                </c:pt>
                <c:pt idx="30">
                  <c:v>運輸・郵便</c:v>
                </c:pt>
                <c:pt idx="31">
                  <c:v>情報通信</c:v>
                </c:pt>
                <c:pt idx="32">
                  <c:v>公務</c:v>
                </c:pt>
                <c:pt idx="33">
                  <c:v>教育・研究</c:v>
                </c:pt>
                <c:pt idx="34">
                  <c:v>医療・福祉</c:v>
                </c:pt>
                <c:pt idx="35">
                  <c:v>他に分類されない会員制団体</c:v>
                </c:pt>
                <c:pt idx="36">
                  <c:v>対事業所サービス</c:v>
                </c:pt>
                <c:pt idx="37">
                  <c:v>対個人サービス</c:v>
                </c:pt>
                <c:pt idx="38">
                  <c:v>事務用品</c:v>
                </c:pt>
                <c:pt idx="39">
                  <c:v>分類不明</c:v>
                </c:pt>
              </c:strCache>
            </c:strRef>
          </c:cat>
          <c:val>
            <c:numRef>
              <c:f>⑤出力Ⅱ!$L$56:$L$95</c:f>
              <c:numCache>
                <c:formatCode>#,##0</c:formatCode>
                <c:ptCount val="4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numCache>
            </c:numRef>
          </c:val>
          <c:extLst>
            <c:ext xmlns:c16="http://schemas.microsoft.com/office/drawing/2014/chart" uri="{C3380CC4-5D6E-409C-BE32-E72D297353CC}">
              <c16:uniqueId val="{00000000-A747-4BDD-B89B-D645D753C13C}"/>
            </c:ext>
          </c:extLst>
        </c:ser>
        <c:dLbls>
          <c:showLegendKey val="0"/>
          <c:showVal val="0"/>
          <c:showCatName val="0"/>
          <c:showSerName val="0"/>
          <c:showPercent val="0"/>
          <c:showBubbleSize val="0"/>
        </c:dLbls>
        <c:gapWidth val="50"/>
        <c:axId val="692303560"/>
        <c:axId val="759388616"/>
      </c:barChart>
      <c:catAx>
        <c:axId val="692303560"/>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solidFill>
                <a:latin typeface="HGPｺﾞｼｯｸM" panose="020B0600000000000000" pitchFamily="50" charset="-128"/>
                <a:ea typeface="HGPｺﾞｼｯｸM" panose="020B0600000000000000" pitchFamily="50" charset="-128"/>
                <a:cs typeface="+mn-cs"/>
              </a:defRPr>
            </a:pPr>
            <a:endParaRPr lang="ja-JP"/>
          </a:p>
        </c:txPr>
        <c:crossAx val="759388616"/>
        <c:crosses val="autoZero"/>
        <c:auto val="1"/>
        <c:lblAlgn val="ctr"/>
        <c:lblOffset val="100"/>
        <c:noMultiLvlLbl val="0"/>
      </c:catAx>
      <c:valAx>
        <c:axId val="759388616"/>
        <c:scaling>
          <c:orientation val="minMax"/>
        </c:scaling>
        <c:delete val="0"/>
        <c:axPos val="t"/>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HGPｺﾞｼｯｸM" panose="020B0600000000000000" pitchFamily="50" charset="-128"/>
                <a:ea typeface="HGPｺﾞｼｯｸM" panose="020B0600000000000000" pitchFamily="50" charset="-128"/>
                <a:cs typeface="+mn-cs"/>
              </a:defRPr>
            </a:pPr>
            <a:endParaRPr lang="ja-JP"/>
          </a:p>
        </c:txPr>
        <c:crossAx val="692303560"/>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50000"/>
          <a:lumOff val="50000"/>
        </a:schemeClr>
      </a:solidFill>
      <a:round/>
    </a:ln>
    <a:effectLst/>
  </c:spPr>
  <c:txPr>
    <a:bodyPr/>
    <a:lstStyle/>
    <a:p>
      <a:pPr>
        <a:defRPr>
          <a:solidFill>
            <a:schemeClr val="tx1"/>
          </a:solidFill>
          <a:latin typeface="HGPｺﾞｼｯｸM" panose="020B0600000000000000" pitchFamily="50" charset="-128"/>
          <a:ea typeface="HGPｺﾞｼｯｸM" panose="020B0600000000000000" pitchFamily="50" charset="-128"/>
        </a:defRPr>
      </a:pPr>
      <a:endParaRPr lang="ja-JP"/>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solidFill>
                <a:latin typeface="HGPｺﾞｼｯｸM" panose="020B0600000000000000" pitchFamily="50" charset="-128"/>
                <a:ea typeface="HGPｺﾞｼｯｸM" panose="020B0600000000000000" pitchFamily="50" charset="-128"/>
                <a:cs typeface="+mn-cs"/>
              </a:defRPr>
            </a:pPr>
            <a:r>
              <a:rPr lang="ja-JP"/>
              <a:t>各誘発額</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solidFill>
              <a:latin typeface="HGPｺﾞｼｯｸM" panose="020B0600000000000000" pitchFamily="50" charset="-128"/>
              <a:ea typeface="HGPｺﾞｼｯｸM" panose="020B0600000000000000" pitchFamily="50" charset="-128"/>
              <a:cs typeface="+mn-cs"/>
            </a:defRPr>
          </a:pPr>
          <a:endParaRPr lang="ja-JP"/>
        </a:p>
      </c:txPr>
    </c:title>
    <c:autoTitleDeleted val="0"/>
    <c:plotArea>
      <c:layout/>
      <c:barChart>
        <c:barDir val="col"/>
        <c:grouping val="clustered"/>
        <c:varyColors val="0"/>
        <c:ser>
          <c:idx val="0"/>
          <c:order val="0"/>
          <c:tx>
            <c:v>①　生産誘発額</c:v>
          </c:tx>
          <c:spPr>
            <a:solidFill>
              <a:schemeClr val="accent1"/>
            </a:solidFill>
            <a:ln>
              <a:noFill/>
            </a:ln>
            <a:effectLst/>
          </c:spPr>
          <c:invertIfNegative val="0"/>
          <c:dPt>
            <c:idx val="0"/>
            <c:invertIfNegative val="0"/>
            <c:bubble3D val="0"/>
            <c:spPr>
              <a:solidFill>
                <a:schemeClr val="accent1"/>
              </a:solidFill>
              <a:ln>
                <a:noFill/>
              </a:ln>
              <a:effectLst/>
              <a:scene3d>
                <a:camera prst="orthographicFront"/>
                <a:lightRig rig="threePt" dir="t"/>
              </a:scene3d>
              <a:sp3d>
                <a:bevelT w="114300" prst="artDeco"/>
              </a:sp3d>
            </c:spPr>
            <c:extLst>
              <c:ext xmlns:c16="http://schemas.microsoft.com/office/drawing/2014/chart" uri="{C3380CC4-5D6E-409C-BE32-E72D297353CC}">
                <c16:uniqueId val="{00000003-7E5D-4477-AF44-5411067841B8}"/>
              </c:ext>
            </c:extLst>
          </c:dPt>
          <c:dLbls>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HGPｺﾞｼｯｸM" panose="020B0600000000000000" pitchFamily="50" charset="-128"/>
                    <a:ea typeface="HGPｺﾞｼｯｸM" panose="020B0600000000000000" pitchFamily="50" charset="-128"/>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④出力Ⅰ!$E$8:$E$9</c15:sqref>
                  </c15:fullRef>
                </c:ext>
              </c:extLst>
              <c:f>④出力Ⅰ!$E$8</c:f>
              <c:strCache>
                <c:ptCount val="1"/>
                <c:pt idx="0">
                  <c:v>生産
誘発額</c:v>
                </c:pt>
              </c:strCache>
            </c:strRef>
          </c:cat>
          <c:val>
            <c:numRef>
              <c:extLst>
                <c:ext xmlns:c15="http://schemas.microsoft.com/office/drawing/2012/chart" uri="{02D57815-91ED-43cb-92C2-25804820EDAC}">
                  <c15:fullRef>
                    <c15:sqref>④出力Ⅰ!$J$8:$J$9</c15:sqref>
                  </c15:fullRef>
                </c:ext>
              </c:extLst>
              <c:f>④出力Ⅰ!$J$8</c:f>
              <c:numCache>
                <c:formatCode>#,##0_);[Red]\(#,##0\)</c:formatCode>
                <c:ptCount val="1"/>
                <c:pt idx="0">
                  <c:v>0</c:v>
                </c:pt>
              </c:numCache>
            </c:numRef>
          </c:val>
          <c:extLst>
            <c:ext xmlns:c16="http://schemas.microsoft.com/office/drawing/2014/chart" uri="{C3380CC4-5D6E-409C-BE32-E72D297353CC}">
              <c16:uniqueId val="{00000000-7E5D-4477-AF44-5411067841B8}"/>
            </c:ext>
          </c:extLst>
        </c:ser>
        <c:ser>
          <c:idx val="1"/>
          <c:order val="1"/>
          <c:tx>
            <c:v>②　①のうち粗付加価値誘発額</c:v>
          </c:tx>
          <c:spPr>
            <a:solidFill>
              <a:schemeClr val="accent2"/>
            </a:solidFill>
            <a:ln>
              <a:noFill/>
            </a:ln>
            <a:effectLst/>
            <a:scene3d>
              <a:camera prst="orthographicFront"/>
              <a:lightRig rig="threePt" dir="t"/>
            </a:scene3d>
            <a:sp3d>
              <a:bevelT w="114300" prst="artDeco"/>
            </a:sp3d>
          </c:spPr>
          <c:invertIfNegative val="0"/>
          <c:dLbls>
            <c:dLbl>
              <c:idx val="0"/>
              <c:layout>
                <c:manualLayout>
                  <c:x val="7.1663611491328577E-2"/>
                  <c:y val="-6.9572253782753261E-17"/>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7E5D-4477-AF44-5411067841B8}"/>
                </c:ext>
              </c:extLst>
            </c:dLbl>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HGPｺﾞｼｯｸM" panose="020B0600000000000000" pitchFamily="50" charset="-128"/>
                    <a:ea typeface="HGPｺﾞｼｯｸM" panose="020B0600000000000000" pitchFamily="50" charset="-128"/>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1"/>
              <c:pt idx="0">
                <c:v>生産
誘発額</c:v>
              </c:pt>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④出力Ⅰ!$J$10</c15:sqref>
                  </c15:fullRef>
                </c:ext>
              </c:extLst>
              <c:f>④出力Ⅰ!$J$10</c:f>
              <c:numCache>
                <c:formatCode>#,##0_);[Red]\(#,##0\)</c:formatCode>
                <c:ptCount val="1"/>
                <c:pt idx="0">
                  <c:v>0</c:v>
                </c:pt>
              </c:numCache>
            </c:numRef>
          </c:val>
          <c:extLst>
            <c:ext xmlns:c16="http://schemas.microsoft.com/office/drawing/2014/chart" uri="{C3380CC4-5D6E-409C-BE32-E72D297353CC}">
              <c16:uniqueId val="{00000001-7E5D-4477-AF44-5411067841B8}"/>
            </c:ext>
          </c:extLst>
        </c:ser>
        <c:ser>
          <c:idx val="2"/>
          <c:order val="2"/>
          <c:tx>
            <c:v>③　②のうち雇用者所得誘発額</c:v>
          </c:tx>
          <c:spPr>
            <a:solidFill>
              <a:schemeClr val="accent3"/>
            </a:solidFill>
            <a:ln>
              <a:noFill/>
            </a:ln>
            <a:effectLst/>
            <a:scene3d>
              <a:camera prst="orthographicFront"/>
              <a:lightRig rig="threePt" dir="t"/>
            </a:scene3d>
            <a:sp3d>
              <a:bevelT w="114300" prst="artDeco"/>
            </a:sp3d>
          </c:spPr>
          <c:invertIfNegative val="0"/>
          <c:dLbls>
            <c:dLbl>
              <c:idx val="0"/>
              <c:layout>
                <c:manualLayout>
                  <c:x val="7.678244088356638E-2"/>
                  <c:y val="-7.5897880895308134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7E5D-4477-AF44-5411067841B8}"/>
                </c:ext>
              </c:extLst>
            </c:dLbl>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HGPｺﾞｼｯｸM" panose="020B0600000000000000" pitchFamily="50" charset="-128"/>
                    <a:ea typeface="HGPｺﾞｼｯｸM" panose="020B0600000000000000" pitchFamily="50" charset="-128"/>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1"/>
              <c:pt idx="0">
                <c:v>生産
誘発額</c:v>
              </c:pt>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④出力Ⅰ!$J$12</c15:sqref>
                  </c15:fullRef>
                </c:ext>
              </c:extLst>
              <c:f>④出力Ⅰ!$J$12</c:f>
              <c:numCache>
                <c:formatCode>#,##0_);[Red]\(#,##0\)</c:formatCode>
                <c:ptCount val="1"/>
                <c:pt idx="0">
                  <c:v>0</c:v>
                </c:pt>
              </c:numCache>
            </c:numRef>
          </c:val>
          <c:extLst>
            <c:ext xmlns:c16="http://schemas.microsoft.com/office/drawing/2014/chart" uri="{C3380CC4-5D6E-409C-BE32-E72D297353CC}">
              <c16:uniqueId val="{00000002-7E5D-4477-AF44-5411067841B8}"/>
            </c:ext>
          </c:extLst>
        </c:ser>
        <c:dLbls>
          <c:dLblPos val="outEnd"/>
          <c:showLegendKey val="0"/>
          <c:showVal val="1"/>
          <c:showCatName val="0"/>
          <c:showSerName val="0"/>
          <c:showPercent val="0"/>
          <c:showBubbleSize val="0"/>
        </c:dLbls>
        <c:gapWidth val="219"/>
        <c:overlap val="36"/>
        <c:axId val="485416056"/>
        <c:axId val="485416384"/>
      </c:barChart>
      <c:catAx>
        <c:axId val="485416056"/>
        <c:scaling>
          <c:orientation val="minMax"/>
        </c:scaling>
        <c:delete val="1"/>
        <c:axPos val="b"/>
        <c:numFmt formatCode="General" sourceLinked="1"/>
        <c:majorTickMark val="none"/>
        <c:minorTickMark val="none"/>
        <c:tickLblPos val="nextTo"/>
        <c:crossAx val="485416384"/>
        <c:crosses val="autoZero"/>
        <c:auto val="1"/>
        <c:lblAlgn val="ctr"/>
        <c:lblOffset val="100"/>
        <c:noMultiLvlLbl val="0"/>
      </c:catAx>
      <c:valAx>
        <c:axId val="485416384"/>
        <c:scaling>
          <c:orientation val="minMax"/>
        </c:scaling>
        <c:delete val="0"/>
        <c:axPos val="l"/>
        <c:majorGridlines>
          <c:spPr>
            <a:ln w="9525" cap="flat" cmpd="sng" algn="ctr">
              <a:solidFill>
                <a:schemeClr val="tx1">
                  <a:lumMod val="15000"/>
                  <a:lumOff val="85000"/>
                </a:schemeClr>
              </a:solidFill>
              <a:round/>
            </a:ln>
            <a:effectLst/>
          </c:spPr>
        </c:majorGridlines>
        <c:numFmt formatCode="#,##0_);[Red]\(#,##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HGPｺﾞｼｯｸM" panose="020B0600000000000000" pitchFamily="50" charset="-128"/>
                <a:ea typeface="HGPｺﾞｼｯｸM" panose="020B0600000000000000" pitchFamily="50" charset="-128"/>
                <a:cs typeface="+mn-cs"/>
              </a:defRPr>
            </a:pPr>
            <a:endParaRPr lang="ja-JP"/>
          </a:p>
        </c:txPr>
        <c:crossAx val="485416056"/>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HGPｺﾞｼｯｸM" panose="020B0600000000000000" pitchFamily="50" charset="-128"/>
              <a:ea typeface="HGPｺﾞｼｯｸM" panose="020B0600000000000000" pitchFamily="50" charset="-128"/>
              <a:cs typeface="+mn-cs"/>
            </a:defRPr>
          </a:pPr>
          <a:endParaRPr lang="ja-JP"/>
        </a:p>
      </c:txPr>
    </c:legend>
    <c:plotVisOnly val="1"/>
    <c:dispBlanksAs val="gap"/>
    <c:showDLblsOverMax val="0"/>
  </c:chart>
  <c:spPr>
    <a:solidFill>
      <a:schemeClr val="bg1"/>
    </a:solidFill>
    <a:ln w="9525" cap="flat" cmpd="sng" algn="ctr">
      <a:solidFill>
        <a:schemeClr val="tx1">
          <a:lumMod val="50000"/>
          <a:lumOff val="50000"/>
        </a:schemeClr>
      </a:solidFill>
      <a:round/>
    </a:ln>
    <a:effectLst/>
  </c:spPr>
  <c:txPr>
    <a:bodyPr/>
    <a:lstStyle/>
    <a:p>
      <a:pPr>
        <a:defRPr>
          <a:solidFill>
            <a:schemeClr val="tx1"/>
          </a:solidFill>
          <a:latin typeface="HGPｺﾞｼｯｸM" panose="020B0600000000000000" pitchFamily="50" charset="-128"/>
          <a:ea typeface="HGPｺﾞｼｯｸM" panose="020B0600000000000000" pitchFamily="50" charset="-128"/>
        </a:defRPr>
      </a:pPr>
      <a:endParaRPr lang="ja-JP"/>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solidFill>
                <a:latin typeface="HGPｺﾞｼｯｸM" panose="020B0600000000000000" pitchFamily="50" charset="-128"/>
                <a:ea typeface="HGPｺﾞｼｯｸM" panose="020B0600000000000000" pitchFamily="50" charset="-128"/>
                <a:cs typeface="+mn-cs"/>
              </a:defRPr>
            </a:pPr>
            <a:r>
              <a:rPr lang="ja-JP"/>
              <a:t>就業者誘発数、雇用者誘発数</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solidFill>
              <a:latin typeface="HGPｺﾞｼｯｸM" panose="020B0600000000000000" pitchFamily="50" charset="-128"/>
              <a:ea typeface="HGPｺﾞｼｯｸM" panose="020B0600000000000000" pitchFamily="50" charset="-128"/>
              <a:cs typeface="+mn-cs"/>
            </a:defRPr>
          </a:pPr>
          <a:endParaRPr lang="ja-JP"/>
        </a:p>
      </c:txPr>
    </c:title>
    <c:autoTitleDeleted val="0"/>
    <c:plotArea>
      <c:layout/>
      <c:barChart>
        <c:barDir val="col"/>
        <c:grouping val="clustered"/>
        <c:varyColors val="0"/>
        <c:ser>
          <c:idx val="0"/>
          <c:order val="0"/>
          <c:tx>
            <c:v>①　就業者誘発数</c:v>
          </c:tx>
          <c:spPr>
            <a:solidFill>
              <a:schemeClr val="accent1"/>
            </a:solidFill>
            <a:ln>
              <a:noFill/>
            </a:ln>
            <a:effectLst/>
            <a:scene3d>
              <a:camera prst="orthographicFront"/>
              <a:lightRig rig="threePt" dir="t"/>
            </a:scene3d>
            <a:sp3d>
              <a:bevelT w="114300" prst="artDeco"/>
            </a:sp3d>
          </c:spPr>
          <c:invertIfNegative val="0"/>
          <c:dLbls>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HGPｺﾞｼｯｸM" panose="020B0600000000000000" pitchFamily="50" charset="-128"/>
                    <a:ea typeface="HGPｺﾞｼｯｸM" panose="020B0600000000000000" pitchFamily="50" charset="-128"/>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④出力Ⅰ!$E$14:$E$15</c15:sqref>
                  </c15:fullRef>
                </c:ext>
              </c:extLst>
              <c:f>④出力Ⅰ!$E$14</c:f>
              <c:strCache>
                <c:ptCount val="1"/>
                <c:pt idx="0">
                  <c:v>就業者
誘発数</c:v>
                </c:pt>
              </c:strCache>
            </c:strRef>
          </c:cat>
          <c:val>
            <c:numRef>
              <c:extLst>
                <c:ext xmlns:c15="http://schemas.microsoft.com/office/drawing/2012/chart" uri="{02D57815-91ED-43cb-92C2-25804820EDAC}">
                  <c15:fullRef>
                    <c15:sqref>④出力Ⅰ!$J$14:$J$15</c15:sqref>
                  </c15:fullRef>
                </c:ext>
              </c:extLst>
              <c:f>④出力Ⅰ!$J$14</c:f>
              <c:numCache>
                <c:formatCode>#,##0_);[Red]\(#,##0\)</c:formatCode>
                <c:ptCount val="1"/>
                <c:pt idx="0">
                  <c:v>0</c:v>
                </c:pt>
              </c:numCache>
            </c:numRef>
          </c:val>
          <c:extLst>
            <c:ext xmlns:c16="http://schemas.microsoft.com/office/drawing/2014/chart" uri="{C3380CC4-5D6E-409C-BE32-E72D297353CC}">
              <c16:uniqueId val="{00000000-6BF0-42F7-AD91-E2F165E041D0}"/>
            </c:ext>
          </c:extLst>
        </c:ser>
        <c:ser>
          <c:idx val="1"/>
          <c:order val="1"/>
          <c:tx>
            <c:v>②　①のうち雇用者誘発数</c:v>
          </c:tx>
          <c:spPr>
            <a:solidFill>
              <a:schemeClr val="accent2"/>
            </a:solidFill>
            <a:ln>
              <a:noFill/>
            </a:ln>
            <a:effectLst/>
            <a:scene3d>
              <a:camera prst="orthographicFront"/>
              <a:lightRig rig="threePt" dir="t"/>
            </a:scene3d>
            <a:sp3d>
              <a:bevelT w="114300" prst="artDeco"/>
            </a:sp3d>
          </c:spPr>
          <c:invertIfNegative val="0"/>
          <c:dLbls>
            <c:dLbl>
              <c:idx val="0"/>
              <c:layout>
                <c:manualLayout>
                  <c:x val="3.7499999999999999E-2"/>
                  <c:y val="3.8017646174856026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6BF0-42F7-AD91-E2F165E041D0}"/>
                </c:ext>
              </c:extLst>
            </c:dLbl>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HGPｺﾞｼｯｸM" panose="020B0600000000000000" pitchFamily="50" charset="-128"/>
                    <a:ea typeface="HGPｺﾞｼｯｸM" panose="020B0600000000000000" pitchFamily="50" charset="-128"/>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1"/>
              <c:pt idx="0">
                <c:v>就業者
誘発数</c:v>
              </c:pt>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④出力Ⅰ!$J$16</c15:sqref>
                  </c15:fullRef>
                </c:ext>
              </c:extLst>
              <c:f>④出力Ⅰ!$J$16</c:f>
              <c:numCache>
                <c:formatCode>#,##0_);[Red]\(#,##0\)</c:formatCode>
                <c:ptCount val="1"/>
                <c:pt idx="0">
                  <c:v>0</c:v>
                </c:pt>
              </c:numCache>
            </c:numRef>
          </c:val>
          <c:extLst>
            <c:ext xmlns:c16="http://schemas.microsoft.com/office/drawing/2014/chart" uri="{C3380CC4-5D6E-409C-BE32-E72D297353CC}">
              <c16:uniqueId val="{00000001-6BF0-42F7-AD91-E2F165E041D0}"/>
            </c:ext>
          </c:extLst>
        </c:ser>
        <c:dLbls>
          <c:dLblPos val="outEnd"/>
          <c:showLegendKey val="0"/>
          <c:showVal val="1"/>
          <c:showCatName val="0"/>
          <c:showSerName val="0"/>
          <c:showPercent val="0"/>
          <c:showBubbleSize val="0"/>
        </c:dLbls>
        <c:gapWidth val="312"/>
        <c:overlap val="47"/>
        <c:axId val="696224152"/>
        <c:axId val="696224480"/>
      </c:barChart>
      <c:catAx>
        <c:axId val="696224152"/>
        <c:scaling>
          <c:orientation val="minMax"/>
        </c:scaling>
        <c:delete val="1"/>
        <c:axPos val="b"/>
        <c:numFmt formatCode="General" sourceLinked="1"/>
        <c:majorTickMark val="none"/>
        <c:minorTickMark val="none"/>
        <c:tickLblPos val="nextTo"/>
        <c:crossAx val="696224480"/>
        <c:crosses val="autoZero"/>
        <c:auto val="1"/>
        <c:lblAlgn val="ctr"/>
        <c:lblOffset val="100"/>
        <c:noMultiLvlLbl val="0"/>
      </c:catAx>
      <c:valAx>
        <c:axId val="696224480"/>
        <c:scaling>
          <c:orientation val="minMax"/>
        </c:scaling>
        <c:delete val="0"/>
        <c:axPos val="l"/>
        <c:majorGridlines>
          <c:spPr>
            <a:ln w="9525" cap="flat" cmpd="sng" algn="ctr">
              <a:solidFill>
                <a:schemeClr val="tx1">
                  <a:lumMod val="15000"/>
                  <a:lumOff val="85000"/>
                </a:schemeClr>
              </a:solidFill>
              <a:round/>
            </a:ln>
            <a:effectLst/>
          </c:spPr>
        </c:majorGridlines>
        <c:numFmt formatCode="#,##0_);[Red]\(#,##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HGPｺﾞｼｯｸM" panose="020B0600000000000000" pitchFamily="50" charset="-128"/>
                <a:ea typeface="HGPｺﾞｼｯｸM" panose="020B0600000000000000" pitchFamily="50" charset="-128"/>
                <a:cs typeface="+mn-cs"/>
              </a:defRPr>
            </a:pPr>
            <a:endParaRPr lang="ja-JP"/>
          </a:p>
        </c:txPr>
        <c:crossAx val="696224152"/>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HGPｺﾞｼｯｸM" panose="020B0600000000000000" pitchFamily="50" charset="-128"/>
              <a:ea typeface="HGPｺﾞｼｯｸM" panose="020B0600000000000000" pitchFamily="50" charset="-128"/>
              <a:cs typeface="+mn-cs"/>
            </a:defRPr>
          </a:pPr>
          <a:endParaRPr lang="ja-JP"/>
        </a:p>
      </c:txPr>
    </c:legend>
    <c:plotVisOnly val="1"/>
    <c:dispBlanksAs val="gap"/>
    <c:showDLblsOverMax val="0"/>
  </c:chart>
  <c:spPr>
    <a:solidFill>
      <a:schemeClr val="bg1"/>
    </a:solidFill>
    <a:ln w="9525" cap="flat" cmpd="sng" algn="ctr">
      <a:solidFill>
        <a:schemeClr val="tx1">
          <a:lumMod val="50000"/>
          <a:lumOff val="50000"/>
        </a:schemeClr>
      </a:solidFill>
      <a:round/>
    </a:ln>
    <a:effectLst/>
  </c:spPr>
  <c:txPr>
    <a:bodyPr/>
    <a:lstStyle/>
    <a:p>
      <a:pPr>
        <a:defRPr>
          <a:solidFill>
            <a:schemeClr val="tx1"/>
          </a:solidFill>
          <a:latin typeface="HGPｺﾞｼｯｸM" panose="020B0600000000000000" pitchFamily="50" charset="-128"/>
          <a:ea typeface="HGPｺﾞｼｯｸM" panose="020B0600000000000000" pitchFamily="50" charset="-128"/>
        </a:defRPr>
      </a:pPr>
      <a:endParaRPr lang="ja-JP"/>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5" Type="http://schemas.openxmlformats.org/officeDocument/2006/relationships/image" Target="../media/image5.png"/><Relationship Id="rId4" Type="http://schemas.openxmlformats.org/officeDocument/2006/relationships/image" Target="../media/image4.png"/></Relationships>
</file>

<file path=xl/drawings/_rels/drawing3.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5" Type="http://schemas.openxmlformats.org/officeDocument/2006/relationships/chart" Target="../charts/chart5.xml"/><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editAs="oneCell">
    <xdr:from>
      <xdr:col>0</xdr:col>
      <xdr:colOff>276225</xdr:colOff>
      <xdr:row>127</xdr:row>
      <xdr:rowOff>133350</xdr:rowOff>
    </xdr:from>
    <xdr:to>
      <xdr:col>7</xdr:col>
      <xdr:colOff>18133</xdr:colOff>
      <xdr:row>141</xdr:row>
      <xdr:rowOff>9525</xdr:rowOff>
    </xdr:to>
    <xdr:pic>
      <xdr:nvPicPr>
        <xdr:cNvPr id="8" name="図 7">
          <a:extLst>
            <a:ext uri="{FF2B5EF4-FFF2-40B4-BE49-F238E27FC236}">
              <a16:creationId xmlns:a16="http://schemas.microsoft.com/office/drawing/2014/main" id="{E2AEC330-B0E9-A9AF-8650-17A41E02A58C}"/>
            </a:ext>
          </a:extLst>
        </xdr:cNvPr>
        <xdr:cNvPicPr>
          <a:picLocks noChangeAspect="1"/>
        </xdr:cNvPicPr>
      </xdr:nvPicPr>
      <xdr:blipFill>
        <a:blip xmlns:r="http://schemas.openxmlformats.org/officeDocument/2006/relationships" r:embed="rId1"/>
        <a:stretch>
          <a:fillRect/>
        </a:stretch>
      </xdr:blipFill>
      <xdr:spPr>
        <a:xfrm>
          <a:off x="276225" y="22317075"/>
          <a:ext cx="4542508" cy="2276475"/>
        </a:xfrm>
        <a:prstGeom prst="rect">
          <a:avLst/>
        </a:prstGeom>
      </xdr:spPr>
    </xdr:pic>
    <xdr:clientData/>
  </xdr:twoCellAnchor>
  <xdr:twoCellAnchor editAs="oneCell">
    <xdr:from>
      <xdr:col>0</xdr:col>
      <xdr:colOff>76200</xdr:colOff>
      <xdr:row>13</xdr:row>
      <xdr:rowOff>9525</xdr:rowOff>
    </xdr:from>
    <xdr:to>
      <xdr:col>9</xdr:col>
      <xdr:colOff>657225</xdr:colOff>
      <xdr:row>16</xdr:row>
      <xdr:rowOff>76200</xdr:rowOff>
    </xdr:to>
    <xdr:pic>
      <xdr:nvPicPr>
        <xdr:cNvPr id="2" name="図 1">
          <a:extLst>
            <a:ext uri="{FF2B5EF4-FFF2-40B4-BE49-F238E27FC236}">
              <a16:creationId xmlns:a16="http://schemas.microsoft.com/office/drawing/2014/main" id="{2ACC3D96-097D-47D0-8AAC-5956A9E61D7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6200" y="1704975"/>
          <a:ext cx="6753225" cy="5810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333375</xdr:colOff>
      <xdr:row>12</xdr:row>
      <xdr:rowOff>111125</xdr:rowOff>
    </xdr:from>
    <xdr:to>
      <xdr:col>9</xdr:col>
      <xdr:colOff>600075</xdr:colOff>
      <xdr:row>16</xdr:row>
      <xdr:rowOff>79375</xdr:rowOff>
    </xdr:to>
    <xdr:sp macro="" textlink="">
      <xdr:nvSpPr>
        <xdr:cNvPr id="3" name="四角形: 角を丸くする 2">
          <a:extLst>
            <a:ext uri="{FF2B5EF4-FFF2-40B4-BE49-F238E27FC236}">
              <a16:creationId xmlns:a16="http://schemas.microsoft.com/office/drawing/2014/main" id="{E23B212F-447F-404B-8D13-FDB06158180F}"/>
            </a:ext>
          </a:extLst>
        </xdr:cNvPr>
        <xdr:cNvSpPr/>
      </xdr:nvSpPr>
      <xdr:spPr>
        <a:xfrm>
          <a:off x="1016000" y="2349500"/>
          <a:ext cx="5727700" cy="666750"/>
        </a:xfrm>
        <a:prstGeom prst="roundRect">
          <a:avLst/>
        </a:prstGeom>
        <a:noFill/>
        <a:ln w="38100">
          <a:solidFill>
            <a:srgbClr val="0000FF"/>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302469</xdr:colOff>
      <xdr:row>8</xdr:row>
      <xdr:rowOff>99985</xdr:rowOff>
    </xdr:from>
    <xdr:to>
      <xdr:col>12</xdr:col>
      <xdr:colOff>517861</xdr:colOff>
      <xdr:row>11</xdr:row>
      <xdr:rowOff>132125</xdr:rowOff>
    </xdr:to>
    <xdr:sp macro="" textlink="">
      <xdr:nvSpPr>
        <xdr:cNvPr id="4" name="吹き出し: 角を丸めた四角形 3">
          <a:extLst>
            <a:ext uri="{FF2B5EF4-FFF2-40B4-BE49-F238E27FC236}">
              <a16:creationId xmlns:a16="http://schemas.microsoft.com/office/drawing/2014/main" id="{166CAAFB-3028-4A33-B9D4-6003DD13A676}"/>
            </a:ext>
          </a:extLst>
        </xdr:cNvPr>
        <xdr:cNvSpPr/>
      </xdr:nvSpPr>
      <xdr:spPr>
        <a:xfrm>
          <a:off x="6489578" y="1632268"/>
          <a:ext cx="2277761" cy="553944"/>
        </a:xfrm>
        <a:prstGeom prst="wedgeRoundRectCallout">
          <a:avLst>
            <a:gd name="adj1" fmla="val -32056"/>
            <a:gd name="adj2" fmla="val 91234"/>
            <a:gd name="adj3" fmla="val 16667"/>
          </a:avLst>
        </a:prstGeom>
        <a:solidFill>
          <a:srgbClr val="CCE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800">
              <a:solidFill>
                <a:schemeClr val="tx1"/>
              </a:solidFill>
            </a:rPr>
            <a:t>分析テーマを入力</a:t>
          </a:r>
        </a:p>
      </xdr:txBody>
    </xdr:sp>
    <xdr:clientData/>
  </xdr:twoCellAnchor>
  <xdr:twoCellAnchor editAs="oneCell">
    <xdr:from>
      <xdr:col>0</xdr:col>
      <xdr:colOff>291354</xdr:colOff>
      <xdr:row>75</xdr:row>
      <xdr:rowOff>126066</xdr:rowOff>
    </xdr:from>
    <xdr:to>
      <xdr:col>8</xdr:col>
      <xdr:colOff>632557</xdr:colOff>
      <xdr:row>114</xdr:row>
      <xdr:rowOff>62753</xdr:rowOff>
    </xdr:to>
    <xdr:pic>
      <xdr:nvPicPr>
        <xdr:cNvPr id="5" name="図 4">
          <a:extLst>
            <a:ext uri="{FF2B5EF4-FFF2-40B4-BE49-F238E27FC236}">
              <a16:creationId xmlns:a16="http://schemas.microsoft.com/office/drawing/2014/main" id="{C4A54ECF-246A-46DB-8415-57F87D98348F}"/>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291354" y="13292978"/>
          <a:ext cx="5809674" cy="649212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9</xdr:col>
      <xdr:colOff>73022</xdr:colOff>
      <xdr:row>32</xdr:row>
      <xdr:rowOff>63499</xdr:rowOff>
    </xdr:from>
    <xdr:to>
      <xdr:col>12</xdr:col>
      <xdr:colOff>313764</xdr:colOff>
      <xdr:row>40</xdr:row>
      <xdr:rowOff>134471</xdr:rowOff>
    </xdr:to>
    <xdr:sp macro="" textlink="">
      <xdr:nvSpPr>
        <xdr:cNvPr id="6" name="吹き出し: 角を丸めた四角形 5">
          <a:extLst>
            <a:ext uri="{FF2B5EF4-FFF2-40B4-BE49-F238E27FC236}">
              <a16:creationId xmlns:a16="http://schemas.microsoft.com/office/drawing/2014/main" id="{14FB86BD-5902-4573-8D96-33DE76D62B3E}"/>
            </a:ext>
          </a:extLst>
        </xdr:cNvPr>
        <xdr:cNvSpPr/>
      </xdr:nvSpPr>
      <xdr:spPr>
        <a:xfrm>
          <a:off x="6225051" y="5666440"/>
          <a:ext cx="2291419" cy="1415678"/>
        </a:xfrm>
        <a:prstGeom prst="wedgeRoundRectCallout">
          <a:avLst>
            <a:gd name="adj1" fmla="val -64030"/>
            <a:gd name="adj2" fmla="val 18337"/>
            <a:gd name="adj3" fmla="val 16667"/>
          </a:avLst>
        </a:prstGeom>
        <a:solidFill>
          <a:srgbClr val="CCE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800">
              <a:solidFill>
                <a:schemeClr val="tx1"/>
              </a:solidFill>
            </a:rPr>
            <a:t>分析する工事がどの項目に当てはまるか確認する</a:t>
          </a:r>
        </a:p>
      </xdr:txBody>
    </xdr:sp>
    <xdr:clientData/>
  </xdr:twoCellAnchor>
  <xdr:twoCellAnchor editAs="oneCell">
    <xdr:from>
      <xdr:col>0</xdr:col>
      <xdr:colOff>324969</xdr:colOff>
      <xdr:row>28</xdr:row>
      <xdr:rowOff>22412</xdr:rowOff>
    </xdr:from>
    <xdr:to>
      <xdr:col>8</xdr:col>
      <xdr:colOff>313765</xdr:colOff>
      <xdr:row>73</xdr:row>
      <xdr:rowOff>102313</xdr:rowOff>
    </xdr:to>
    <xdr:pic>
      <xdr:nvPicPr>
        <xdr:cNvPr id="7" name="図 6">
          <a:extLst>
            <a:ext uri="{FF2B5EF4-FFF2-40B4-BE49-F238E27FC236}">
              <a16:creationId xmlns:a16="http://schemas.microsoft.com/office/drawing/2014/main" id="{3D8D1A4B-846E-47B9-914D-EF92A3F83A9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24969" y="4953000"/>
          <a:ext cx="5457267" cy="764387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9</xdr:col>
      <xdr:colOff>211450</xdr:colOff>
      <xdr:row>84</xdr:row>
      <xdr:rowOff>22412</xdr:rowOff>
    </xdr:from>
    <xdr:to>
      <xdr:col>12</xdr:col>
      <xdr:colOff>452192</xdr:colOff>
      <xdr:row>93</xdr:row>
      <xdr:rowOff>38100</xdr:rowOff>
    </xdr:to>
    <xdr:sp macro="" textlink="">
      <xdr:nvSpPr>
        <xdr:cNvPr id="9" name="吹き出し: 角を丸めた四角形 8">
          <a:extLst>
            <a:ext uri="{FF2B5EF4-FFF2-40B4-BE49-F238E27FC236}">
              <a16:creationId xmlns:a16="http://schemas.microsoft.com/office/drawing/2014/main" id="{A8C31077-9F7D-49A5-B897-615D8AE49856}"/>
            </a:ext>
          </a:extLst>
        </xdr:cNvPr>
        <xdr:cNvSpPr/>
      </xdr:nvSpPr>
      <xdr:spPr>
        <a:xfrm>
          <a:off x="6398559" y="14815151"/>
          <a:ext cx="2303111" cy="1581101"/>
        </a:xfrm>
        <a:prstGeom prst="wedgeRoundRectCallout">
          <a:avLst>
            <a:gd name="adj1" fmla="val -64030"/>
            <a:gd name="adj2" fmla="val 18337"/>
            <a:gd name="adj3" fmla="val 16667"/>
          </a:avLst>
        </a:prstGeom>
        <a:solidFill>
          <a:srgbClr val="CCE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800">
              <a:solidFill>
                <a:schemeClr val="tx1"/>
              </a:solidFill>
            </a:rPr>
            <a:t>該当する項目にデータを入力する</a:t>
          </a:r>
          <a:endParaRPr kumimoji="1" lang="en-US" altLang="ja-JP" sz="1800">
            <a:solidFill>
              <a:schemeClr val="tx1"/>
            </a:solidFill>
          </a:endParaRPr>
        </a:p>
        <a:p>
          <a:pPr algn="l"/>
          <a:r>
            <a:rPr kumimoji="1" lang="en-US" altLang="ja-JP" sz="1500">
              <a:solidFill>
                <a:srgbClr val="FF0000"/>
              </a:solidFill>
            </a:rPr>
            <a:t>※</a:t>
          </a:r>
          <a:r>
            <a:rPr kumimoji="1" lang="ja-JP" altLang="en-US" sz="1500">
              <a:solidFill>
                <a:srgbClr val="FF0000"/>
              </a:solidFill>
            </a:rPr>
            <a:t>用地費や補償費は含めないでください。</a:t>
          </a:r>
        </a:p>
      </xdr:txBody>
    </xdr:sp>
    <xdr:clientData/>
  </xdr:twoCellAnchor>
  <xdr:twoCellAnchor editAs="oneCell">
    <xdr:from>
      <xdr:col>0</xdr:col>
      <xdr:colOff>302559</xdr:colOff>
      <xdr:row>148</xdr:row>
      <xdr:rowOff>44824</xdr:rowOff>
    </xdr:from>
    <xdr:to>
      <xdr:col>8</xdr:col>
      <xdr:colOff>342569</xdr:colOff>
      <xdr:row>157</xdr:row>
      <xdr:rowOff>69132</xdr:rowOff>
    </xdr:to>
    <xdr:pic>
      <xdr:nvPicPr>
        <xdr:cNvPr id="14" name="図 13">
          <a:extLst>
            <a:ext uri="{FF2B5EF4-FFF2-40B4-BE49-F238E27FC236}">
              <a16:creationId xmlns:a16="http://schemas.microsoft.com/office/drawing/2014/main" id="{118CB39E-C04B-42F4-AA77-C0C62561A8F0}"/>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302559" y="25930412"/>
          <a:ext cx="5508481" cy="153710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7</xdr:col>
      <xdr:colOff>156882</xdr:colOff>
      <xdr:row>147</xdr:row>
      <xdr:rowOff>145676</xdr:rowOff>
    </xdr:from>
    <xdr:to>
      <xdr:col>10</xdr:col>
      <xdr:colOff>440207</xdr:colOff>
      <xdr:row>151</xdr:row>
      <xdr:rowOff>25998</xdr:rowOff>
    </xdr:to>
    <xdr:sp macro="" textlink="">
      <xdr:nvSpPr>
        <xdr:cNvPr id="15" name="吹き出し: 角を丸めた四角形 14">
          <a:extLst>
            <a:ext uri="{FF2B5EF4-FFF2-40B4-BE49-F238E27FC236}">
              <a16:creationId xmlns:a16="http://schemas.microsoft.com/office/drawing/2014/main" id="{CE64982E-974D-4173-B72C-87E392573F5A}"/>
            </a:ext>
          </a:extLst>
        </xdr:cNvPr>
        <xdr:cNvSpPr/>
      </xdr:nvSpPr>
      <xdr:spPr>
        <a:xfrm>
          <a:off x="4941794" y="25863176"/>
          <a:ext cx="2334001" cy="552675"/>
        </a:xfrm>
        <a:prstGeom prst="wedgeRoundRectCallout">
          <a:avLst>
            <a:gd name="adj1" fmla="val -66566"/>
            <a:gd name="adj2" fmla="val 36969"/>
            <a:gd name="adj3" fmla="val 16667"/>
          </a:avLst>
        </a:prstGeom>
        <a:solidFill>
          <a:srgbClr val="CCE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800">
              <a:solidFill>
                <a:schemeClr val="tx1"/>
              </a:solidFill>
            </a:rPr>
            <a:t>プルダウンで選択</a:t>
          </a:r>
        </a:p>
      </xdr:txBody>
    </xdr:sp>
    <xdr:clientData/>
  </xdr:twoCellAnchor>
  <xdr:twoCellAnchor>
    <xdr:from>
      <xdr:col>3</xdr:col>
      <xdr:colOff>179295</xdr:colOff>
      <xdr:row>148</xdr:row>
      <xdr:rowOff>156882</xdr:rowOff>
    </xdr:from>
    <xdr:to>
      <xdr:col>6</xdr:col>
      <xdr:colOff>347382</xdr:colOff>
      <xdr:row>152</xdr:row>
      <xdr:rowOff>45487</xdr:rowOff>
    </xdr:to>
    <xdr:sp macro="" textlink="">
      <xdr:nvSpPr>
        <xdr:cNvPr id="16" name="四角形: 角を丸くする 15">
          <a:extLst>
            <a:ext uri="{FF2B5EF4-FFF2-40B4-BE49-F238E27FC236}">
              <a16:creationId xmlns:a16="http://schemas.microsoft.com/office/drawing/2014/main" id="{CEF7E80F-EEB3-477F-9EBC-AE4934DB2F03}"/>
            </a:ext>
          </a:extLst>
        </xdr:cNvPr>
        <xdr:cNvSpPr/>
      </xdr:nvSpPr>
      <xdr:spPr>
        <a:xfrm>
          <a:off x="2229971" y="26042470"/>
          <a:ext cx="2218764" cy="560958"/>
        </a:xfrm>
        <a:prstGeom prst="roundRect">
          <a:avLst/>
        </a:prstGeom>
        <a:noFill/>
        <a:ln w="38100">
          <a:solidFill>
            <a:srgbClr val="0000FF"/>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57978</xdr:colOff>
      <xdr:row>127</xdr:row>
      <xdr:rowOff>163995</xdr:rowOff>
    </xdr:from>
    <xdr:to>
      <xdr:col>6</xdr:col>
      <xdr:colOff>157370</xdr:colOff>
      <xdr:row>131</xdr:row>
      <xdr:rowOff>37767</xdr:rowOff>
    </xdr:to>
    <xdr:sp macro="" textlink="">
      <xdr:nvSpPr>
        <xdr:cNvPr id="19" name="四角形: 角を丸くする 18">
          <a:extLst>
            <a:ext uri="{FF2B5EF4-FFF2-40B4-BE49-F238E27FC236}">
              <a16:creationId xmlns:a16="http://schemas.microsoft.com/office/drawing/2014/main" id="{D7777D0E-2CC2-422E-896A-5180CA66861E}"/>
            </a:ext>
          </a:extLst>
        </xdr:cNvPr>
        <xdr:cNvSpPr/>
      </xdr:nvSpPr>
      <xdr:spPr>
        <a:xfrm>
          <a:off x="1909638" y="21842895"/>
          <a:ext cx="1951052" cy="544332"/>
        </a:xfrm>
        <a:prstGeom prst="roundRect">
          <a:avLst/>
        </a:prstGeom>
        <a:noFill/>
        <a:ln w="38100">
          <a:solidFill>
            <a:srgbClr val="0000FF"/>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11665</xdr:colOff>
      <xdr:row>127</xdr:row>
      <xdr:rowOff>236</xdr:rowOff>
    </xdr:from>
    <xdr:to>
      <xdr:col>10</xdr:col>
      <xdr:colOff>230957</xdr:colOff>
      <xdr:row>130</xdr:row>
      <xdr:rowOff>24113</xdr:rowOff>
    </xdr:to>
    <xdr:sp macro="" textlink="">
      <xdr:nvSpPr>
        <xdr:cNvPr id="20" name="吹き出し: 角を丸めた四角形 19">
          <a:extLst>
            <a:ext uri="{FF2B5EF4-FFF2-40B4-BE49-F238E27FC236}">
              <a16:creationId xmlns:a16="http://schemas.microsoft.com/office/drawing/2014/main" id="{72E333BE-AFC1-4DF7-9B17-4AD54390692B}"/>
            </a:ext>
          </a:extLst>
        </xdr:cNvPr>
        <xdr:cNvSpPr/>
      </xdr:nvSpPr>
      <xdr:spPr>
        <a:xfrm>
          <a:off x="4332205" y="21679136"/>
          <a:ext cx="2070952" cy="526797"/>
        </a:xfrm>
        <a:prstGeom prst="wedgeRoundRectCallout">
          <a:avLst>
            <a:gd name="adj1" fmla="val -75029"/>
            <a:gd name="adj2" fmla="val 34076"/>
            <a:gd name="adj3" fmla="val 16667"/>
          </a:avLst>
        </a:prstGeom>
        <a:solidFill>
          <a:srgbClr val="CCE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800">
              <a:solidFill>
                <a:schemeClr val="tx1"/>
              </a:solidFill>
            </a:rPr>
            <a:t>プルダウンで選択</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8</xdr:col>
      <xdr:colOff>495300</xdr:colOff>
      <xdr:row>49</xdr:row>
      <xdr:rowOff>76200</xdr:rowOff>
    </xdr:from>
    <xdr:to>
      <xdr:col>8</xdr:col>
      <xdr:colOff>819150</xdr:colOff>
      <xdr:row>50</xdr:row>
      <xdr:rowOff>114300</xdr:rowOff>
    </xdr:to>
    <xdr:sp macro="" textlink="">
      <xdr:nvSpPr>
        <xdr:cNvPr id="1309" name="AutoShape 4">
          <a:extLst>
            <a:ext uri="{FF2B5EF4-FFF2-40B4-BE49-F238E27FC236}">
              <a16:creationId xmlns:a16="http://schemas.microsoft.com/office/drawing/2014/main" id="{D2246EF4-3EEE-456C-879F-1120AB3EF48E}"/>
            </a:ext>
          </a:extLst>
        </xdr:cNvPr>
        <xdr:cNvSpPr>
          <a:spLocks noChangeArrowheads="1"/>
        </xdr:cNvSpPr>
      </xdr:nvSpPr>
      <xdr:spPr bwMode="auto">
        <a:xfrm>
          <a:off x="1828800" y="9315450"/>
          <a:ext cx="323850" cy="219075"/>
        </a:xfrm>
        <a:prstGeom prst="upArrow">
          <a:avLst>
            <a:gd name="adj1" fmla="val 50000"/>
            <a:gd name="adj2" fmla="val 25000"/>
          </a:avLst>
        </a:prstGeom>
        <a:solidFill>
          <a:srgbClr val="FF0000"/>
        </a:solidFill>
        <a:ln w="9525">
          <a:solidFill>
            <a:srgbClr val="000000"/>
          </a:solidFill>
          <a:miter lim="800000"/>
          <a:headEnd/>
          <a:tailEnd/>
        </a:ln>
      </xdr:spPr>
    </xdr:sp>
    <xdr:clientData/>
  </xdr:twoCellAnchor>
  <xdr:twoCellAnchor>
    <xdr:from>
      <xdr:col>8</xdr:col>
      <xdr:colOff>495300</xdr:colOff>
      <xdr:row>49</xdr:row>
      <xdr:rowOff>76200</xdr:rowOff>
    </xdr:from>
    <xdr:to>
      <xdr:col>8</xdr:col>
      <xdr:colOff>819150</xdr:colOff>
      <xdr:row>50</xdr:row>
      <xdr:rowOff>114300</xdr:rowOff>
    </xdr:to>
    <xdr:sp macro="" textlink="">
      <xdr:nvSpPr>
        <xdr:cNvPr id="1310" name="AutoShape 4">
          <a:extLst>
            <a:ext uri="{FF2B5EF4-FFF2-40B4-BE49-F238E27FC236}">
              <a16:creationId xmlns:a16="http://schemas.microsoft.com/office/drawing/2014/main" id="{35D55E4E-89E2-4AE0-A494-90C11DB7EEE1}"/>
            </a:ext>
          </a:extLst>
        </xdr:cNvPr>
        <xdr:cNvSpPr>
          <a:spLocks noChangeArrowheads="1"/>
        </xdr:cNvSpPr>
      </xdr:nvSpPr>
      <xdr:spPr bwMode="auto">
        <a:xfrm>
          <a:off x="1828800" y="9315450"/>
          <a:ext cx="323850" cy="219075"/>
        </a:xfrm>
        <a:prstGeom prst="upArrow">
          <a:avLst>
            <a:gd name="adj1" fmla="val 50000"/>
            <a:gd name="adj2" fmla="val 25000"/>
          </a:avLst>
        </a:prstGeom>
        <a:solidFill>
          <a:srgbClr val="FF0000"/>
        </a:solidFill>
        <a:ln w="9525">
          <a:solidFill>
            <a:srgbClr val="000000"/>
          </a:solidFill>
          <a:miter lim="800000"/>
          <a:headEnd/>
          <a:tailEnd/>
        </a:ln>
      </xdr:spPr>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269877</xdr:colOff>
      <xdr:row>55</xdr:row>
      <xdr:rowOff>99030</xdr:rowOff>
    </xdr:from>
    <xdr:to>
      <xdr:col>21</xdr:col>
      <xdr:colOff>455085</xdr:colOff>
      <xdr:row>111</xdr:row>
      <xdr:rowOff>84668</xdr:rowOff>
    </xdr:to>
    <xdr:sp macro="" textlink="">
      <xdr:nvSpPr>
        <xdr:cNvPr id="2" name="四角形: 角を丸くする 1">
          <a:extLst>
            <a:ext uri="{FF2B5EF4-FFF2-40B4-BE49-F238E27FC236}">
              <a16:creationId xmlns:a16="http://schemas.microsoft.com/office/drawing/2014/main" id="{F301232D-FE69-45F3-B80B-86639DFDA2A2}"/>
            </a:ext>
          </a:extLst>
        </xdr:cNvPr>
        <xdr:cNvSpPr/>
      </xdr:nvSpPr>
      <xdr:spPr>
        <a:xfrm>
          <a:off x="269877" y="9899197"/>
          <a:ext cx="15171208" cy="9722304"/>
        </a:xfrm>
        <a:prstGeom prst="roundRect">
          <a:avLst/>
        </a:prstGeom>
        <a:solidFill>
          <a:srgbClr val="CCFFCC">
            <a:alpha val="23000"/>
          </a:srgbClr>
        </a:solidFill>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244929</xdr:colOff>
      <xdr:row>3</xdr:row>
      <xdr:rowOff>103565</xdr:rowOff>
    </xdr:from>
    <xdr:to>
      <xdr:col>21</xdr:col>
      <xdr:colOff>381000</xdr:colOff>
      <xdr:row>54</xdr:row>
      <xdr:rowOff>216958</xdr:rowOff>
    </xdr:to>
    <xdr:sp macro="" textlink="">
      <xdr:nvSpPr>
        <xdr:cNvPr id="3" name="四角形: 角を丸くする 2">
          <a:extLst>
            <a:ext uri="{FF2B5EF4-FFF2-40B4-BE49-F238E27FC236}">
              <a16:creationId xmlns:a16="http://schemas.microsoft.com/office/drawing/2014/main" id="{7D17D2EF-C58F-4778-AA09-EB60E1E4B29D}"/>
            </a:ext>
          </a:extLst>
        </xdr:cNvPr>
        <xdr:cNvSpPr/>
      </xdr:nvSpPr>
      <xdr:spPr>
        <a:xfrm>
          <a:off x="244929" y="103565"/>
          <a:ext cx="15122071" cy="9035143"/>
        </a:xfrm>
        <a:prstGeom prst="roundRect">
          <a:avLst/>
        </a:prstGeom>
        <a:solidFill>
          <a:srgbClr val="CCFFCC">
            <a:alpha val="23000"/>
          </a:srgbClr>
        </a:solidFill>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77106</xdr:colOff>
      <xdr:row>4</xdr:row>
      <xdr:rowOff>43091</xdr:rowOff>
    </xdr:from>
    <xdr:to>
      <xdr:col>13</xdr:col>
      <xdr:colOff>104320</xdr:colOff>
      <xdr:row>6</xdr:row>
      <xdr:rowOff>56698</xdr:rowOff>
    </xdr:to>
    <xdr:sp macro="" textlink="">
      <xdr:nvSpPr>
        <xdr:cNvPr id="7" name="四角形: メモ 6">
          <a:extLst>
            <a:ext uri="{FF2B5EF4-FFF2-40B4-BE49-F238E27FC236}">
              <a16:creationId xmlns:a16="http://schemas.microsoft.com/office/drawing/2014/main" id="{5EE069DF-4146-4BAE-907F-0651AA68995C}"/>
            </a:ext>
          </a:extLst>
        </xdr:cNvPr>
        <xdr:cNvSpPr/>
      </xdr:nvSpPr>
      <xdr:spPr>
        <a:xfrm>
          <a:off x="5858781" y="214541"/>
          <a:ext cx="2494189" cy="575582"/>
        </a:xfrm>
        <a:prstGeom prst="foldedCorner">
          <a:avLst/>
        </a:prstGeom>
        <a:solidFill>
          <a:srgbClr val="CCE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2800" b="1" cap="none" spc="0">
              <a:ln w="13462">
                <a:solidFill>
                  <a:schemeClr val="bg1"/>
                </a:solidFill>
                <a:prstDash val="solid"/>
              </a:ln>
              <a:solidFill>
                <a:schemeClr val="tx1">
                  <a:lumMod val="85000"/>
                  <a:lumOff val="15000"/>
                </a:schemeClr>
              </a:solidFill>
              <a:effectLst>
                <a:outerShdw dist="38100" dir="2700000" algn="bl" rotWithShape="0">
                  <a:schemeClr val="accent5"/>
                </a:outerShdw>
              </a:effectLst>
              <a:latin typeface="HGPｺﾞｼｯｸM" panose="020B0600000000000000" pitchFamily="50" charset="-128"/>
              <a:ea typeface="HGPｺﾞｼｯｸM" panose="020B0600000000000000" pitchFamily="50" charset="-128"/>
            </a:rPr>
            <a:t>生産誘発等</a:t>
          </a:r>
        </a:p>
      </xdr:txBody>
    </xdr:sp>
    <xdr:clientData/>
  </xdr:twoCellAnchor>
  <xdr:twoCellAnchor>
    <xdr:from>
      <xdr:col>8</xdr:col>
      <xdr:colOff>365124</xdr:colOff>
      <xdr:row>56</xdr:row>
      <xdr:rowOff>43087</xdr:rowOff>
    </xdr:from>
    <xdr:to>
      <xdr:col>13</xdr:col>
      <xdr:colOff>625928</xdr:colOff>
      <xdr:row>59</xdr:row>
      <xdr:rowOff>87990</xdr:rowOff>
    </xdr:to>
    <xdr:sp macro="" textlink="">
      <xdr:nvSpPr>
        <xdr:cNvPr id="8" name="四角形: メモ 7">
          <a:extLst>
            <a:ext uri="{FF2B5EF4-FFF2-40B4-BE49-F238E27FC236}">
              <a16:creationId xmlns:a16="http://schemas.microsoft.com/office/drawing/2014/main" id="{47487941-ACAD-4F09-ABD7-9718DCA95CE4}"/>
            </a:ext>
          </a:extLst>
        </xdr:cNvPr>
        <xdr:cNvSpPr/>
      </xdr:nvSpPr>
      <xdr:spPr>
        <a:xfrm>
          <a:off x="5460999" y="9787162"/>
          <a:ext cx="3413579" cy="559253"/>
        </a:xfrm>
        <a:prstGeom prst="foldedCorner">
          <a:avLst/>
        </a:prstGeom>
        <a:solidFill>
          <a:srgbClr val="CCE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2800" b="1" cap="none" spc="0">
              <a:ln w="13462">
                <a:solidFill>
                  <a:schemeClr val="bg1"/>
                </a:solidFill>
                <a:prstDash val="solid"/>
              </a:ln>
              <a:solidFill>
                <a:schemeClr val="tx1">
                  <a:lumMod val="85000"/>
                  <a:lumOff val="15000"/>
                </a:schemeClr>
              </a:solidFill>
              <a:effectLst>
                <a:outerShdw dist="38100" dir="2700000" algn="bl" rotWithShape="0">
                  <a:schemeClr val="accent5"/>
                </a:outerShdw>
              </a:effectLst>
              <a:latin typeface="HGPｺﾞｼｯｸM" panose="020B0600000000000000" pitchFamily="50" charset="-128"/>
              <a:ea typeface="HGPｺﾞｼｯｸM" panose="020B0600000000000000" pitchFamily="50" charset="-128"/>
            </a:rPr>
            <a:t>就業者誘発数等</a:t>
          </a:r>
        </a:p>
      </xdr:txBody>
    </xdr:sp>
    <xdr:clientData/>
  </xdr:twoCellAnchor>
  <xdr:twoCellAnchor>
    <xdr:from>
      <xdr:col>1</xdr:col>
      <xdr:colOff>625928</xdr:colOff>
      <xdr:row>30</xdr:row>
      <xdr:rowOff>114149</xdr:rowOff>
    </xdr:from>
    <xdr:to>
      <xdr:col>8</xdr:col>
      <xdr:colOff>349249</xdr:colOff>
      <xdr:row>49</xdr:row>
      <xdr:rowOff>148166</xdr:rowOff>
    </xdr:to>
    <xdr:graphicFrame macro="">
      <xdr:nvGraphicFramePr>
        <xdr:cNvPr id="12" name="グラフ 11">
          <a:extLst>
            <a:ext uri="{FF2B5EF4-FFF2-40B4-BE49-F238E27FC236}">
              <a16:creationId xmlns:a16="http://schemas.microsoft.com/office/drawing/2014/main" id="{2AE9BF88-4D6C-4F15-A909-C4949DFDBE2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148167</xdr:colOff>
      <xdr:row>7</xdr:row>
      <xdr:rowOff>135315</xdr:rowOff>
    </xdr:from>
    <xdr:to>
      <xdr:col>19</xdr:col>
      <xdr:colOff>677333</xdr:colOff>
      <xdr:row>52</xdr:row>
      <xdr:rowOff>148167</xdr:rowOff>
    </xdr:to>
    <xdr:graphicFrame macro="">
      <xdr:nvGraphicFramePr>
        <xdr:cNvPr id="13" name="グラフ 12">
          <a:extLst>
            <a:ext uri="{FF2B5EF4-FFF2-40B4-BE49-F238E27FC236}">
              <a16:creationId xmlns:a16="http://schemas.microsoft.com/office/drawing/2014/main" id="{807FFF8A-5BD6-4D18-A3C9-AF7B191E715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179916</xdr:colOff>
      <xdr:row>63</xdr:row>
      <xdr:rowOff>72573</xdr:rowOff>
    </xdr:from>
    <xdr:to>
      <xdr:col>19</xdr:col>
      <xdr:colOff>698499</xdr:colOff>
      <xdr:row>109</xdr:row>
      <xdr:rowOff>63500</xdr:rowOff>
    </xdr:to>
    <xdr:graphicFrame macro="">
      <xdr:nvGraphicFramePr>
        <xdr:cNvPr id="15" name="グラフ 14">
          <a:extLst>
            <a:ext uri="{FF2B5EF4-FFF2-40B4-BE49-F238E27FC236}">
              <a16:creationId xmlns:a16="http://schemas.microsoft.com/office/drawing/2014/main" id="{E09008A5-FC8E-45EF-9830-80D62CAD784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678846</xdr:colOff>
      <xdr:row>7</xdr:row>
      <xdr:rowOff>103564</xdr:rowOff>
    </xdr:from>
    <xdr:to>
      <xdr:col>8</xdr:col>
      <xdr:colOff>381001</xdr:colOff>
      <xdr:row>27</xdr:row>
      <xdr:rowOff>63500</xdr:rowOff>
    </xdr:to>
    <xdr:graphicFrame macro="">
      <xdr:nvGraphicFramePr>
        <xdr:cNvPr id="16" name="グラフ 15">
          <a:extLst>
            <a:ext uri="{FF2B5EF4-FFF2-40B4-BE49-F238E27FC236}">
              <a16:creationId xmlns:a16="http://schemas.microsoft.com/office/drawing/2014/main" id="{5240707B-99F3-4940-9353-588877F12E7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613834</xdr:colOff>
      <xdr:row>63</xdr:row>
      <xdr:rowOff>130780</xdr:rowOff>
    </xdr:from>
    <xdr:to>
      <xdr:col>8</xdr:col>
      <xdr:colOff>433917</xdr:colOff>
      <xdr:row>83</xdr:row>
      <xdr:rowOff>84667</xdr:rowOff>
    </xdr:to>
    <xdr:graphicFrame macro="">
      <xdr:nvGraphicFramePr>
        <xdr:cNvPr id="17" name="グラフ 16">
          <a:extLst>
            <a:ext uri="{FF2B5EF4-FFF2-40B4-BE49-F238E27FC236}">
              <a16:creationId xmlns:a16="http://schemas.microsoft.com/office/drawing/2014/main" id="{F23D157E-9B40-49F6-90B1-890924FD526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6</xdr:col>
      <xdr:colOff>457200</xdr:colOff>
      <xdr:row>12</xdr:row>
      <xdr:rowOff>0</xdr:rowOff>
    </xdr:from>
    <xdr:to>
      <xdr:col>7</xdr:col>
      <xdr:colOff>257175</xdr:colOff>
      <xdr:row>13</xdr:row>
      <xdr:rowOff>161925</xdr:rowOff>
    </xdr:to>
    <xdr:sp macro="" textlink="">
      <xdr:nvSpPr>
        <xdr:cNvPr id="17780" name="AutoShape 1">
          <a:extLst>
            <a:ext uri="{FF2B5EF4-FFF2-40B4-BE49-F238E27FC236}">
              <a16:creationId xmlns:a16="http://schemas.microsoft.com/office/drawing/2014/main" id="{472E5D32-731C-4270-9BE9-DFB843E8DDDB}"/>
            </a:ext>
          </a:extLst>
        </xdr:cNvPr>
        <xdr:cNvSpPr>
          <a:spLocks noChangeArrowheads="1"/>
        </xdr:cNvSpPr>
      </xdr:nvSpPr>
      <xdr:spPr bwMode="auto">
        <a:xfrm>
          <a:off x="3467100" y="1743075"/>
          <a:ext cx="485775" cy="333375"/>
        </a:xfrm>
        <a:prstGeom prst="downArrow">
          <a:avLst>
            <a:gd name="adj1" fmla="val 46074"/>
            <a:gd name="adj2" fmla="val 39287"/>
          </a:avLst>
        </a:prstGeom>
        <a:solidFill>
          <a:srgbClr val="FF0000"/>
        </a:solidFill>
        <a:ln w="9525">
          <a:solidFill>
            <a:srgbClr val="7F7F7F"/>
          </a:solidFill>
          <a:miter lim="800000"/>
          <a:headEnd/>
          <a:tailEnd/>
        </a:ln>
      </xdr:spPr>
    </xdr:sp>
    <xdr:clientData/>
  </xdr:twoCellAnchor>
  <xdr:twoCellAnchor>
    <xdr:from>
      <xdr:col>4</xdr:col>
      <xdr:colOff>76200</xdr:colOff>
      <xdr:row>22</xdr:row>
      <xdr:rowOff>9525</xdr:rowOff>
    </xdr:from>
    <xdr:to>
      <xdr:col>4</xdr:col>
      <xdr:colOff>561975</xdr:colOff>
      <xdr:row>24</xdr:row>
      <xdr:rowOff>0</xdr:rowOff>
    </xdr:to>
    <xdr:sp macro="" textlink="">
      <xdr:nvSpPr>
        <xdr:cNvPr id="17781" name="AutoShape 1">
          <a:extLst>
            <a:ext uri="{FF2B5EF4-FFF2-40B4-BE49-F238E27FC236}">
              <a16:creationId xmlns:a16="http://schemas.microsoft.com/office/drawing/2014/main" id="{43ED5CC7-4371-4603-8F45-F5BC801F66D5}"/>
            </a:ext>
          </a:extLst>
        </xdr:cNvPr>
        <xdr:cNvSpPr>
          <a:spLocks noChangeArrowheads="1"/>
        </xdr:cNvSpPr>
      </xdr:nvSpPr>
      <xdr:spPr bwMode="auto">
        <a:xfrm>
          <a:off x="1924050" y="3095625"/>
          <a:ext cx="485775" cy="333375"/>
        </a:xfrm>
        <a:prstGeom prst="downArrow">
          <a:avLst>
            <a:gd name="adj1" fmla="val 46074"/>
            <a:gd name="adj2" fmla="val 39287"/>
          </a:avLst>
        </a:prstGeom>
        <a:solidFill>
          <a:srgbClr val="FF0000"/>
        </a:solidFill>
        <a:ln w="9525">
          <a:solidFill>
            <a:srgbClr val="7F7F7F"/>
          </a:solidFill>
          <a:miter lim="800000"/>
          <a:headEnd/>
          <a:tailEnd/>
        </a:ln>
      </xdr:spPr>
    </xdr:sp>
    <xdr:clientData/>
  </xdr:twoCellAnchor>
  <xdr:twoCellAnchor>
    <xdr:from>
      <xdr:col>9</xdr:col>
      <xdr:colOff>76200</xdr:colOff>
      <xdr:row>22</xdr:row>
      <xdr:rowOff>9525</xdr:rowOff>
    </xdr:from>
    <xdr:to>
      <xdr:col>9</xdr:col>
      <xdr:colOff>561975</xdr:colOff>
      <xdr:row>23</xdr:row>
      <xdr:rowOff>161925</xdr:rowOff>
    </xdr:to>
    <xdr:sp macro="" textlink="">
      <xdr:nvSpPr>
        <xdr:cNvPr id="17782" name="AutoShape 1">
          <a:extLst>
            <a:ext uri="{FF2B5EF4-FFF2-40B4-BE49-F238E27FC236}">
              <a16:creationId xmlns:a16="http://schemas.microsoft.com/office/drawing/2014/main" id="{32E85A6C-C785-4B32-BD87-ABCE42E05473}"/>
            </a:ext>
          </a:extLst>
        </xdr:cNvPr>
        <xdr:cNvSpPr>
          <a:spLocks noChangeArrowheads="1"/>
        </xdr:cNvSpPr>
      </xdr:nvSpPr>
      <xdr:spPr bwMode="auto">
        <a:xfrm>
          <a:off x="5038725" y="3095625"/>
          <a:ext cx="485775" cy="323850"/>
        </a:xfrm>
        <a:prstGeom prst="downArrow">
          <a:avLst>
            <a:gd name="adj1" fmla="val 46074"/>
            <a:gd name="adj2" fmla="val 39287"/>
          </a:avLst>
        </a:prstGeom>
        <a:solidFill>
          <a:srgbClr val="FF0000"/>
        </a:solidFill>
        <a:ln w="9525">
          <a:solidFill>
            <a:srgbClr val="7F7F7F"/>
          </a:solidFill>
          <a:miter lim="800000"/>
          <a:headEnd/>
          <a:tailEnd/>
        </a:ln>
      </xdr:spPr>
    </xdr:sp>
    <xdr:clientData/>
  </xdr:twoCellAnchor>
  <xdr:twoCellAnchor>
    <xdr:from>
      <xdr:col>3</xdr:col>
      <xdr:colOff>76200</xdr:colOff>
      <xdr:row>39</xdr:row>
      <xdr:rowOff>47625</xdr:rowOff>
    </xdr:from>
    <xdr:to>
      <xdr:col>3</xdr:col>
      <xdr:colOff>561975</xdr:colOff>
      <xdr:row>41</xdr:row>
      <xdr:rowOff>152400</xdr:rowOff>
    </xdr:to>
    <xdr:sp macro="" textlink="">
      <xdr:nvSpPr>
        <xdr:cNvPr id="17783" name="AutoShape 1">
          <a:extLst>
            <a:ext uri="{FF2B5EF4-FFF2-40B4-BE49-F238E27FC236}">
              <a16:creationId xmlns:a16="http://schemas.microsoft.com/office/drawing/2014/main" id="{8B9B6658-F471-42A2-BC8C-1EF6CD55FD68}"/>
            </a:ext>
          </a:extLst>
        </xdr:cNvPr>
        <xdr:cNvSpPr>
          <a:spLocks noChangeArrowheads="1"/>
        </xdr:cNvSpPr>
      </xdr:nvSpPr>
      <xdr:spPr bwMode="auto">
        <a:xfrm>
          <a:off x="1238250" y="5543550"/>
          <a:ext cx="485775" cy="333375"/>
        </a:xfrm>
        <a:prstGeom prst="downArrow">
          <a:avLst>
            <a:gd name="adj1" fmla="val 46074"/>
            <a:gd name="adj2" fmla="val 39287"/>
          </a:avLst>
        </a:prstGeom>
        <a:solidFill>
          <a:srgbClr val="FF0000"/>
        </a:solidFill>
        <a:ln w="9525">
          <a:solidFill>
            <a:srgbClr val="7F7F7F"/>
          </a:solidFill>
          <a:miter lim="800000"/>
          <a:headEnd/>
          <a:tailEnd/>
        </a:ln>
      </xdr:spPr>
    </xdr:sp>
    <xdr:clientData/>
  </xdr:twoCellAnchor>
  <xdr:twoCellAnchor>
    <xdr:from>
      <xdr:col>3</xdr:col>
      <xdr:colOff>85725</xdr:colOff>
      <xdr:row>34</xdr:row>
      <xdr:rowOff>9525</xdr:rowOff>
    </xdr:from>
    <xdr:to>
      <xdr:col>3</xdr:col>
      <xdr:colOff>571500</xdr:colOff>
      <xdr:row>36</xdr:row>
      <xdr:rowOff>0</xdr:rowOff>
    </xdr:to>
    <xdr:sp macro="" textlink="">
      <xdr:nvSpPr>
        <xdr:cNvPr id="17784" name="AutoShape 1">
          <a:extLst>
            <a:ext uri="{FF2B5EF4-FFF2-40B4-BE49-F238E27FC236}">
              <a16:creationId xmlns:a16="http://schemas.microsoft.com/office/drawing/2014/main" id="{19718AB3-CFCB-4D21-BF1C-062B56F7C0F2}"/>
            </a:ext>
          </a:extLst>
        </xdr:cNvPr>
        <xdr:cNvSpPr>
          <a:spLocks noChangeArrowheads="1"/>
        </xdr:cNvSpPr>
      </xdr:nvSpPr>
      <xdr:spPr bwMode="auto">
        <a:xfrm>
          <a:off x="1247775" y="4752975"/>
          <a:ext cx="485775" cy="333375"/>
        </a:xfrm>
        <a:prstGeom prst="downArrow">
          <a:avLst>
            <a:gd name="adj1" fmla="val 46074"/>
            <a:gd name="adj2" fmla="val 39287"/>
          </a:avLst>
        </a:prstGeom>
        <a:solidFill>
          <a:srgbClr val="FF0000"/>
        </a:solidFill>
        <a:ln w="9525">
          <a:solidFill>
            <a:srgbClr val="7F7F7F"/>
          </a:solidFill>
          <a:miter lim="800000"/>
          <a:headEnd/>
          <a:tailEnd/>
        </a:ln>
      </xdr:spPr>
    </xdr:sp>
    <xdr:clientData/>
  </xdr:twoCellAnchor>
  <xdr:twoCellAnchor>
    <xdr:from>
      <xdr:col>2</xdr:col>
      <xdr:colOff>57150</xdr:colOff>
      <xdr:row>50</xdr:row>
      <xdr:rowOff>28575</xdr:rowOff>
    </xdr:from>
    <xdr:to>
      <xdr:col>2</xdr:col>
      <xdr:colOff>533400</xdr:colOff>
      <xdr:row>52</xdr:row>
      <xdr:rowOff>19050</xdr:rowOff>
    </xdr:to>
    <xdr:sp macro="" textlink="">
      <xdr:nvSpPr>
        <xdr:cNvPr id="17785" name="AutoShape 1">
          <a:extLst>
            <a:ext uri="{FF2B5EF4-FFF2-40B4-BE49-F238E27FC236}">
              <a16:creationId xmlns:a16="http://schemas.microsoft.com/office/drawing/2014/main" id="{DD2984AF-CC80-4747-AC84-E744B6A93B4D}"/>
            </a:ext>
          </a:extLst>
        </xdr:cNvPr>
        <xdr:cNvSpPr>
          <a:spLocks noChangeArrowheads="1"/>
        </xdr:cNvSpPr>
      </xdr:nvSpPr>
      <xdr:spPr bwMode="auto">
        <a:xfrm>
          <a:off x="533400" y="6848475"/>
          <a:ext cx="476250" cy="333375"/>
        </a:xfrm>
        <a:prstGeom prst="downArrow">
          <a:avLst>
            <a:gd name="adj1" fmla="val 46074"/>
            <a:gd name="adj2" fmla="val 39287"/>
          </a:avLst>
        </a:prstGeom>
        <a:solidFill>
          <a:srgbClr val="FF0000"/>
        </a:solidFill>
        <a:ln w="9525">
          <a:solidFill>
            <a:srgbClr val="7F7F7F"/>
          </a:solidFill>
          <a:miter lim="800000"/>
          <a:headEnd/>
          <a:tailEnd/>
        </a:ln>
      </xdr:spPr>
    </xdr:sp>
    <xdr:clientData/>
  </xdr:twoCellAnchor>
  <xdr:twoCellAnchor>
    <xdr:from>
      <xdr:col>3</xdr:col>
      <xdr:colOff>104775</xdr:colOff>
      <xdr:row>63</xdr:row>
      <xdr:rowOff>57150</xdr:rowOff>
    </xdr:from>
    <xdr:to>
      <xdr:col>3</xdr:col>
      <xdr:colOff>590550</xdr:colOff>
      <xdr:row>65</xdr:row>
      <xdr:rowOff>152400</xdr:rowOff>
    </xdr:to>
    <xdr:sp macro="" textlink="">
      <xdr:nvSpPr>
        <xdr:cNvPr id="17786" name="AutoShape 1">
          <a:extLst>
            <a:ext uri="{FF2B5EF4-FFF2-40B4-BE49-F238E27FC236}">
              <a16:creationId xmlns:a16="http://schemas.microsoft.com/office/drawing/2014/main" id="{005A5CAD-7768-41AE-9893-9D40A4CAF813}"/>
            </a:ext>
          </a:extLst>
        </xdr:cNvPr>
        <xdr:cNvSpPr>
          <a:spLocks noChangeArrowheads="1"/>
        </xdr:cNvSpPr>
      </xdr:nvSpPr>
      <xdr:spPr bwMode="auto">
        <a:xfrm>
          <a:off x="1266825" y="8667750"/>
          <a:ext cx="485775" cy="323850"/>
        </a:xfrm>
        <a:prstGeom prst="downArrow">
          <a:avLst>
            <a:gd name="adj1" fmla="val 46074"/>
            <a:gd name="adj2" fmla="val 39287"/>
          </a:avLst>
        </a:prstGeom>
        <a:solidFill>
          <a:srgbClr val="FF0000"/>
        </a:solidFill>
        <a:ln w="9525">
          <a:solidFill>
            <a:srgbClr val="7F7F7F"/>
          </a:solidFill>
          <a:miter lim="800000"/>
          <a:headEnd/>
          <a:tailEnd/>
        </a:ln>
      </xdr:spPr>
    </xdr:sp>
    <xdr:clientData/>
  </xdr:twoCellAnchor>
  <xdr:twoCellAnchor>
    <xdr:from>
      <xdr:col>3</xdr:col>
      <xdr:colOff>104775</xdr:colOff>
      <xdr:row>70</xdr:row>
      <xdr:rowOff>19050</xdr:rowOff>
    </xdr:from>
    <xdr:to>
      <xdr:col>3</xdr:col>
      <xdr:colOff>581025</xdr:colOff>
      <xdr:row>72</xdr:row>
      <xdr:rowOff>9525</xdr:rowOff>
    </xdr:to>
    <xdr:sp macro="" textlink="">
      <xdr:nvSpPr>
        <xdr:cNvPr id="17787" name="AutoShape 1">
          <a:extLst>
            <a:ext uri="{FF2B5EF4-FFF2-40B4-BE49-F238E27FC236}">
              <a16:creationId xmlns:a16="http://schemas.microsoft.com/office/drawing/2014/main" id="{7437B298-533A-490C-A652-E89F41280155}"/>
            </a:ext>
          </a:extLst>
        </xdr:cNvPr>
        <xdr:cNvSpPr>
          <a:spLocks noChangeArrowheads="1"/>
        </xdr:cNvSpPr>
      </xdr:nvSpPr>
      <xdr:spPr bwMode="auto">
        <a:xfrm>
          <a:off x="1266825" y="9496425"/>
          <a:ext cx="476250" cy="333375"/>
        </a:xfrm>
        <a:prstGeom prst="downArrow">
          <a:avLst>
            <a:gd name="adj1" fmla="val 46074"/>
            <a:gd name="adj2" fmla="val 39287"/>
          </a:avLst>
        </a:prstGeom>
        <a:solidFill>
          <a:srgbClr val="FF0000"/>
        </a:solidFill>
        <a:ln w="9525">
          <a:solidFill>
            <a:srgbClr val="7F7F7F"/>
          </a:solidFill>
          <a:miter lim="800000"/>
          <a:headEnd/>
          <a:tailEnd/>
        </a:ln>
      </xdr:spPr>
    </xdr:sp>
    <xdr:clientData/>
  </xdr:twoCellAnchor>
  <xdr:twoCellAnchor>
    <xdr:from>
      <xdr:col>3</xdr:col>
      <xdr:colOff>95250</xdr:colOff>
      <xdr:row>76</xdr:row>
      <xdr:rowOff>0</xdr:rowOff>
    </xdr:from>
    <xdr:to>
      <xdr:col>3</xdr:col>
      <xdr:colOff>581025</xdr:colOff>
      <xdr:row>77</xdr:row>
      <xdr:rowOff>161925</xdr:rowOff>
    </xdr:to>
    <xdr:sp macro="" textlink="">
      <xdr:nvSpPr>
        <xdr:cNvPr id="17788" name="AutoShape 1">
          <a:extLst>
            <a:ext uri="{FF2B5EF4-FFF2-40B4-BE49-F238E27FC236}">
              <a16:creationId xmlns:a16="http://schemas.microsoft.com/office/drawing/2014/main" id="{97597824-281D-49C1-AA01-C80D417D2351}"/>
            </a:ext>
          </a:extLst>
        </xdr:cNvPr>
        <xdr:cNvSpPr>
          <a:spLocks noChangeArrowheads="1"/>
        </xdr:cNvSpPr>
      </xdr:nvSpPr>
      <xdr:spPr bwMode="auto">
        <a:xfrm>
          <a:off x="1257300" y="10287000"/>
          <a:ext cx="485775" cy="333375"/>
        </a:xfrm>
        <a:prstGeom prst="downArrow">
          <a:avLst>
            <a:gd name="adj1" fmla="val 46074"/>
            <a:gd name="adj2" fmla="val 39287"/>
          </a:avLst>
        </a:prstGeom>
        <a:solidFill>
          <a:srgbClr val="FF0000"/>
        </a:solidFill>
        <a:ln w="9525">
          <a:solidFill>
            <a:srgbClr val="7F7F7F"/>
          </a:solidFill>
          <a:miter lim="800000"/>
          <a:headEnd/>
          <a:tailEnd/>
        </a:ln>
      </xdr:spPr>
    </xdr:sp>
    <xdr:clientData/>
  </xdr:twoCellAnchor>
  <xdr:twoCellAnchor>
    <xdr:from>
      <xdr:col>3</xdr:col>
      <xdr:colOff>104775</xdr:colOff>
      <xdr:row>86</xdr:row>
      <xdr:rowOff>9525</xdr:rowOff>
    </xdr:from>
    <xdr:to>
      <xdr:col>3</xdr:col>
      <xdr:colOff>590550</xdr:colOff>
      <xdr:row>87</xdr:row>
      <xdr:rowOff>161925</xdr:rowOff>
    </xdr:to>
    <xdr:sp macro="" textlink="">
      <xdr:nvSpPr>
        <xdr:cNvPr id="17789" name="AutoShape 1">
          <a:extLst>
            <a:ext uri="{FF2B5EF4-FFF2-40B4-BE49-F238E27FC236}">
              <a16:creationId xmlns:a16="http://schemas.microsoft.com/office/drawing/2014/main" id="{65B893D3-9641-4AB0-A242-0EB3BA4A903D}"/>
            </a:ext>
          </a:extLst>
        </xdr:cNvPr>
        <xdr:cNvSpPr>
          <a:spLocks noChangeArrowheads="1"/>
        </xdr:cNvSpPr>
      </xdr:nvSpPr>
      <xdr:spPr bwMode="auto">
        <a:xfrm>
          <a:off x="1266825" y="11563350"/>
          <a:ext cx="485775" cy="323850"/>
        </a:xfrm>
        <a:prstGeom prst="downArrow">
          <a:avLst>
            <a:gd name="adj1" fmla="val 46074"/>
            <a:gd name="adj2" fmla="val 39287"/>
          </a:avLst>
        </a:prstGeom>
        <a:solidFill>
          <a:srgbClr val="FF0000"/>
        </a:solidFill>
        <a:ln w="9525">
          <a:solidFill>
            <a:srgbClr val="7F7F7F"/>
          </a:solidFill>
          <a:miter lim="800000"/>
          <a:headEnd/>
          <a:tailEnd/>
        </a:ln>
      </xdr:spPr>
    </xdr:sp>
    <xdr:clientData/>
  </xdr:twoCellAnchor>
  <xdr:twoCellAnchor>
    <xdr:from>
      <xdr:col>9</xdr:col>
      <xdr:colOff>76200</xdr:colOff>
      <xdr:row>86</xdr:row>
      <xdr:rowOff>9525</xdr:rowOff>
    </xdr:from>
    <xdr:to>
      <xdr:col>9</xdr:col>
      <xdr:colOff>561975</xdr:colOff>
      <xdr:row>88</xdr:row>
      <xdr:rowOff>0</xdr:rowOff>
    </xdr:to>
    <xdr:sp macro="" textlink="">
      <xdr:nvSpPr>
        <xdr:cNvPr id="17790" name="AutoShape 1">
          <a:extLst>
            <a:ext uri="{FF2B5EF4-FFF2-40B4-BE49-F238E27FC236}">
              <a16:creationId xmlns:a16="http://schemas.microsoft.com/office/drawing/2014/main" id="{009514CE-CD63-4E7A-B838-52A32C0EAED6}"/>
            </a:ext>
          </a:extLst>
        </xdr:cNvPr>
        <xdr:cNvSpPr>
          <a:spLocks noChangeArrowheads="1"/>
        </xdr:cNvSpPr>
      </xdr:nvSpPr>
      <xdr:spPr bwMode="auto">
        <a:xfrm>
          <a:off x="5038725" y="11563350"/>
          <a:ext cx="485775" cy="333375"/>
        </a:xfrm>
        <a:prstGeom prst="downArrow">
          <a:avLst>
            <a:gd name="adj1" fmla="val 46074"/>
            <a:gd name="adj2" fmla="val 39287"/>
          </a:avLst>
        </a:prstGeom>
        <a:solidFill>
          <a:srgbClr val="FF0000"/>
        </a:solidFill>
        <a:ln w="9525">
          <a:solidFill>
            <a:srgbClr val="7F7F7F"/>
          </a:solidFill>
          <a:miter lim="800000"/>
          <a:headEnd/>
          <a:tailEnd/>
        </a:ln>
      </xdr:spPr>
    </xdr:sp>
    <xdr:clientData/>
  </xdr:twoCellAnchor>
  <xdr:twoCellAnchor>
    <xdr:from>
      <xdr:col>7</xdr:col>
      <xdr:colOff>114300</xdr:colOff>
      <xdr:row>46</xdr:row>
      <xdr:rowOff>57150</xdr:rowOff>
    </xdr:from>
    <xdr:to>
      <xdr:col>8</xdr:col>
      <xdr:colOff>504825</xdr:colOff>
      <xdr:row>48</xdr:row>
      <xdr:rowOff>123825</xdr:rowOff>
    </xdr:to>
    <xdr:sp macro="" textlink="">
      <xdr:nvSpPr>
        <xdr:cNvPr id="17791" name="AutoShape 11">
          <a:extLst>
            <a:ext uri="{FF2B5EF4-FFF2-40B4-BE49-F238E27FC236}">
              <a16:creationId xmlns:a16="http://schemas.microsoft.com/office/drawing/2014/main" id="{6E1ABF05-A373-418A-9067-1DD92A95FD3D}"/>
            </a:ext>
          </a:extLst>
        </xdr:cNvPr>
        <xdr:cNvSpPr>
          <a:spLocks noChangeArrowheads="1"/>
        </xdr:cNvSpPr>
      </xdr:nvSpPr>
      <xdr:spPr bwMode="auto">
        <a:xfrm>
          <a:off x="3810000" y="6296025"/>
          <a:ext cx="1076325" cy="409575"/>
        </a:xfrm>
        <a:prstGeom prst="rightArrow">
          <a:avLst>
            <a:gd name="adj1" fmla="val 50000"/>
            <a:gd name="adj2" fmla="val 64749"/>
          </a:avLst>
        </a:prstGeom>
        <a:solidFill>
          <a:srgbClr val="FF0000"/>
        </a:solidFill>
        <a:ln w="9525">
          <a:solidFill>
            <a:srgbClr val="7F7F7F"/>
          </a:solidFill>
          <a:miter lim="800000"/>
          <a:headEnd/>
          <a:tailEnd/>
        </a:ln>
      </xdr:spPr>
    </xdr:sp>
    <xdr:clientData/>
  </xdr:twoCellAnchor>
  <xdr:twoCellAnchor>
    <xdr:from>
      <xdr:col>2</xdr:col>
      <xdr:colOff>66675</xdr:colOff>
      <xdr:row>22</xdr:row>
      <xdr:rowOff>19050</xdr:rowOff>
    </xdr:from>
    <xdr:to>
      <xdr:col>2</xdr:col>
      <xdr:colOff>581025</xdr:colOff>
      <xdr:row>29</xdr:row>
      <xdr:rowOff>152400</xdr:rowOff>
    </xdr:to>
    <xdr:sp macro="" textlink="">
      <xdr:nvSpPr>
        <xdr:cNvPr id="17792" name="AutoShape 6">
          <a:extLst>
            <a:ext uri="{FF2B5EF4-FFF2-40B4-BE49-F238E27FC236}">
              <a16:creationId xmlns:a16="http://schemas.microsoft.com/office/drawing/2014/main" id="{82099353-3E58-4C85-A0C3-22520339349B}"/>
            </a:ext>
          </a:extLst>
        </xdr:cNvPr>
        <xdr:cNvSpPr>
          <a:spLocks noChangeArrowheads="1"/>
        </xdr:cNvSpPr>
      </xdr:nvSpPr>
      <xdr:spPr bwMode="auto">
        <a:xfrm>
          <a:off x="542925" y="3105150"/>
          <a:ext cx="514350" cy="1152525"/>
        </a:xfrm>
        <a:prstGeom prst="downArrow">
          <a:avLst>
            <a:gd name="adj1" fmla="val 50000"/>
            <a:gd name="adj2" fmla="val 56299"/>
          </a:avLst>
        </a:prstGeom>
        <a:solidFill>
          <a:srgbClr val="FFFF00"/>
        </a:solidFill>
        <a:ln w="9525">
          <a:solidFill>
            <a:srgbClr val="7F7F7F"/>
          </a:solidFill>
          <a:miter lim="800000"/>
          <a:headEnd/>
          <a:tailEnd/>
        </a:ln>
      </xdr:spPr>
    </xdr:sp>
    <xdr:clientData/>
  </xdr:twoCellAnchor>
  <xdr:twoCellAnchor>
    <xdr:from>
      <xdr:col>7</xdr:col>
      <xdr:colOff>104775</xdr:colOff>
      <xdr:row>29</xdr:row>
      <xdr:rowOff>66675</xdr:rowOff>
    </xdr:from>
    <xdr:to>
      <xdr:col>7</xdr:col>
      <xdr:colOff>581025</xdr:colOff>
      <xdr:row>60</xdr:row>
      <xdr:rowOff>0</xdr:rowOff>
    </xdr:to>
    <xdr:sp macro="" textlink="">
      <xdr:nvSpPr>
        <xdr:cNvPr id="17793" name="AutoShape 12">
          <a:extLst>
            <a:ext uri="{FF2B5EF4-FFF2-40B4-BE49-F238E27FC236}">
              <a16:creationId xmlns:a16="http://schemas.microsoft.com/office/drawing/2014/main" id="{3C811A59-0A69-4A3E-8E1C-5A399E2EF63F}"/>
            </a:ext>
          </a:extLst>
        </xdr:cNvPr>
        <xdr:cNvSpPr>
          <a:spLocks noChangeArrowheads="1"/>
        </xdr:cNvSpPr>
      </xdr:nvSpPr>
      <xdr:spPr bwMode="auto">
        <a:xfrm>
          <a:off x="3800475" y="4171950"/>
          <a:ext cx="476250" cy="4029075"/>
        </a:xfrm>
        <a:prstGeom prst="downArrow">
          <a:avLst>
            <a:gd name="adj1" fmla="val 50000"/>
            <a:gd name="adj2" fmla="val 126704"/>
          </a:avLst>
        </a:prstGeom>
        <a:solidFill>
          <a:srgbClr val="FFFF00"/>
        </a:solidFill>
        <a:ln w="9525">
          <a:solidFill>
            <a:srgbClr val="7F7F7F"/>
          </a:solidFill>
          <a:miter lim="800000"/>
          <a:headEnd/>
          <a:tailEnd/>
        </a:ln>
      </xdr:spPr>
    </xdr:sp>
    <xdr:clientData/>
  </xdr:twoCellAnchor>
  <xdr:twoCellAnchor>
    <xdr:from>
      <xdr:col>5</xdr:col>
      <xdr:colOff>38100</xdr:colOff>
      <xdr:row>58</xdr:row>
      <xdr:rowOff>9525</xdr:rowOff>
    </xdr:from>
    <xdr:to>
      <xdr:col>5</xdr:col>
      <xdr:colOff>571500</xdr:colOff>
      <xdr:row>60</xdr:row>
      <xdr:rowOff>9525</xdr:rowOff>
    </xdr:to>
    <xdr:sp macro="" textlink="">
      <xdr:nvSpPr>
        <xdr:cNvPr id="17794" name="AutoShape 13">
          <a:extLst>
            <a:ext uri="{FF2B5EF4-FFF2-40B4-BE49-F238E27FC236}">
              <a16:creationId xmlns:a16="http://schemas.microsoft.com/office/drawing/2014/main" id="{D340FE61-F2CA-4472-A1F9-5AECA16E434A}"/>
            </a:ext>
          </a:extLst>
        </xdr:cNvPr>
        <xdr:cNvSpPr>
          <a:spLocks noChangeArrowheads="1"/>
        </xdr:cNvSpPr>
      </xdr:nvSpPr>
      <xdr:spPr bwMode="auto">
        <a:xfrm>
          <a:off x="2466975" y="7867650"/>
          <a:ext cx="533400" cy="342900"/>
        </a:xfrm>
        <a:prstGeom prst="downArrow">
          <a:avLst>
            <a:gd name="adj1" fmla="val 50000"/>
            <a:gd name="adj2" fmla="val 42144"/>
          </a:avLst>
        </a:prstGeom>
        <a:solidFill>
          <a:srgbClr val="FFFF00"/>
        </a:solidFill>
        <a:ln w="9525">
          <a:solidFill>
            <a:srgbClr val="7F7F7F"/>
          </a:solidFill>
          <a:miter lim="800000"/>
          <a:headEnd/>
          <a:tailEnd/>
        </a:ln>
      </xdr:spPr>
    </xdr:sp>
    <xdr:clientData/>
  </xdr:twoCellAnchor>
</xdr:wsDr>
</file>

<file path=xl/drawings/drawing5.xml><?xml version="1.0" encoding="utf-8"?>
<xdr:wsDr xmlns:xdr="http://schemas.openxmlformats.org/drawingml/2006/spreadsheetDrawing" xmlns:a="http://schemas.openxmlformats.org/drawingml/2006/main">
  <xdr:twoCellAnchor>
    <xdr:from>
      <xdr:col>12</xdr:col>
      <xdr:colOff>9523</xdr:colOff>
      <xdr:row>8</xdr:row>
      <xdr:rowOff>0</xdr:rowOff>
    </xdr:from>
    <xdr:to>
      <xdr:col>12</xdr:col>
      <xdr:colOff>771524</xdr:colOff>
      <xdr:row>48</xdr:row>
      <xdr:rowOff>0</xdr:rowOff>
    </xdr:to>
    <xdr:sp macro="" textlink="">
      <xdr:nvSpPr>
        <xdr:cNvPr id="7285" name="Line 1">
          <a:extLst>
            <a:ext uri="{FF2B5EF4-FFF2-40B4-BE49-F238E27FC236}">
              <a16:creationId xmlns:a16="http://schemas.microsoft.com/office/drawing/2014/main" id="{C6DD0954-8CE3-462B-8BE8-4EED8B48EB0D}"/>
            </a:ext>
          </a:extLst>
        </xdr:cNvPr>
        <xdr:cNvSpPr>
          <a:spLocks noChangeShapeType="1"/>
        </xdr:cNvSpPr>
      </xdr:nvSpPr>
      <xdr:spPr bwMode="auto">
        <a:xfrm flipH="1">
          <a:off x="9363073" y="1295400"/>
          <a:ext cx="762001" cy="685800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toukei.pref.gunma.jp/toukei/sokuhou_temp/&#38745;&#23713;&#30476;/&#38745;&#23713;&#30476;&#20844;&#20849;.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ivfs\&#25152;&#23646;&#29992;&#12501;&#12449;&#12452;&#12523;&#12469;&#12540;&#12496;\DOCUME~1\009810\LOCALS~1\Temp\B2Temp\Attach\&#24195;&#23798;&#30476;\&#38656;&#35201;&#25313;&#22823;.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説明"/>
      <sheetName val="入力"/>
      <sheetName val="結果"/>
      <sheetName val="間接1次"/>
      <sheetName val="間接2次"/>
      <sheetName val="波及合計"/>
      <sheetName val="登録"/>
      <sheetName val="各種係数"/>
      <sheetName val="投入係数"/>
      <sheetName val="逆行列係数"/>
      <sheetName val="建設係数"/>
    </sheetNames>
    <sheetDataSet>
      <sheetData sheetId="0" refreshError="1"/>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入力シート"/>
      <sheetName val="総括表"/>
      <sheetName val="フロー図"/>
      <sheetName val="１次効果"/>
      <sheetName val="２次効果"/>
      <sheetName val="総合効果"/>
      <sheetName val="分析履歴"/>
      <sheetName val="各種係数"/>
      <sheetName val="投入係数"/>
      <sheetName val="逆行列(IM)"/>
    </sheetNames>
    <sheetDataSet>
      <sheetData sheetId="0"/>
      <sheetData sheetId="1"/>
      <sheetData sheetId="2"/>
      <sheetData sheetId="3"/>
      <sheetData sheetId="4"/>
      <sheetData sheetId="5"/>
      <sheetData sheetId="6">
        <row r="7">
          <cell r="A7" t="str">
            <v>新規入力…</v>
          </cell>
        </row>
        <row r="8">
          <cell r="A8" t="str">
            <v>県内で県内産の自動車に対する需要が１００億円増加した場合の経済波及効果</v>
          </cell>
        </row>
      </sheetData>
      <sheetData sheetId="7"/>
      <sheetData sheetId="8"/>
      <sheetData sheetId="9"/>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CC"/>
  </sheetPr>
  <dimension ref="B1:B140"/>
  <sheetViews>
    <sheetView tabSelected="1" zoomScaleNormal="100" zoomScaleSheetLayoutView="106" workbookViewId="0">
      <selection activeCell="B15" sqref="B15"/>
    </sheetView>
  </sheetViews>
  <sheetFormatPr defaultColWidth="9" defaultRowHeight="15" customHeight="1" x14ac:dyDescent="0.15"/>
  <cols>
    <col min="1" max="1" width="3.625" style="1" customWidth="1"/>
    <col min="2" max="2" width="77.75" style="1" customWidth="1"/>
    <col min="3" max="16384" width="9" style="1"/>
  </cols>
  <sheetData>
    <row r="1" spans="2:2" ht="15" customHeight="1" thickBot="1" x14ac:dyDescent="0.2"/>
    <row r="2" spans="2:2" ht="18" thickTop="1" x14ac:dyDescent="0.15">
      <c r="B2" s="2" t="s">
        <v>393</v>
      </c>
    </row>
    <row r="3" spans="2:2" ht="15" customHeight="1" x14ac:dyDescent="0.15">
      <c r="B3" s="3"/>
    </row>
    <row r="4" spans="2:2" ht="15" customHeight="1" x14ac:dyDescent="0.15">
      <c r="B4" s="423" t="s">
        <v>367</v>
      </c>
    </row>
    <row r="5" spans="2:2" ht="15" customHeight="1" x14ac:dyDescent="0.15">
      <c r="B5" s="423" t="s">
        <v>147</v>
      </c>
    </row>
    <row r="6" spans="2:2" ht="15" customHeight="1" x14ac:dyDescent="0.15">
      <c r="B6" s="423"/>
    </row>
    <row r="7" spans="2:2" ht="15" customHeight="1" x14ac:dyDescent="0.15">
      <c r="B7" s="423" t="s">
        <v>368</v>
      </c>
    </row>
    <row r="8" spans="2:2" ht="15" customHeight="1" x14ac:dyDescent="0.15">
      <c r="B8" s="423" t="s">
        <v>572</v>
      </c>
    </row>
    <row r="9" spans="2:2" ht="15" customHeight="1" x14ac:dyDescent="0.15">
      <c r="B9" s="423" t="s">
        <v>369</v>
      </c>
    </row>
    <row r="10" spans="2:2" ht="6.75" customHeight="1" x14ac:dyDescent="0.15">
      <c r="B10" s="423"/>
    </row>
    <row r="11" spans="2:2" ht="15" customHeight="1" x14ac:dyDescent="0.15">
      <c r="B11" s="423" t="s">
        <v>242</v>
      </c>
    </row>
    <row r="12" spans="2:2" ht="15" customHeight="1" x14ac:dyDescent="0.15">
      <c r="B12" s="424"/>
    </row>
    <row r="13" spans="2:2" ht="15" customHeight="1" x14ac:dyDescent="0.15">
      <c r="B13" s="424" t="s">
        <v>148</v>
      </c>
    </row>
    <row r="14" spans="2:2" ht="15" customHeight="1" x14ac:dyDescent="0.15">
      <c r="B14" s="424" t="s">
        <v>243</v>
      </c>
    </row>
    <row r="15" spans="2:2" ht="15" customHeight="1" x14ac:dyDescent="0.15">
      <c r="B15" s="424" t="s">
        <v>244</v>
      </c>
    </row>
    <row r="16" spans="2:2" ht="15" customHeight="1" x14ac:dyDescent="0.15">
      <c r="B16" s="424" t="s">
        <v>249</v>
      </c>
    </row>
    <row r="17" spans="2:2" ht="15" customHeight="1" x14ac:dyDescent="0.15">
      <c r="B17" s="424" t="s">
        <v>245</v>
      </c>
    </row>
    <row r="18" spans="2:2" ht="15" customHeight="1" x14ac:dyDescent="0.15">
      <c r="B18" s="3"/>
    </row>
    <row r="19" spans="2:2" ht="15" customHeight="1" x14ac:dyDescent="0.15">
      <c r="B19" s="423" t="s">
        <v>370</v>
      </c>
    </row>
    <row r="20" spans="2:2" ht="15" customHeight="1" x14ac:dyDescent="0.15">
      <c r="B20" s="423" t="s">
        <v>352</v>
      </c>
    </row>
    <row r="21" spans="2:2" ht="15" customHeight="1" x14ac:dyDescent="0.15">
      <c r="B21" s="423" t="s">
        <v>353</v>
      </c>
    </row>
    <row r="22" spans="2:2" ht="15" customHeight="1" x14ac:dyDescent="0.15">
      <c r="B22" s="423" t="s">
        <v>267</v>
      </c>
    </row>
    <row r="23" spans="2:2" ht="15" customHeight="1" x14ac:dyDescent="0.15">
      <c r="B23" s="423" t="s">
        <v>268</v>
      </c>
    </row>
    <row r="24" spans="2:2" ht="15" customHeight="1" x14ac:dyDescent="0.15">
      <c r="B24" s="424"/>
    </row>
    <row r="25" spans="2:2" ht="15" customHeight="1" x14ac:dyDescent="0.15">
      <c r="B25" s="424" t="s">
        <v>246</v>
      </c>
    </row>
    <row r="26" spans="2:2" ht="15" customHeight="1" x14ac:dyDescent="0.15">
      <c r="B26" s="425" t="s">
        <v>557</v>
      </c>
    </row>
    <row r="27" spans="2:2" ht="15" customHeight="1" x14ac:dyDescent="0.15">
      <c r="B27" s="3"/>
    </row>
    <row r="28" spans="2:2" ht="15" customHeight="1" x14ac:dyDescent="0.15">
      <c r="B28" s="423" t="s">
        <v>558</v>
      </c>
    </row>
    <row r="29" spans="2:2" ht="15" customHeight="1" x14ac:dyDescent="0.15">
      <c r="B29" s="423"/>
    </row>
    <row r="30" spans="2:2" ht="15" customHeight="1" x14ac:dyDescent="0.15">
      <c r="B30" s="632" t="s">
        <v>549</v>
      </c>
    </row>
    <row r="31" spans="2:2" ht="15" customHeight="1" x14ac:dyDescent="0.15">
      <c r="B31" s="423"/>
    </row>
    <row r="32" spans="2:2" ht="15" customHeight="1" x14ac:dyDescent="0.15">
      <c r="B32" s="423" t="s">
        <v>550</v>
      </c>
    </row>
    <row r="33" spans="2:2" ht="15" customHeight="1" x14ac:dyDescent="0.15">
      <c r="B33" s="423" t="s">
        <v>371</v>
      </c>
    </row>
    <row r="34" spans="2:2" ht="15" customHeight="1" x14ac:dyDescent="0.15">
      <c r="B34" s="426" t="s">
        <v>359</v>
      </c>
    </row>
    <row r="35" spans="2:2" ht="15" customHeight="1" x14ac:dyDescent="0.15">
      <c r="B35" s="426" t="s">
        <v>247</v>
      </c>
    </row>
    <row r="36" spans="2:2" ht="15" customHeight="1" x14ac:dyDescent="0.15">
      <c r="B36" s="423"/>
    </row>
    <row r="37" spans="2:2" ht="15" customHeight="1" x14ac:dyDescent="0.15">
      <c r="B37" s="423" t="s">
        <v>551</v>
      </c>
    </row>
    <row r="38" spans="2:2" ht="15" customHeight="1" x14ac:dyDescent="0.15">
      <c r="B38" s="423" t="s">
        <v>372</v>
      </c>
    </row>
    <row r="39" spans="2:2" ht="15" customHeight="1" x14ac:dyDescent="0.15">
      <c r="B39" s="423"/>
    </row>
    <row r="40" spans="2:2" ht="15" customHeight="1" x14ac:dyDescent="0.15">
      <c r="B40" s="423" t="s">
        <v>552</v>
      </c>
    </row>
    <row r="41" spans="2:2" ht="15" customHeight="1" x14ac:dyDescent="0.15">
      <c r="B41" s="423"/>
    </row>
    <row r="42" spans="2:2" ht="15" customHeight="1" x14ac:dyDescent="0.15">
      <c r="B42" s="423" t="s">
        <v>553</v>
      </c>
    </row>
    <row r="43" spans="2:2" ht="15" customHeight="1" x14ac:dyDescent="0.15">
      <c r="B43" s="423"/>
    </row>
    <row r="44" spans="2:2" ht="15" customHeight="1" x14ac:dyDescent="0.15">
      <c r="B44" s="423" t="s">
        <v>554</v>
      </c>
    </row>
    <row r="45" spans="2:2" ht="15" customHeight="1" x14ac:dyDescent="0.15">
      <c r="B45" s="3"/>
    </row>
    <row r="46" spans="2:2" ht="15" customHeight="1" x14ac:dyDescent="0.15">
      <c r="B46" s="423" t="s">
        <v>555</v>
      </c>
    </row>
    <row r="47" spans="2:2" ht="15" customHeight="1" x14ac:dyDescent="0.15">
      <c r="B47" s="423"/>
    </row>
    <row r="48" spans="2:2" ht="15" customHeight="1" x14ac:dyDescent="0.15">
      <c r="B48" s="423" t="s">
        <v>556</v>
      </c>
    </row>
    <row r="49" spans="2:2" ht="15" customHeight="1" x14ac:dyDescent="0.15">
      <c r="B49" s="427" t="s">
        <v>248</v>
      </c>
    </row>
    <row r="50" spans="2:2" ht="15" customHeight="1" x14ac:dyDescent="0.15">
      <c r="B50" s="427" t="s">
        <v>373</v>
      </c>
    </row>
    <row r="51" spans="2:2" ht="7.5" customHeight="1" x14ac:dyDescent="0.15">
      <c r="B51" s="427"/>
    </row>
    <row r="52" spans="2:2" ht="15" customHeight="1" x14ac:dyDescent="0.15">
      <c r="B52" s="427" t="s">
        <v>390</v>
      </c>
    </row>
    <row r="53" spans="2:2" ht="15" customHeight="1" x14ac:dyDescent="0.15">
      <c r="B53" s="427" t="s">
        <v>392</v>
      </c>
    </row>
    <row r="54" spans="2:2" ht="15" customHeight="1" x14ac:dyDescent="0.15">
      <c r="B54" s="427" t="s">
        <v>391</v>
      </c>
    </row>
    <row r="55" spans="2:2" ht="15" customHeight="1" x14ac:dyDescent="0.15">
      <c r="B55" s="427"/>
    </row>
    <row r="56" spans="2:2" ht="15" customHeight="1" x14ac:dyDescent="0.15">
      <c r="B56" s="423" t="s">
        <v>573</v>
      </c>
    </row>
    <row r="57" spans="2:2" ht="15" customHeight="1" x14ac:dyDescent="0.15">
      <c r="B57" s="423" t="s">
        <v>574</v>
      </c>
    </row>
    <row r="58" spans="2:2" ht="15" customHeight="1" x14ac:dyDescent="0.15">
      <c r="B58" s="427" t="s">
        <v>354</v>
      </c>
    </row>
    <row r="59" spans="2:2" ht="15" customHeight="1" x14ac:dyDescent="0.15">
      <c r="B59" s="532"/>
    </row>
    <row r="60" spans="2:2" ht="17.25" x14ac:dyDescent="0.15">
      <c r="B60" s="531" t="s">
        <v>355</v>
      </c>
    </row>
    <row r="61" spans="2:2" ht="9.9499999999999993" customHeight="1" x14ac:dyDescent="0.15">
      <c r="B61" s="3"/>
    </row>
    <row r="62" spans="2:2" ht="15" customHeight="1" x14ac:dyDescent="0.15">
      <c r="B62" s="424" t="s">
        <v>374</v>
      </c>
    </row>
    <row r="63" spans="2:2" ht="15" customHeight="1" x14ac:dyDescent="0.15">
      <c r="B63" s="424" t="s">
        <v>250</v>
      </c>
    </row>
    <row r="64" spans="2:2" ht="15" customHeight="1" x14ac:dyDescent="0.15">
      <c r="B64" s="424" t="s">
        <v>251</v>
      </c>
    </row>
    <row r="65" spans="2:2" ht="9.9499999999999993" customHeight="1" x14ac:dyDescent="0.15">
      <c r="B65" s="424"/>
    </row>
    <row r="66" spans="2:2" ht="15" customHeight="1" x14ac:dyDescent="0.15">
      <c r="B66" s="424" t="s">
        <v>252</v>
      </c>
    </row>
    <row r="67" spans="2:2" ht="15" customHeight="1" x14ac:dyDescent="0.15">
      <c r="B67" s="424"/>
    </row>
    <row r="68" spans="2:2" ht="15" customHeight="1" x14ac:dyDescent="0.15">
      <c r="B68" s="424" t="s">
        <v>151</v>
      </c>
    </row>
    <row r="69" spans="2:2" ht="6.95" customHeight="1" x14ac:dyDescent="0.15">
      <c r="B69" s="424"/>
    </row>
    <row r="70" spans="2:2" ht="15" customHeight="1" x14ac:dyDescent="0.15">
      <c r="B70" s="428" t="s">
        <v>253</v>
      </c>
    </row>
    <row r="71" spans="2:2" ht="15" customHeight="1" x14ac:dyDescent="0.15">
      <c r="B71" s="428" t="s">
        <v>254</v>
      </c>
    </row>
    <row r="72" spans="2:2" ht="6.95" customHeight="1" x14ac:dyDescent="0.15">
      <c r="B72" s="424"/>
    </row>
    <row r="73" spans="2:2" ht="15" customHeight="1" x14ac:dyDescent="0.15">
      <c r="B73" s="428" t="s">
        <v>394</v>
      </c>
    </row>
    <row r="74" spans="2:2" ht="15" customHeight="1" x14ac:dyDescent="0.15">
      <c r="B74" s="428" t="s">
        <v>255</v>
      </c>
    </row>
    <row r="75" spans="2:2" ht="4.5" customHeight="1" x14ac:dyDescent="0.15">
      <c r="B75" s="428"/>
    </row>
    <row r="76" spans="2:2" ht="15" customHeight="1" x14ac:dyDescent="0.15">
      <c r="B76" s="423" t="s">
        <v>256</v>
      </c>
    </row>
    <row r="77" spans="2:2" ht="15" customHeight="1" x14ac:dyDescent="0.15">
      <c r="B77" s="423" t="s">
        <v>257</v>
      </c>
    </row>
    <row r="78" spans="2:2" ht="15" customHeight="1" x14ac:dyDescent="0.15">
      <c r="B78" s="423" t="s">
        <v>258</v>
      </c>
    </row>
    <row r="79" spans="2:2" ht="15" customHeight="1" x14ac:dyDescent="0.15">
      <c r="B79" s="424"/>
    </row>
    <row r="80" spans="2:2" ht="15" customHeight="1" x14ac:dyDescent="0.15">
      <c r="B80" s="424" t="s">
        <v>152</v>
      </c>
    </row>
    <row r="81" spans="2:2" ht="15" customHeight="1" x14ac:dyDescent="0.15">
      <c r="B81" s="424"/>
    </row>
    <row r="82" spans="2:2" ht="15" customHeight="1" x14ac:dyDescent="0.15">
      <c r="B82" s="428" t="s">
        <v>153</v>
      </c>
    </row>
    <row r="83" spans="2:2" ht="6.95" customHeight="1" x14ac:dyDescent="0.15">
      <c r="B83" s="424"/>
    </row>
    <row r="84" spans="2:2" ht="15" customHeight="1" x14ac:dyDescent="0.15">
      <c r="B84" s="423" t="s">
        <v>375</v>
      </c>
    </row>
    <row r="85" spans="2:2" ht="15" customHeight="1" x14ac:dyDescent="0.15">
      <c r="B85" s="423" t="s">
        <v>576</v>
      </c>
    </row>
    <row r="86" spans="2:2" ht="15" customHeight="1" x14ac:dyDescent="0.15">
      <c r="B86" s="423" t="s">
        <v>259</v>
      </c>
    </row>
    <row r="87" spans="2:2" ht="15" customHeight="1" x14ac:dyDescent="0.15">
      <c r="B87" s="423" t="s">
        <v>577</v>
      </c>
    </row>
    <row r="88" spans="2:2" ht="15" customHeight="1" x14ac:dyDescent="0.15">
      <c r="B88" s="423" t="s">
        <v>356</v>
      </c>
    </row>
    <row r="89" spans="2:2" ht="15" customHeight="1" x14ac:dyDescent="0.15">
      <c r="B89" s="424"/>
    </row>
    <row r="90" spans="2:2" ht="15" customHeight="1" x14ac:dyDescent="0.15">
      <c r="B90" s="428" t="s">
        <v>154</v>
      </c>
    </row>
    <row r="91" spans="2:2" ht="6.95" customHeight="1" x14ac:dyDescent="0.15">
      <c r="B91" s="424"/>
    </row>
    <row r="92" spans="2:2" ht="15" customHeight="1" x14ac:dyDescent="0.15">
      <c r="B92" s="423" t="s">
        <v>376</v>
      </c>
    </row>
    <row r="93" spans="2:2" ht="15" customHeight="1" x14ac:dyDescent="0.15">
      <c r="B93" s="423" t="s">
        <v>155</v>
      </c>
    </row>
    <row r="94" spans="2:2" ht="15" customHeight="1" x14ac:dyDescent="0.15">
      <c r="B94" s="423" t="s">
        <v>377</v>
      </c>
    </row>
    <row r="95" spans="2:2" ht="15" customHeight="1" x14ac:dyDescent="0.15">
      <c r="B95" s="424"/>
    </row>
    <row r="96" spans="2:2" ht="15" customHeight="1" x14ac:dyDescent="0.15">
      <c r="B96" s="428" t="s">
        <v>156</v>
      </c>
    </row>
    <row r="97" spans="2:2" ht="6.95" customHeight="1" x14ac:dyDescent="0.15">
      <c r="B97" s="424"/>
    </row>
    <row r="98" spans="2:2" ht="15" customHeight="1" x14ac:dyDescent="0.15">
      <c r="B98" s="423" t="s">
        <v>378</v>
      </c>
    </row>
    <row r="99" spans="2:2" ht="15" customHeight="1" x14ac:dyDescent="0.15">
      <c r="B99" s="423" t="s">
        <v>459</v>
      </c>
    </row>
    <row r="100" spans="2:2" ht="15" customHeight="1" x14ac:dyDescent="0.15">
      <c r="B100" s="424"/>
    </row>
    <row r="101" spans="2:2" ht="15" customHeight="1" x14ac:dyDescent="0.15">
      <c r="B101" s="428" t="s">
        <v>157</v>
      </c>
    </row>
    <row r="102" spans="2:2" ht="6.95" customHeight="1" x14ac:dyDescent="0.15">
      <c r="B102" s="424"/>
    </row>
    <row r="103" spans="2:2" ht="15" customHeight="1" x14ac:dyDescent="0.15">
      <c r="B103" s="423" t="s">
        <v>379</v>
      </c>
    </row>
    <row r="104" spans="2:2" ht="15" customHeight="1" x14ac:dyDescent="0.15">
      <c r="B104" s="423" t="s">
        <v>380</v>
      </c>
    </row>
    <row r="105" spans="2:2" ht="15" customHeight="1" x14ac:dyDescent="0.15">
      <c r="B105" s="423" t="s">
        <v>381</v>
      </c>
    </row>
    <row r="106" spans="2:2" ht="15" customHeight="1" x14ac:dyDescent="0.15">
      <c r="B106" s="424"/>
    </row>
    <row r="107" spans="2:2" ht="15" customHeight="1" x14ac:dyDescent="0.15">
      <c r="B107" s="428" t="s">
        <v>357</v>
      </c>
    </row>
    <row r="108" spans="2:2" ht="6.95" customHeight="1" x14ac:dyDescent="0.15">
      <c r="B108" s="424"/>
    </row>
    <row r="109" spans="2:2" ht="15" customHeight="1" x14ac:dyDescent="0.15">
      <c r="B109" s="423" t="s">
        <v>382</v>
      </c>
    </row>
    <row r="110" spans="2:2" ht="15" customHeight="1" x14ac:dyDescent="0.15">
      <c r="B110" s="424"/>
    </row>
    <row r="111" spans="2:2" ht="15" customHeight="1" x14ac:dyDescent="0.15">
      <c r="B111" s="428" t="s">
        <v>358</v>
      </c>
    </row>
    <row r="112" spans="2:2" ht="6.95" customHeight="1" x14ac:dyDescent="0.15">
      <c r="B112" s="424"/>
    </row>
    <row r="113" spans="2:2" ht="15" customHeight="1" x14ac:dyDescent="0.15">
      <c r="B113" s="423" t="s">
        <v>383</v>
      </c>
    </row>
    <row r="114" spans="2:2" ht="15" customHeight="1" x14ac:dyDescent="0.15">
      <c r="B114" s="423" t="s">
        <v>384</v>
      </c>
    </row>
    <row r="115" spans="2:2" ht="15" customHeight="1" x14ac:dyDescent="0.15">
      <c r="B115" s="423" t="s">
        <v>385</v>
      </c>
    </row>
    <row r="116" spans="2:2" ht="15" customHeight="1" x14ac:dyDescent="0.15">
      <c r="B116" s="423" t="s">
        <v>386</v>
      </c>
    </row>
    <row r="117" spans="2:2" ht="15" customHeight="1" x14ac:dyDescent="0.15">
      <c r="B117" s="423" t="s">
        <v>260</v>
      </c>
    </row>
    <row r="118" spans="2:2" ht="15" customHeight="1" x14ac:dyDescent="0.15">
      <c r="B118" s="533"/>
    </row>
    <row r="119" spans="2:2" ht="15" customHeight="1" x14ac:dyDescent="0.15">
      <c r="B119" s="424" t="s">
        <v>261</v>
      </c>
    </row>
    <row r="120" spans="2:2" ht="9.9499999999999993" customHeight="1" x14ac:dyDescent="0.15">
      <c r="B120" s="424"/>
    </row>
    <row r="121" spans="2:2" ht="15" customHeight="1" x14ac:dyDescent="0.15">
      <c r="B121" s="424" t="s">
        <v>361</v>
      </c>
    </row>
    <row r="122" spans="2:2" ht="9.9499999999999993" customHeight="1" x14ac:dyDescent="0.15">
      <c r="B122" s="424"/>
    </row>
    <row r="123" spans="2:2" ht="15" customHeight="1" x14ac:dyDescent="0.15">
      <c r="B123" s="429" t="s">
        <v>362</v>
      </c>
    </row>
    <row r="124" spans="2:2" ht="15" customHeight="1" x14ac:dyDescent="0.15">
      <c r="B124" s="429" t="s">
        <v>262</v>
      </c>
    </row>
    <row r="125" spans="2:2" ht="15" customHeight="1" x14ac:dyDescent="0.15">
      <c r="B125" s="423" t="s">
        <v>387</v>
      </c>
    </row>
    <row r="126" spans="2:2" ht="15" customHeight="1" x14ac:dyDescent="0.15">
      <c r="B126" s="423" t="s">
        <v>263</v>
      </c>
    </row>
    <row r="127" spans="2:2" ht="15" customHeight="1" x14ac:dyDescent="0.15">
      <c r="B127" s="424"/>
    </row>
    <row r="128" spans="2:2" ht="15" customHeight="1" x14ac:dyDescent="0.15">
      <c r="B128" s="424" t="s">
        <v>158</v>
      </c>
    </row>
    <row r="129" spans="2:2" ht="9.9499999999999993" customHeight="1" x14ac:dyDescent="0.15">
      <c r="B129" s="424"/>
    </row>
    <row r="130" spans="2:2" ht="15" customHeight="1" x14ac:dyDescent="0.15">
      <c r="B130" s="423" t="s">
        <v>363</v>
      </c>
    </row>
    <row r="131" spans="2:2" ht="15" customHeight="1" x14ac:dyDescent="0.15">
      <c r="B131" s="427" t="s">
        <v>264</v>
      </c>
    </row>
    <row r="132" spans="2:2" ht="15" customHeight="1" x14ac:dyDescent="0.15">
      <c r="B132" s="427" t="s">
        <v>265</v>
      </c>
    </row>
    <row r="133" spans="2:2" ht="15" customHeight="1" x14ac:dyDescent="0.15">
      <c r="B133" s="423" t="s">
        <v>266</v>
      </c>
    </row>
    <row r="134" spans="2:2" ht="15" customHeight="1" x14ac:dyDescent="0.15">
      <c r="B134" s="424"/>
    </row>
    <row r="135" spans="2:2" ht="15" customHeight="1" x14ac:dyDescent="0.15">
      <c r="B135" s="424" t="s">
        <v>159</v>
      </c>
    </row>
    <row r="136" spans="2:2" ht="9.9499999999999993" customHeight="1" x14ac:dyDescent="0.15">
      <c r="B136" s="424"/>
    </row>
    <row r="137" spans="2:2" ht="15" customHeight="1" x14ac:dyDescent="0.15">
      <c r="B137" s="423" t="s">
        <v>388</v>
      </c>
    </row>
    <row r="138" spans="2:2" ht="15" customHeight="1" x14ac:dyDescent="0.15">
      <c r="B138" s="423" t="s">
        <v>389</v>
      </c>
    </row>
    <row r="139" spans="2:2" ht="15" customHeight="1" thickBot="1" x14ac:dyDescent="0.2">
      <c r="B139" s="4"/>
    </row>
    <row r="140" spans="2:2" ht="15" customHeight="1" thickTop="1" x14ac:dyDescent="0.15"/>
  </sheetData>
  <sheetProtection sheet="1" objects="1" scenarios="1"/>
  <phoneticPr fontId="2"/>
  <printOptions horizontalCentered="1"/>
  <pageMargins left="0.70866141732283472" right="0.70866141732283472" top="0.74803149606299213" bottom="0.74803149606299213" header="0.31496062992125984" footer="0.31496062992125984"/>
  <pageSetup paperSize="9" scale="94" orientation="portrait" horizontalDpi="300" verticalDpi="300" r:id="rId1"/>
  <rowBreaks count="2" manualBreakCount="2">
    <brk id="59" min="1" max="1" man="1"/>
    <brk id="118" min="1" max="1"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99FF"/>
  </sheetPr>
  <dimension ref="B1:J47"/>
  <sheetViews>
    <sheetView zoomScaleNormal="100" workbookViewId="0"/>
  </sheetViews>
  <sheetFormatPr defaultColWidth="9" defaultRowHeight="13.5" x14ac:dyDescent="0.15"/>
  <cols>
    <col min="1" max="1" width="2.625" style="5" customWidth="1"/>
    <col min="2" max="2" width="3.625" style="5" customWidth="1"/>
    <col min="3" max="3" width="22.25" style="5" bestFit="1" customWidth="1"/>
    <col min="4" max="7" width="10.125" style="5" bestFit="1" customWidth="1"/>
    <col min="8" max="8" width="11.125" style="5" bestFit="1" customWidth="1"/>
    <col min="9" max="10" width="10.125" style="5" bestFit="1" customWidth="1"/>
    <col min="11" max="16384" width="9" style="5"/>
  </cols>
  <sheetData>
    <row r="1" spans="2:10" ht="18.75" customHeight="1" x14ac:dyDescent="0.15"/>
    <row r="2" spans="2:10" ht="18.75" customHeight="1" x14ac:dyDescent="0.15">
      <c r="B2" s="7" t="s">
        <v>107</v>
      </c>
    </row>
    <row r="3" spans="2:10" ht="18.75" customHeight="1" x14ac:dyDescent="0.15">
      <c r="D3" s="373"/>
      <c r="E3" s="373"/>
      <c r="F3" s="373"/>
      <c r="G3" s="373"/>
      <c r="H3" s="373"/>
      <c r="I3" s="373"/>
      <c r="J3" s="373"/>
    </row>
    <row r="4" spans="2:10" ht="18.75" customHeight="1" x14ac:dyDescent="0.15">
      <c r="B4" s="934" t="s">
        <v>191</v>
      </c>
      <c r="C4" s="935"/>
      <c r="D4" s="936" t="s">
        <v>108</v>
      </c>
      <c r="E4" s="930" t="s">
        <v>109</v>
      </c>
      <c r="F4" s="930" t="s">
        <v>110</v>
      </c>
      <c r="G4" s="930" t="s">
        <v>111</v>
      </c>
      <c r="H4" s="930" t="s">
        <v>112</v>
      </c>
      <c r="I4" s="932" t="s">
        <v>113</v>
      </c>
      <c r="J4" s="932" t="s">
        <v>114</v>
      </c>
    </row>
    <row r="5" spans="2:10" ht="18.75" customHeight="1" x14ac:dyDescent="0.15">
      <c r="B5" s="935"/>
      <c r="C5" s="935"/>
      <c r="D5" s="936"/>
      <c r="E5" s="930"/>
      <c r="F5" s="930"/>
      <c r="G5" s="930"/>
      <c r="H5" s="930"/>
      <c r="I5" s="933"/>
      <c r="J5" s="933"/>
    </row>
    <row r="6" spans="2:10" ht="18.75" customHeight="1" x14ac:dyDescent="0.15">
      <c r="B6" s="935"/>
      <c r="C6" s="935"/>
      <c r="D6" s="937"/>
      <c r="E6" s="931"/>
      <c r="F6" s="931"/>
      <c r="G6" s="931"/>
      <c r="H6" s="931"/>
      <c r="I6" s="933"/>
      <c r="J6" s="933"/>
    </row>
    <row r="7" spans="2:10" ht="18.75" customHeight="1" x14ac:dyDescent="0.15">
      <c r="B7" s="367" t="s">
        <v>192</v>
      </c>
      <c r="C7" s="278" t="s">
        <v>419</v>
      </c>
      <c r="D7" s="368">
        <v>0.48497312748161758</v>
      </c>
      <c r="E7" s="368">
        <v>0.51502687251838242</v>
      </c>
      <c r="F7" s="368">
        <v>0.43096909285172624</v>
      </c>
      <c r="G7" s="368">
        <v>0.14360582857172569</v>
      </c>
      <c r="H7" s="368">
        <v>1.434063853926845E-2</v>
      </c>
      <c r="I7" s="368">
        <v>0.18268366036193204</v>
      </c>
      <c r="J7" s="368">
        <v>6.3389321193757148E-2</v>
      </c>
    </row>
    <row r="8" spans="2:10" ht="18.75" customHeight="1" x14ac:dyDescent="0.15">
      <c r="B8" s="371" t="s">
        <v>193</v>
      </c>
      <c r="C8" s="302" t="s">
        <v>50</v>
      </c>
      <c r="D8" s="372">
        <v>0.44280248034713099</v>
      </c>
      <c r="E8" s="372">
        <v>0.55719751965286901</v>
      </c>
      <c r="F8" s="372">
        <v>0.53460412385692779</v>
      </c>
      <c r="G8" s="372">
        <v>0.18213469294067491</v>
      </c>
      <c r="H8" s="372">
        <v>1.473628391003458E-3</v>
      </c>
      <c r="I8" s="372">
        <v>0.14806840156780304</v>
      </c>
      <c r="J8" s="372">
        <v>4.4834513026776768E-2</v>
      </c>
    </row>
    <row r="9" spans="2:10" ht="18.75" customHeight="1" x14ac:dyDescent="0.15">
      <c r="B9" s="369" t="s">
        <v>194</v>
      </c>
      <c r="C9" s="285" t="s">
        <v>420</v>
      </c>
      <c r="D9" s="370">
        <v>0.97867225291969506</v>
      </c>
      <c r="E9" s="370">
        <v>2.1327747080304937E-2</v>
      </c>
      <c r="F9" s="370">
        <v>0.45595121687650231</v>
      </c>
      <c r="G9" s="370">
        <v>0.22407697716635236</v>
      </c>
      <c r="H9" s="408">
        <v>-2.287879023206443E-5</v>
      </c>
      <c r="I9" s="370">
        <v>3.8647676524200578E-2</v>
      </c>
      <c r="J9" s="370">
        <v>3.8366261403878728E-2</v>
      </c>
    </row>
    <row r="10" spans="2:10" ht="18.75" customHeight="1" x14ac:dyDescent="0.15">
      <c r="B10" s="371" t="s">
        <v>195</v>
      </c>
      <c r="C10" s="302" t="s">
        <v>196</v>
      </c>
      <c r="D10" s="372">
        <v>0.72008168162646358</v>
      </c>
      <c r="E10" s="372">
        <v>0.27991831837353642</v>
      </c>
      <c r="F10" s="372">
        <v>0.30689192332955362</v>
      </c>
      <c r="G10" s="372">
        <v>0.13693994959002814</v>
      </c>
      <c r="H10" s="409">
        <v>0.1187824955281853</v>
      </c>
      <c r="I10" s="372">
        <v>4.3580366663806297E-2</v>
      </c>
      <c r="J10" s="372">
        <v>3.9793271937870675E-2</v>
      </c>
    </row>
    <row r="11" spans="2:10" ht="18.75" customHeight="1" x14ac:dyDescent="0.15">
      <c r="B11" s="369" t="s">
        <v>197</v>
      </c>
      <c r="C11" s="285" t="s">
        <v>421</v>
      </c>
      <c r="D11" s="370">
        <v>0.96311389500985856</v>
      </c>
      <c r="E11" s="370">
        <v>3.6886104990141444E-2</v>
      </c>
      <c r="F11" s="370">
        <v>0.43458042217437315</v>
      </c>
      <c r="G11" s="370">
        <v>0.38495399688200294</v>
      </c>
      <c r="H11" s="408">
        <v>1.3915979709374304E-2</v>
      </c>
      <c r="I11" s="370">
        <v>0.1887668646296371</v>
      </c>
      <c r="J11" s="370">
        <v>0.1623733870999382</v>
      </c>
    </row>
    <row r="12" spans="2:10" ht="18.75" customHeight="1" x14ac:dyDescent="0.15">
      <c r="B12" s="371" t="s">
        <v>198</v>
      </c>
      <c r="C12" s="302" t="s">
        <v>422</v>
      </c>
      <c r="D12" s="372">
        <v>0.92151604103116691</v>
      </c>
      <c r="E12" s="372">
        <v>7.848395896883309E-2</v>
      </c>
      <c r="F12" s="372">
        <v>0.41653864090279036</v>
      </c>
      <c r="G12" s="372">
        <v>0.29392886446511468</v>
      </c>
      <c r="H12" s="409">
        <v>1.5449767247199724E-3</v>
      </c>
      <c r="I12" s="372">
        <v>0.1132908450656893</v>
      </c>
      <c r="J12" s="372">
        <v>9.7263389517320248E-2</v>
      </c>
    </row>
    <row r="13" spans="2:10" ht="18.75" customHeight="1" x14ac:dyDescent="0.15">
      <c r="B13" s="369" t="s">
        <v>199</v>
      </c>
      <c r="C13" s="285" t="s">
        <v>423</v>
      </c>
      <c r="D13" s="370">
        <v>0.98157785100797257</v>
      </c>
      <c r="E13" s="370">
        <v>1.8422148992027432E-2</v>
      </c>
      <c r="F13" s="370">
        <v>0.42862965120435342</v>
      </c>
      <c r="G13" s="370">
        <v>9.8124015152063648E-2</v>
      </c>
      <c r="H13" s="408">
        <v>8.9649209165225622E-3</v>
      </c>
      <c r="I13" s="370">
        <v>2.5938092591398912E-2</v>
      </c>
      <c r="J13" s="370">
        <v>2.5446042054434705E-2</v>
      </c>
    </row>
    <row r="14" spans="2:10" ht="18.75" customHeight="1" x14ac:dyDescent="0.15">
      <c r="B14" s="371" t="s">
        <v>200</v>
      </c>
      <c r="C14" s="302" t="s">
        <v>424</v>
      </c>
      <c r="D14" s="372">
        <v>0.96969753873079001</v>
      </c>
      <c r="E14" s="372">
        <v>3.030246126920999E-2</v>
      </c>
      <c r="F14" s="372">
        <v>0.46567562238205162</v>
      </c>
      <c r="G14" s="372">
        <v>0.12209150046906464</v>
      </c>
      <c r="H14" s="409">
        <v>1.4953422313630239E-2</v>
      </c>
      <c r="I14" s="372">
        <v>2.7387001232913002E-2</v>
      </c>
      <c r="J14" s="372">
        <v>2.7387001232913002E-2</v>
      </c>
    </row>
    <row r="15" spans="2:10" ht="18.75" customHeight="1" x14ac:dyDescent="0.15">
      <c r="B15" s="369" t="s">
        <v>201</v>
      </c>
      <c r="C15" s="285" t="s">
        <v>425</v>
      </c>
      <c r="D15" s="370">
        <v>0.95617471106525742</v>
      </c>
      <c r="E15" s="370">
        <v>4.3825288934742579E-2</v>
      </c>
      <c r="F15" s="370">
        <v>0.418777446398586</v>
      </c>
      <c r="G15" s="370">
        <v>0.20914015501734479</v>
      </c>
      <c r="H15" s="408">
        <v>3.0829070690192519E-3</v>
      </c>
      <c r="I15" s="370">
        <v>4.9691110954033738E-2</v>
      </c>
      <c r="J15" s="370">
        <v>4.7393516521888931E-2</v>
      </c>
    </row>
    <row r="16" spans="2:10" ht="18.75" customHeight="1" x14ac:dyDescent="0.15">
      <c r="B16" s="371" t="s">
        <v>202</v>
      </c>
      <c r="C16" s="302" t="s">
        <v>426</v>
      </c>
      <c r="D16" s="372">
        <v>0.58707003901214039</v>
      </c>
      <c r="E16" s="372">
        <v>0.41292996098785961</v>
      </c>
      <c r="F16" s="372">
        <v>0.47973016781780581</v>
      </c>
      <c r="G16" s="372">
        <v>0.26551631136469478</v>
      </c>
      <c r="H16" s="409">
        <v>3.3554994571740433E-4</v>
      </c>
      <c r="I16" s="372">
        <v>5.3904142546463675E-2</v>
      </c>
      <c r="J16" s="372">
        <v>5.2278628520257088E-2</v>
      </c>
    </row>
    <row r="17" spans="2:10" ht="18.75" customHeight="1" x14ac:dyDescent="0.15">
      <c r="B17" s="369" t="s">
        <v>203</v>
      </c>
      <c r="C17" s="285" t="s">
        <v>204</v>
      </c>
      <c r="D17" s="370">
        <v>0.94715666755529648</v>
      </c>
      <c r="E17" s="370">
        <v>5.2843332444703517E-2</v>
      </c>
      <c r="F17" s="370">
        <v>0.49810944788381695</v>
      </c>
      <c r="G17" s="370">
        <v>0.48976715870259541</v>
      </c>
      <c r="H17" s="408">
        <v>4.6790942646863742E-5</v>
      </c>
      <c r="I17" s="370">
        <v>0.28071620719959489</v>
      </c>
      <c r="J17" s="370">
        <v>0.21441639946903729</v>
      </c>
    </row>
    <row r="18" spans="2:10" ht="18.75" customHeight="1" x14ac:dyDescent="0.15">
      <c r="B18" s="371" t="s">
        <v>205</v>
      </c>
      <c r="C18" s="302" t="s">
        <v>427</v>
      </c>
      <c r="D18" s="372">
        <v>0.94049358371489189</v>
      </c>
      <c r="E18" s="372">
        <v>5.950641628510811E-2</v>
      </c>
      <c r="F18" s="372">
        <v>0.38175430501396013</v>
      </c>
      <c r="G18" s="372">
        <v>0.27224774139349101</v>
      </c>
      <c r="H18" s="409">
        <v>-5.8996113058726019E-5</v>
      </c>
      <c r="I18" s="372">
        <v>6.5468278556788453E-2</v>
      </c>
      <c r="J18" s="372">
        <v>6.3569698478641593E-2</v>
      </c>
    </row>
    <row r="19" spans="2:10" ht="18.75" customHeight="1" x14ac:dyDescent="0.15">
      <c r="B19" s="369" t="s">
        <v>206</v>
      </c>
      <c r="C19" s="285" t="s">
        <v>428</v>
      </c>
      <c r="D19" s="370">
        <v>0.99884482632975236</v>
      </c>
      <c r="E19" s="370">
        <v>1.1551736702476445E-3</v>
      </c>
      <c r="F19" s="370">
        <v>0.21769064552561501</v>
      </c>
      <c r="G19" s="370">
        <v>0.11099174626818137</v>
      </c>
      <c r="H19" s="370">
        <v>8.3134277245445619E-4</v>
      </c>
      <c r="I19" s="370">
        <v>2.1436673616232096E-2</v>
      </c>
      <c r="J19" s="370">
        <v>2.1436673616232096E-2</v>
      </c>
    </row>
    <row r="20" spans="2:10" ht="18.75" customHeight="1" x14ac:dyDescent="0.15">
      <c r="B20" s="371" t="s">
        <v>207</v>
      </c>
      <c r="C20" s="302" t="s">
        <v>429</v>
      </c>
      <c r="D20" s="372">
        <v>0.70333121943965027</v>
      </c>
      <c r="E20" s="372">
        <v>0.29666878056034973</v>
      </c>
      <c r="F20" s="372">
        <v>0.51962090201602962</v>
      </c>
      <c r="G20" s="372">
        <v>0.15273993827423962</v>
      </c>
      <c r="H20" s="372">
        <v>1.1584012348798396E-3</v>
      </c>
      <c r="I20" s="372">
        <v>4.3377743528068953E-2</v>
      </c>
      <c r="J20" s="372">
        <v>3.6793492253664635E-2</v>
      </c>
    </row>
    <row r="21" spans="2:10" ht="18.75" customHeight="1" x14ac:dyDescent="0.15">
      <c r="B21" s="369" t="s">
        <v>208</v>
      </c>
      <c r="C21" s="285" t="s">
        <v>430</v>
      </c>
      <c r="D21" s="370">
        <v>0.74486976514693959</v>
      </c>
      <c r="E21" s="370">
        <v>0.25513023485306041</v>
      </c>
      <c r="F21" s="370">
        <v>0.49862130277289046</v>
      </c>
      <c r="G21" s="370">
        <v>0.16905512329827732</v>
      </c>
      <c r="H21" s="370">
        <v>6.1512454691284844E-5</v>
      </c>
      <c r="I21" s="370">
        <v>3.0016758385882872E-2</v>
      </c>
      <c r="J21" s="370">
        <v>2.9756635128785635E-2</v>
      </c>
    </row>
    <row r="22" spans="2:10" ht="18.75" customHeight="1" x14ac:dyDescent="0.15">
      <c r="B22" s="371" t="s">
        <v>209</v>
      </c>
      <c r="C22" s="302" t="s">
        <v>431</v>
      </c>
      <c r="D22" s="372">
        <v>0.97591571384498166</v>
      </c>
      <c r="E22" s="372">
        <v>2.4084286155018342E-2</v>
      </c>
      <c r="F22" s="372">
        <v>0.494335191124402</v>
      </c>
      <c r="G22" s="372">
        <v>0.34669148832735652</v>
      </c>
      <c r="H22" s="372">
        <v>3.5183776568434075E-5</v>
      </c>
      <c r="I22" s="372">
        <v>6.3806195453795789E-2</v>
      </c>
      <c r="J22" s="372">
        <v>6.3295064382069791E-2</v>
      </c>
    </row>
    <row r="23" spans="2:10" ht="18.75" customHeight="1" x14ac:dyDescent="0.15">
      <c r="B23" s="369" t="s">
        <v>210</v>
      </c>
      <c r="C23" s="285" t="s">
        <v>432</v>
      </c>
      <c r="D23" s="370">
        <v>0.90034210039033169</v>
      </c>
      <c r="E23" s="370">
        <v>9.965789960966831E-2</v>
      </c>
      <c r="F23" s="370">
        <v>0.429238991765091</v>
      </c>
      <c r="G23" s="370">
        <v>0.13297924377921472</v>
      </c>
      <c r="H23" s="370">
        <v>2.7110628945732688E-4</v>
      </c>
      <c r="I23" s="370">
        <v>1.8634379498455676E-2</v>
      </c>
      <c r="J23" s="370">
        <v>1.8436141418684868E-2</v>
      </c>
    </row>
    <row r="24" spans="2:10" ht="18.75" customHeight="1" x14ac:dyDescent="0.15">
      <c r="B24" s="371" t="s">
        <v>211</v>
      </c>
      <c r="C24" s="302" t="s">
        <v>433</v>
      </c>
      <c r="D24" s="372">
        <v>0.59538834733224355</v>
      </c>
      <c r="E24" s="372">
        <v>0.40461165266775645</v>
      </c>
      <c r="F24" s="372">
        <v>0.4095040617316974</v>
      </c>
      <c r="G24" s="372">
        <v>0.13747430727947177</v>
      </c>
      <c r="H24" s="372">
        <v>1.0613373780053057E-4</v>
      </c>
      <c r="I24" s="372">
        <v>1.7677784568744793E-2</v>
      </c>
      <c r="J24" s="372">
        <v>1.7674261694179478E-2</v>
      </c>
    </row>
    <row r="25" spans="2:10" ht="18.75" customHeight="1" x14ac:dyDescent="0.15">
      <c r="B25" s="369" t="s">
        <v>212</v>
      </c>
      <c r="C25" s="285" t="s">
        <v>434</v>
      </c>
      <c r="D25" s="370">
        <v>0.90780033143704586</v>
      </c>
      <c r="E25" s="370">
        <v>9.219966856295414E-2</v>
      </c>
      <c r="F25" s="370">
        <v>0.35708810292851778</v>
      </c>
      <c r="G25" s="370">
        <v>0.25873265751935293</v>
      </c>
      <c r="H25" s="370">
        <v>1.1627722365989707E-2</v>
      </c>
      <c r="I25" s="370">
        <v>5.2110703117990376E-2</v>
      </c>
      <c r="J25" s="370">
        <v>5.1186888192960876E-2</v>
      </c>
    </row>
    <row r="26" spans="2:10" ht="18.75" customHeight="1" x14ac:dyDescent="0.15">
      <c r="B26" s="371" t="s">
        <v>213</v>
      </c>
      <c r="C26" s="302" t="s">
        <v>435</v>
      </c>
      <c r="D26" s="372">
        <v>0.9988585604596899</v>
      </c>
      <c r="E26" s="372">
        <v>1.1414395403100963E-3</v>
      </c>
      <c r="F26" s="372">
        <v>0.38341814766787519</v>
      </c>
      <c r="G26" s="372">
        <v>0.26433591634432824</v>
      </c>
      <c r="H26" s="372">
        <v>8.211144475153264E-3</v>
      </c>
      <c r="I26" s="372">
        <v>4.9526315941746481E-2</v>
      </c>
      <c r="J26" s="372">
        <v>4.9526315941746481E-2</v>
      </c>
    </row>
    <row r="27" spans="2:10" ht="18.75" customHeight="1" x14ac:dyDescent="0.15">
      <c r="B27" s="369" t="s">
        <v>214</v>
      </c>
      <c r="C27" s="285" t="s">
        <v>436</v>
      </c>
      <c r="D27" s="370">
        <v>0.98764695971698024</v>
      </c>
      <c r="E27" s="370">
        <v>1.2353040283019756E-2</v>
      </c>
      <c r="F27" s="370">
        <v>0.28046866300448658</v>
      </c>
      <c r="G27" s="370">
        <v>0.15081518960214302</v>
      </c>
      <c r="H27" s="370">
        <v>3.8430583613528473E-3</v>
      </c>
      <c r="I27" s="370">
        <v>3.2986202332957772E-2</v>
      </c>
      <c r="J27" s="370">
        <v>3.2090960933524676E-2</v>
      </c>
    </row>
    <row r="28" spans="2:10" ht="18.75" customHeight="1" x14ac:dyDescent="0.15">
      <c r="B28" s="371" t="s">
        <v>215</v>
      </c>
      <c r="C28" s="302" t="s">
        <v>437</v>
      </c>
      <c r="D28" s="372">
        <v>0.75089138238667807</v>
      </c>
      <c r="E28" s="372">
        <v>0.24910861761332193</v>
      </c>
      <c r="F28" s="372">
        <v>0.27291624554397009</v>
      </c>
      <c r="G28" s="372">
        <v>0.21831621791030761</v>
      </c>
      <c r="H28" s="372">
        <v>2.1548787598684168E-4</v>
      </c>
      <c r="I28" s="372">
        <v>3.6764866499078834E-2</v>
      </c>
      <c r="J28" s="372">
        <v>3.6186173497441569E-2</v>
      </c>
    </row>
    <row r="29" spans="2:10" ht="18.75" customHeight="1" x14ac:dyDescent="0.15">
      <c r="B29" s="369" t="s">
        <v>216</v>
      </c>
      <c r="C29" s="285" t="s">
        <v>217</v>
      </c>
      <c r="D29" s="370">
        <v>0.82412986886354889</v>
      </c>
      <c r="E29" s="370">
        <v>0.17587013113645111</v>
      </c>
      <c r="F29" s="370">
        <v>0.4443097906650077</v>
      </c>
      <c r="G29" s="370">
        <v>0.37912586965748118</v>
      </c>
      <c r="H29" s="370">
        <v>8.6840905953482726E-3</v>
      </c>
      <c r="I29" s="370">
        <v>0.12044413479722725</v>
      </c>
      <c r="J29" s="370">
        <v>9.5756263911887532E-2</v>
      </c>
    </row>
    <row r="30" spans="2:10" ht="18.75" customHeight="1" x14ac:dyDescent="0.15">
      <c r="B30" s="371" t="s">
        <v>218</v>
      </c>
      <c r="C30" s="302" t="s">
        <v>65</v>
      </c>
      <c r="D30" s="372">
        <v>0</v>
      </c>
      <c r="E30" s="372">
        <v>1</v>
      </c>
      <c r="F30" s="372">
        <v>0.49244149728409231</v>
      </c>
      <c r="G30" s="372">
        <v>0.29066878918730049</v>
      </c>
      <c r="H30" s="372">
        <v>0</v>
      </c>
      <c r="I30" s="372">
        <v>7.236394997814212E-2</v>
      </c>
      <c r="J30" s="372">
        <v>5.673147399611967E-2</v>
      </c>
    </row>
    <row r="31" spans="2:10" ht="18.75" customHeight="1" x14ac:dyDescent="0.15">
      <c r="B31" s="369" t="s">
        <v>219</v>
      </c>
      <c r="C31" s="285" t="s">
        <v>581</v>
      </c>
      <c r="D31" s="370">
        <v>6.6712332131019028E-2</v>
      </c>
      <c r="E31" s="370">
        <v>0.93328766786898099</v>
      </c>
      <c r="F31" s="370">
        <v>0.44269575111096832</v>
      </c>
      <c r="G31" s="370">
        <v>2.8514701964921813E-2</v>
      </c>
      <c r="H31" s="370">
        <v>2.8287444436256914E-2</v>
      </c>
      <c r="I31" s="370">
        <v>3.3944819799206992E-3</v>
      </c>
      <c r="J31" s="370">
        <v>3.3944819799206992E-3</v>
      </c>
    </row>
    <row r="32" spans="2:10" ht="18.75" customHeight="1" x14ac:dyDescent="0.15">
      <c r="B32" s="371" t="s">
        <v>220</v>
      </c>
      <c r="C32" s="302" t="s">
        <v>221</v>
      </c>
      <c r="D32" s="372">
        <v>8.2279449854292126E-5</v>
      </c>
      <c r="E32" s="372">
        <v>0.99991772055014572</v>
      </c>
      <c r="F32" s="372">
        <v>0.49878763561844147</v>
      </c>
      <c r="G32" s="372">
        <v>0.20138775458137487</v>
      </c>
      <c r="H32" s="372">
        <v>9.4175028056908416E-3</v>
      </c>
      <c r="I32" s="372">
        <v>3.3079550466511967E-2</v>
      </c>
      <c r="J32" s="372">
        <v>3.3079550466511967E-2</v>
      </c>
    </row>
    <row r="33" spans="2:10" ht="18.75" customHeight="1" x14ac:dyDescent="0.15">
      <c r="B33" s="369" t="s">
        <v>222</v>
      </c>
      <c r="C33" s="285" t="s">
        <v>223</v>
      </c>
      <c r="D33" s="370">
        <v>0.21280887922629763</v>
      </c>
      <c r="E33" s="370">
        <v>0.78719112077370235</v>
      </c>
      <c r="F33" s="370">
        <v>0.6350229623714434</v>
      </c>
      <c r="G33" s="370">
        <v>0.37386549830260335</v>
      </c>
      <c r="H33" s="370">
        <v>1.0931799947435776E-3</v>
      </c>
      <c r="I33" s="370">
        <v>8.0897533979351066E-2</v>
      </c>
      <c r="J33" s="370">
        <v>7.6221375945862563E-2</v>
      </c>
    </row>
    <row r="34" spans="2:10" ht="18.75" customHeight="1" x14ac:dyDescent="0.15">
      <c r="B34" s="371" t="s">
        <v>224</v>
      </c>
      <c r="C34" s="302" t="s">
        <v>438</v>
      </c>
      <c r="D34" s="372">
        <v>0.18330786699560467</v>
      </c>
      <c r="E34" s="372">
        <v>0.81669213300439536</v>
      </c>
      <c r="F34" s="372">
        <v>0.67816399977099717</v>
      </c>
      <c r="G34" s="372">
        <v>0.47308124427896475</v>
      </c>
      <c r="H34" s="372">
        <v>0.1116309363050768</v>
      </c>
      <c r="I34" s="372">
        <v>0.15677606869330013</v>
      </c>
      <c r="J34" s="372">
        <v>0.14266536055604026</v>
      </c>
    </row>
    <row r="35" spans="2:10" ht="18.75" customHeight="1" x14ac:dyDescent="0.15">
      <c r="B35" s="369" t="s">
        <v>225</v>
      </c>
      <c r="C35" s="285" t="s">
        <v>439</v>
      </c>
      <c r="D35" s="370">
        <v>0.26767176763964989</v>
      </c>
      <c r="E35" s="370">
        <v>0.73232823236035016</v>
      </c>
      <c r="F35" s="370">
        <v>0.63110881308767197</v>
      </c>
      <c r="G35" s="370">
        <v>0.45337668203385029</v>
      </c>
      <c r="H35" s="370">
        <v>4.6032779652097788E-2</v>
      </c>
      <c r="I35" s="370">
        <v>6.9703461357718585E-2</v>
      </c>
      <c r="J35" s="370">
        <v>6.7133793522411611E-2</v>
      </c>
    </row>
    <row r="36" spans="2:10" ht="18.75" customHeight="1" x14ac:dyDescent="0.15">
      <c r="B36" s="371" t="s">
        <v>226</v>
      </c>
      <c r="C36" s="302" t="s">
        <v>88</v>
      </c>
      <c r="D36" s="372">
        <v>8.5069236286079514E-2</v>
      </c>
      <c r="E36" s="372">
        <v>0.91493076371392046</v>
      </c>
      <c r="F36" s="372">
        <v>0.83958159951872502</v>
      </c>
      <c r="G36" s="372">
        <v>3.637323379965058E-2</v>
      </c>
      <c r="H36" s="372">
        <v>0.27060394531933041</v>
      </c>
      <c r="I36" s="372">
        <v>8.2761223645185997E-3</v>
      </c>
      <c r="J36" s="372">
        <v>6.790278108980482E-3</v>
      </c>
    </row>
    <row r="37" spans="2:10" ht="18.75" customHeight="1" x14ac:dyDescent="0.15">
      <c r="B37" s="369" t="s">
        <v>227</v>
      </c>
      <c r="C37" s="285" t="s">
        <v>440</v>
      </c>
      <c r="D37" s="370">
        <v>0.24420275763716234</v>
      </c>
      <c r="E37" s="370">
        <v>0.75579724236283763</v>
      </c>
      <c r="F37" s="370">
        <v>0.45296007592862519</v>
      </c>
      <c r="G37" s="370">
        <v>0.31073174673905779</v>
      </c>
      <c r="H37" s="370">
        <v>3.2125192946911414E-2</v>
      </c>
      <c r="I37" s="370">
        <v>7.4972696826064195E-2</v>
      </c>
      <c r="J37" s="370">
        <v>6.7673697674556318E-2</v>
      </c>
    </row>
    <row r="38" spans="2:10" ht="18.75" customHeight="1" x14ac:dyDescent="0.15">
      <c r="B38" s="371" t="s">
        <v>228</v>
      </c>
      <c r="C38" s="302" t="s">
        <v>441</v>
      </c>
      <c r="D38" s="372">
        <v>0.44210772953832833</v>
      </c>
      <c r="E38" s="372">
        <v>0.55789227046167167</v>
      </c>
      <c r="F38" s="372">
        <v>0.47523599704934583</v>
      </c>
      <c r="G38" s="372">
        <v>0.13522916987486733</v>
      </c>
      <c r="H38" s="372">
        <v>5.8834606882411822E-2</v>
      </c>
      <c r="I38" s="372">
        <v>2.6225470060141098E-2</v>
      </c>
      <c r="J38" s="372">
        <v>2.540991921779346E-2</v>
      </c>
    </row>
    <row r="39" spans="2:10" ht="18.75" customHeight="1" x14ac:dyDescent="0.15">
      <c r="B39" s="369" t="s">
        <v>229</v>
      </c>
      <c r="C39" s="285" t="s">
        <v>442</v>
      </c>
      <c r="D39" s="370">
        <v>0</v>
      </c>
      <c r="E39" s="370">
        <v>1</v>
      </c>
      <c r="F39" s="370">
        <v>0.71330851716409527</v>
      </c>
      <c r="G39" s="370">
        <v>0.42489828662492912</v>
      </c>
      <c r="H39" s="370">
        <v>5.8681733001140291E-3</v>
      </c>
      <c r="I39" s="370">
        <v>6.5799183737577371E-2</v>
      </c>
      <c r="J39" s="370">
        <v>6.5799183737577371E-2</v>
      </c>
    </row>
    <row r="40" spans="2:10" ht="18.75" customHeight="1" x14ac:dyDescent="0.15">
      <c r="B40" s="371" t="s">
        <v>230</v>
      </c>
      <c r="C40" s="302" t="s">
        <v>443</v>
      </c>
      <c r="D40" s="372">
        <v>7.8861655429585772E-2</v>
      </c>
      <c r="E40" s="372">
        <v>0.92113834457041421</v>
      </c>
      <c r="F40" s="372">
        <v>0.72196978628529684</v>
      </c>
      <c r="G40" s="372">
        <v>0.50621911201844116</v>
      </c>
      <c r="H40" s="372">
        <v>2.4596146384767811E-2</v>
      </c>
      <c r="I40" s="372">
        <v>9.1831356450352564E-2</v>
      </c>
      <c r="J40" s="372">
        <v>9.1691412292397134E-2</v>
      </c>
    </row>
    <row r="41" spans="2:10" ht="18.75" customHeight="1" x14ac:dyDescent="0.15">
      <c r="B41" s="369" t="s">
        <v>231</v>
      </c>
      <c r="C41" s="285" t="s">
        <v>444</v>
      </c>
      <c r="D41" s="370">
        <v>9.8443052290545664E-3</v>
      </c>
      <c r="E41" s="370">
        <v>0.99015569477094545</v>
      </c>
      <c r="F41" s="370">
        <v>0.58986145042283489</v>
      </c>
      <c r="G41" s="370">
        <v>0.54303622556220787</v>
      </c>
      <c r="H41" s="370">
        <v>7.4063326863115078E-2</v>
      </c>
      <c r="I41" s="370">
        <v>0.13267579419918188</v>
      </c>
      <c r="J41" s="370">
        <v>0.128837398602176</v>
      </c>
    </row>
    <row r="42" spans="2:10" ht="18.75" customHeight="1" x14ac:dyDescent="0.15">
      <c r="B42" s="371" t="s">
        <v>232</v>
      </c>
      <c r="C42" s="302" t="s">
        <v>445</v>
      </c>
      <c r="D42" s="372">
        <v>2.140086884986251E-2</v>
      </c>
      <c r="E42" s="372">
        <v>0.97859913115013752</v>
      </c>
      <c r="F42" s="372">
        <v>0.59909577601100061</v>
      </c>
      <c r="G42" s="372">
        <v>0.55706283104262966</v>
      </c>
      <c r="H42" s="372">
        <v>1.8822152083067329E-2</v>
      </c>
      <c r="I42" s="372">
        <v>0.15859829516467011</v>
      </c>
      <c r="J42" s="372">
        <v>0.15462195178026761</v>
      </c>
    </row>
    <row r="43" spans="2:10" ht="18.75" customHeight="1" x14ac:dyDescent="0.15">
      <c r="B43" s="369" t="s">
        <v>233</v>
      </c>
      <c r="C43" s="285" t="s">
        <v>446</v>
      </c>
      <c r="D43" s="370">
        <v>0.34740096157819744</v>
      </c>
      <c r="E43" s="370">
        <v>0.65259903842180256</v>
      </c>
      <c r="F43" s="370">
        <v>0.60791584896092765</v>
      </c>
      <c r="G43" s="370">
        <v>0.35940369710890852</v>
      </c>
      <c r="H43" s="370">
        <v>1.1445674607140062E-2</v>
      </c>
      <c r="I43" s="370">
        <v>0.1261810016412451</v>
      </c>
      <c r="J43" s="370">
        <v>0.11228472441184889</v>
      </c>
    </row>
    <row r="44" spans="2:10" ht="18.75" customHeight="1" x14ac:dyDescent="0.15">
      <c r="B44" s="371" t="s">
        <v>234</v>
      </c>
      <c r="C44" s="302" t="s">
        <v>447</v>
      </c>
      <c r="D44" s="372">
        <v>0.11963132651675765</v>
      </c>
      <c r="E44" s="372">
        <v>0.88036867348324233</v>
      </c>
      <c r="F44" s="372">
        <v>0.52303320895665206</v>
      </c>
      <c r="G44" s="372">
        <v>0.35971465341352477</v>
      </c>
      <c r="H44" s="372">
        <v>9.4766219062279777E-2</v>
      </c>
      <c r="I44" s="372">
        <v>0.21092122084834636</v>
      </c>
      <c r="J44" s="372">
        <v>0.17160285694401559</v>
      </c>
    </row>
    <row r="45" spans="2:10" ht="18.75" customHeight="1" x14ac:dyDescent="0.15">
      <c r="B45" s="369" t="s">
        <v>235</v>
      </c>
      <c r="C45" s="285" t="s">
        <v>448</v>
      </c>
      <c r="D45" s="370">
        <v>0</v>
      </c>
      <c r="E45" s="370">
        <v>1</v>
      </c>
      <c r="F45" s="370">
        <v>0</v>
      </c>
      <c r="G45" s="370">
        <v>0</v>
      </c>
      <c r="H45" s="370">
        <v>0</v>
      </c>
      <c r="I45" s="370">
        <v>0</v>
      </c>
      <c r="J45" s="370">
        <v>0</v>
      </c>
    </row>
    <row r="46" spans="2:10" ht="18.75" customHeight="1" x14ac:dyDescent="0.15">
      <c r="B46" s="371" t="s">
        <v>236</v>
      </c>
      <c r="C46" s="302" t="s">
        <v>449</v>
      </c>
      <c r="D46" s="407">
        <v>5.3011556677563194E-2</v>
      </c>
      <c r="E46" s="407">
        <v>0.94698844332243681</v>
      </c>
      <c r="F46" s="407">
        <v>0.64711818764951068</v>
      </c>
      <c r="G46" s="407">
        <v>2.945555783714643E-3</v>
      </c>
      <c r="H46" s="407">
        <v>8.1002405164962546E-6</v>
      </c>
      <c r="I46" s="407">
        <v>1.4950963580466063E-3</v>
      </c>
      <c r="J46" s="407">
        <v>8.6383345131581691E-4</v>
      </c>
    </row>
    <row r="47" spans="2:10" ht="18.75" customHeight="1" x14ac:dyDescent="0.15">
      <c r="B47" s="928" t="s">
        <v>115</v>
      </c>
      <c r="C47" s="929"/>
      <c r="D47" s="207">
        <v>0.32025995026078258</v>
      </c>
      <c r="E47" s="207">
        <v>0.67974004973921742</v>
      </c>
      <c r="F47" s="207">
        <v>0.55549070431787528</v>
      </c>
      <c r="G47" s="207">
        <v>0.29304371184959499</v>
      </c>
      <c r="H47" s="207">
        <v>1.0000000000000002</v>
      </c>
      <c r="I47" s="207">
        <v>7.9571039648355768E-2</v>
      </c>
      <c r="J47" s="207">
        <v>6.9500743492441633E-2</v>
      </c>
    </row>
  </sheetData>
  <sheetProtection sheet="1" objects="1" scenarios="1"/>
  <mergeCells count="9">
    <mergeCell ref="B47:C47"/>
    <mergeCell ref="G4:G6"/>
    <mergeCell ref="I4:I6"/>
    <mergeCell ref="J4:J6"/>
    <mergeCell ref="H4:H6"/>
    <mergeCell ref="B4:C6"/>
    <mergeCell ref="D4:D6"/>
    <mergeCell ref="E4:E6"/>
    <mergeCell ref="F4:F6"/>
  </mergeCells>
  <phoneticPr fontId="2"/>
  <pageMargins left="0.59055118110236227" right="0.39370078740157483" top="0.78740157480314965" bottom="0.19685039370078741" header="0.51181102362204722" footer="0.51181102362204722"/>
  <pageSetup paperSize="9" scale="96" orientation="portrait" cellComments="asDisplayed" r:id="rId1"/>
  <headerFooter alignWithMargins="0"/>
  <ignoredErrors>
    <ignoredError sqref="B7:B46" numberStoredAsText="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99FF"/>
  </sheetPr>
  <dimension ref="B1:BV57"/>
  <sheetViews>
    <sheetView showGridLines="0" topLeftCell="B1" zoomScaleNormal="100" zoomScaleSheetLayoutView="50" workbookViewId="0">
      <selection activeCell="B1" sqref="B1"/>
    </sheetView>
  </sheetViews>
  <sheetFormatPr defaultColWidth="9" defaultRowHeight="13.5" x14ac:dyDescent="0.15"/>
  <cols>
    <col min="1" max="1" width="3.625" style="174" customWidth="1"/>
    <col min="2" max="2" width="3.75" style="172" customWidth="1"/>
    <col min="3" max="3" width="28.625" style="173" bestFit="1" customWidth="1"/>
    <col min="4" max="5" width="10.375" style="174" bestFit="1" customWidth="1"/>
    <col min="6" max="10" width="11.375" style="174" bestFit="1" customWidth="1"/>
    <col min="11" max="11" width="10.25" style="174" bestFit="1" customWidth="1"/>
    <col min="12" max="12" width="10.375" style="174" bestFit="1" customWidth="1"/>
    <col min="13" max="14" width="10.75" style="174" bestFit="1" customWidth="1"/>
    <col min="15" max="18" width="10.375" style="174" bestFit="1" customWidth="1"/>
    <col min="19" max="20" width="11" style="174" bestFit="1" customWidth="1"/>
    <col min="21" max="21" width="11.375" style="174" bestFit="1" customWidth="1"/>
    <col min="22" max="23" width="11" style="174" bestFit="1" customWidth="1"/>
    <col min="24" max="24" width="10.25" style="174" bestFit="1" customWidth="1"/>
    <col min="25" max="29" width="10.375" style="174" bestFit="1" customWidth="1"/>
    <col min="30" max="30" width="10.75" style="174" bestFit="1" customWidth="1"/>
    <col min="31" max="31" width="10.25" style="174" bestFit="1" customWidth="1"/>
    <col min="32" max="32" width="10.375" style="174" bestFit="1" customWidth="1"/>
    <col min="33" max="34" width="11.375" style="174" bestFit="1" customWidth="1"/>
    <col min="35" max="35" width="10.375" style="174" bestFit="1" customWidth="1"/>
    <col min="36" max="44" width="11.375" style="174" bestFit="1" customWidth="1"/>
    <col min="45" max="45" width="12.5" style="174" bestFit="1" customWidth="1"/>
    <col min="46" max="46" width="10.375" style="174" bestFit="1" customWidth="1"/>
    <col min="47" max="48" width="11.375" style="174" bestFit="1" customWidth="1"/>
    <col min="49" max="49" width="12.875" style="174" bestFit="1" customWidth="1"/>
    <col min="50" max="50" width="12.5" style="174" bestFit="1" customWidth="1"/>
    <col min="51" max="51" width="10.375" style="174" bestFit="1" customWidth="1"/>
    <col min="52" max="52" width="11.875" style="174" bestFit="1" customWidth="1"/>
    <col min="53" max="53" width="11.375" style="174" bestFit="1" customWidth="1"/>
    <col min="54" max="54" width="10.875" style="174" bestFit="1" customWidth="1"/>
    <col min="55" max="55" width="10.375" style="174" bestFit="1" customWidth="1"/>
    <col min="56" max="57" width="11.375" style="174" bestFit="1" customWidth="1"/>
    <col min="58" max="62" width="10.375" style="174" bestFit="1" customWidth="1"/>
    <col min="63" max="63" width="10.125" style="174" customWidth="1"/>
    <col min="64" max="64" width="10.375" style="174" bestFit="1" customWidth="1"/>
    <col min="65" max="67" width="11.375" style="174" bestFit="1" customWidth="1"/>
    <col min="68" max="69" width="12.5" style="174" bestFit="1" customWidth="1"/>
    <col min="70" max="70" width="11.375" style="174" bestFit="1" customWidth="1"/>
    <col min="71" max="71" width="10.75" style="174" bestFit="1" customWidth="1"/>
    <col min="72" max="72" width="11.375" style="174" bestFit="1" customWidth="1"/>
    <col min="73" max="73" width="11.625" style="174" bestFit="1" customWidth="1"/>
    <col min="74" max="74" width="11.625" style="174" customWidth="1"/>
    <col min="75" max="75" width="9" style="174" customWidth="1"/>
    <col min="76" max="16384" width="9" style="174"/>
  </cols>
  <sheetData>
    <row r="1" spans="2:74" s="169" customFormat="1" ht="13.5" customHeight="1" x14ac:dyDescent="0.4">
      <c r="B1" s="166"/>
      <c r="C1" s="167"/>
      <c r="D1" s="168"/>
    </row>
    <row r="2" spans="2:74" s="169" customFormat="1" ht="13.5" customHeight="1" x14ac:dyDescent="0.4">
      <c r="B2" s="170" t="s">
        <v>127</v>
      </c>
      <c r="C2" s="171"/>
      <c r="D2" s="168"/>
    </row>
    <row r="3" spans="2:74" ht="13.5" customHeight="1" x14ac:dyDescent="0.15">
      <c r="D3" s="168"/>
      <c r="M3" s="175"/>
      <c r="W3" s="175"/>
      <c r="AG3" s="175"/>
      <c r="AQ3" s="175"/>
      <c r="BA3" s="175"/>
      <c r="BK3" s="175"/>
      <c r="BU3" s="175"/>
    </row>
    <row r="4" spans="2:74" s="177" customFormat="1" ht="13.5" customHeight="1" x14ac:dyDescent="0.15">
      <c r="B4" s="938"/>
      <c r="C4" s="939"/>
      <c r="D4" s="176">
        <v>1</v>
      </c>
      <c r="E4" s="176">
        <v>2</v>
      </c>
      <c r="F4" s="176">
        <v>3</v>
      </c>
      <c r="G4" s="176">
        <v>4</v>
      </c>
      <c r="H4" s="176">
        <v>5</v>
      </c>
      <c r="I4" s="176">
        <v>6</v>
      </c>
      <c r="J4" s="176">
        <v>7</v>
      </c>
      <c r="K4" s="176">
        <v>8</v>
      </c>
      <c r="L4" s="176">
        <v>9</v>
      </c>
      <c r="M4" s="176">
        <v>10</v>
      </c>
      <c r="N4" s="176">
        <v>11</v>
      </c>
      <c r="O4" s="176">
        <v>12</v>
      </c>
      <c r="P4" s="176">
        <v>13</v>
      </c>
      <c r="Q4" s="176">
        <v>14</v>
      </c>
      <c r="R4" s="176">
        <v>15</v>
      </c>
      <c r="S4" s="176">
        <v>16</v>
      </c>
      <c r="T4" s="176">
        <v>17</v>
      </c>
      <c r="U4" s="176">
        <v>18</v>
      </c>
      <c r="V4" s="176">
        <v>19</v>
      </c>
      <c r="W4" s="176">
        <v>20</v>
      </c>
      <c r="X4" s="176">
        <v>21</v>
      </c>
      <c r="Y4" s="176">
        <v>22</v>
      </c>
      <c r="Z4" s="176">
        <v>23</v>
      </c>
      <c r="AA4" s="176">
        <v>24</v>
      </c>
      <c r="AB4" s="176">
        <v>25</v>
      </c>
      <c r="AC4" s="176">
        <v>26</v>
      </c>
      <c r="AD4" s="176">
        <v>27</v>
      </c>
      <c r="AE4" s="176">
        <v>28</v>
      </c>
      <c r="AF4" s="176" t="s">
        <v>417</v>
      </c>
      <c r="AG4" s="176">
        <v>29</v>
      </c>
      <c r="AH4" s="176">
        <v>30</v>
      </c>
      <c r="AI4" s="176">
        <v>31</v>
      </c>
      <c r="AJ4" s="176">
        <v>32</v>
      </c>
      <c r="AK4" s="176">
        <v>33</v>
      </c>
      <c r="AL4" s="176">
        <v>34</v>
      </c>
      <c r="AM4" s="176">
        <v>35</v>
      </c>
      <c r="AN4" s="176">
        <v>36</v>
      </c>
      <c r="AO4" s="176">
        <v>37</v>
      </c>
      <c r="AP4" s="176">
        <v>38</v>
      </c>
      <c r="AQ4" s="176">
        <v>39</v>
      </c>
      <c r="AR4" s="176">
        <v>40</v>
      </c>
      <c r="AS4" s="176">
        <v>41</v>
      </c>
      <c r="AT4" s="176">
        <v>42</v>
      </c>
      <c r="AU4" s="176">
        <v>43</v>
      </c>
      <c r="AV4" s="176">
        <v>44</v>
      </c>
      <c r="AW4" s="176">
        <v>45</v>
      </c>
      <c r="AX4" s="176">
        <v>46</v>
      </c>
      <c r="AY4" s="176">
        <v>47</v>
      </c>
      <c r="AZ4" s="176">
        <v>48</v>
      </c>
      <c r="BA4" s="176">
        <v>49</v>
      </c>
      <c r="BB4" s="176">
        <v>50</v>
      </c>
      <c r="BC4" s="176">
        <v>51</v>
      </c>
      <c r="BD4" s="176">
        <v>52</v>
      </c>
      <c r="BE4" s="176">
        <v>53</v>
      </c>
      <c r="BF4" s="176">
        <v>54</v>
      </c>
      <c r="BG4" s="176">
        <v>55</v>
      </c>
      <c r="BH4" s="176">
        <v>56</v>
      </c>
      <c r="BI4" s="176">
        <v>57</v>
      </c>
      <c r="BJ4" s="176">
        <v>58</v>
      </c>
      <c r="BK4" s="176">
        <v>59</v>
      </c>
      <c r="BL4" s="176">
        <v>60</v>
      </c>
      <c r="BM4" s="176">
        <v>61</v>
      </c>
      <c r="BN4" s="176">
        <v>62</v>
      </c>
      <c r="BO4" s="176">
        <v>63</v>
      </c>
      <c r="BP4" s="176">
        <v>64</v>
      </c>
      <c r="BQ4" s="176">
        <v>65</v>
      </c>
      <c r="BR4" s="176">
        <v>66</v>
      </c>
      <c r="BS4" s="176">
        <v>67</v>
      </c>
      <c r="BT4" s="176">
        <v>68</v>
      </c>
      <c r="BU4" s="176">
        <v>69</v>
      </c>
      <c r="BV4" s="176">
        <v>70</v>
      </c>
    </row>
    <row r="5" spans="2:74" s="179" customFormat="1" ht="54" customHeight="1" x14ac:dyDescent="0.15">
      <c r="B5" s="940"/>
      <c r="C5" s="941"/>
      <c r="D5" s="178" t="s">
        <v>65</v>
      </c>
      <c r="E5" s="178" t="s">
        <v>66</v>
      </c>
      <c r="F5" s="178" t="s">
        <v>67</v>
      </c>
      <c r="G5" s="178" t="s">
        <v>395</v>
      </c>
      <c r="H5" s="178" t="s">
        <v>78</v>
      </c>
      <c r="I5" s="178" t="s">
        <v>396</v>
      </c>
      <c r="J5" s="178" t="s">
        <v>397</v>
      </c>
      <c r="K5" s="178" t="s">
        <v>79</v>
      </c>
      <c r="L5" s="178" t="s">
        <v>282</v>
      </c>
      <c r="M5" s="178" t="s">
        <v>399</v>
      </c>
      <c r="N5" s="178" t="s">
        <v>80</v>
      </c>
      <c r="O5" s="178" t="s">
        <v>288</v>
      </c>
      <c r="P5" s="178" t="s">
        <v>81</v>
      </c>
      <c r="Q5" s="178" t="s">
        <v>82</v>
      </c>
      <c r="R5" s="178" t="s">
        <v>83</v>
      </c>
      <c r="S5" s="178" t="s">
        <v>116</v>
      </c>
      <c r="T5" s="178" t="s">
        <v>400</v>
      </c>
      <c r="U5" s="178" t="s">
        <v>296</v>
      </c>
      <c r="V5" s="178" t="s">
        <v>84</v>
      </c>
      <c r="W5" s="178" t="s">
        <v>117</v>
      </c>
      <c r="X5" s="178" t="s">
        <v>85</v>
      </c>
      <c r="Y5" s="178" t="s">
        <v>401</v>
      </c>
      <c r="Z5" s="178" t="s">
        <v>86</v>
      </c>
      <c r="AA5" s="178" t="s">
        <v>305</v>
      </c>
      <c r="AB5" s="178" t="s">
        <v>87</v>
      </c>
      <c r="AC5" s="178" t="s">
        <v>308</v>
      </c>
      <c r="AD5" s="178" t="s">
        <v>89</v>
      </c>
      <c r="AE5" s="178" t="s">
        <v>90</v>
      </c>
      <c r="AF5" s="178" t="s">
        <v>402</v>
      </c>
      <c r="AG5" s="178" t="s">
        <v>68</v>
      </c>
      <c r="AH5" s="178" t="s">
        <v>69</v>
      </c>
      <c r="AI5" s="178" t="s">
        <v>70</v>
      </c>
      <c r="AJ5" s="178" t="s">
        <v>311</v>
      </c>
      <c r="AK5" s="178" t="s">
        <v>312</v>
      </c>
      <c r="AL5" s="178" t="s">
        <v>403</v>
      </c>
      <c r="AM5" s="178" t="s">
        <v>91</v>
      </c>
      <c r="AN5" s="178" t="s">
        <v>404</v>
      </c>
      <c r="AO5" s="178" t="s">
        <v>92</v>
      </c>
      <c r="AP5" s="178" t="s">
        <v>405</v>
      </c>
      <c r="AQ5" s="178" t="s">
        <v>93</v>
      </c>
      <c r="AR5" s="178" t="s">
        <v>406</v>
      </c>
      <c r="AS5" s="178" t="s">
        <v>327</v>
      </c>
      <c r="AT5" s="178" t="s">
        <v>407</v>
      </c>
      <c r="AU5" s="178" t="s">
        <v>408</v>
      </c>
      <c r="AV5" s="178" t="s">
        <v>409</v>
      </c>
      <c r="AW5" s="178" t="s">
        <v>410</v>
      </c>
      <c r="AX5" s="178" t="s">
        <v>411</v>
      </c>
      <c r="AY5" s="178" t="s">
        <v>412</v>
      </c>
      <c r="AZ5" s="178" t="s">
        <v>408</v>
      </c>
      <c r="BA5" s="178" t="s">
        <v>413</v>
      </c>
      <c r="BB5" s="178" t="s">
        <v>329</v>
      </c>
      <c r="BC5" s="178" t="s">
        <v>118</v>
      </c>
      <c r="BD5" s="178" t="s">
        <v>71</v>
      </c>
      <c r="BE5" s="178" t="s">
        <v>94</v>
      </c>
      <c r="BF5" s="178" t="s">
        <v>414</v>
      </c>
      <c r="BG5" s="178" t="s">
        <v>72</v>
      </c>
      <c r="BH5" s="178" t="s">
        <v>73</v>
      </c>
      <c r="BI5" s="178" t="s">
        <v>74</v>
      </c>
      <c r="BJ5" s="178" t="s">
        <v>119</v>
      </c>
      <c r="BK5" s="178" t="s">
        <v>75</v>
      </c>
      <c r="BL5" s="178" t="s">
        <v>398</v>
      </c>
      <c r="BM5" s="178" t="s">
        <v>76</v>
      </c>
      <c r="BN5" s="178" t="s">
        <v>340</v>
      </c>
      <c r="BO5" s="178" t="s">
        <v>95</v>
      </c>
      <c r="BP5" s="178" t="s">
        <v>415</v>
      </c>
      <c r="BQ5" s="178" t="s">
        <v>96</v>
      </c>
      <c r="BR5" s="178" t="s">
        <v>580</v>
      </c>
      <c r="BS5" s="178" t="s">
        <v>97</v>
      </c>
      <c r="BT5" s="178" t="s">
        <v>346</v>
      </c>
      <c r="BU5" s="178" t="s">
        <v>98</v>
      </c>
      <c r="BV5" s="178" t="s">
        <v>77</v>
      </c>
    </row>
    <row r="6" spans="2:74" ht="13.5" customHeight="1" x14ac:dyDescent="0.15">
      <c r="B6" s="374" t="s">
        <v>192</v>
      </c>
      <c r="C6" s="375" t="s">
        <v>419</v>
      </c>
      <c r="D6" s="376">
        <v>9.9224908050683292E-4</v>
      </c>
      <c r="E6" s="376">
        <v>7.0660424665546287E-4</v>
      </c>
      <c r="F6" s="376">
        <v>6.1860256707671674E-4</v>
      </c>
      <c r="G6" s="376">
        <v>2.0399746093112422E-4</v>
      </c>
      <c r="H6" s="376">
        <v>2.0016862488698951E-4</v>
      </c>
      <c r="I6" s="376">
        <v>3.7819575412233371E-4</v>
      </c>
      <c r="J6" s="376">
        <v>1.2055616125353841E-3</v>
      </c>
      <c r="K6" s="376">
        <v>6.5460763619846639E-4</v>
      </c>
      <c r="L6" s="376">
        <v>1.37378989391707E-3</v>
      </c>
      <c r="M6" s="376">
        <v>1.3818027490380628E-3</v>
      </c>
      <c r="N6" s="376">
        <v>7.9614815938127911E-4</v>
      </c>
      <c r="O6" s="376">
        <v>9.9476458495174436E-4</v>
      </c>
      <c r="P6" s="376">
        <v>1.2093672970776793E-3</v>
      </c>
      <c r="Q6" s="376">
        <v>9.0620193162325102E-4</v>
      </c>
      <c r="R6" s="376">
        <v>0</v>
      </c>
      <c r="S6" s="376">
        <v>7.9861323847968174E-4</v>
      </c>
      <c r="T6" s="376">
        <v>4.9631525108849775E-4</v>
      </c>
      <c r="U6" s="376">
        <v>1.0993720535897292E-3</v>
      </c>
      <c r="V6" s="376">
        <v>4.2013889297520709E-4</v>
      </c>
      <c r="W6" s="376">
        <v>8.1914437556226136E-4</v>
      </c>
      <c r="X6" s="376">
        <v>6.6069042149045757E-4</v>
      </c>
      <c r="Y6" s="376">
        <v>1.811922449719152E-4</v>
      </c>
      <c r="Z6" s="376">
        <v>5.3280181537775171E-4</v>
      </c>
      <c r="AA6" s="376">
        <v>1.4645301435484992E-3</v>
      </c>
      <c r="AB6" s="376">
        <v>8.2177405404561417E-4</v>
      </c>
      <c r="AC6" s="376">
        <v>7.6304024140088549E-4</v>
      </c>
      <c r="AD6" s="376">
        <v>8.7358673013345498E-4</v>
      </c>
      <c r="AE6" s="376">
        <v>1.2046832059631819E-3</v>
      </c>
      <c r="AF6" s="376">
        <v>5.7627256516265737E-5</v>
      </c>
      <c r="AG6" s="376">
        <v>1.8038969967154169E-3</v>
      </c>
      <c r="AH6" s="376">
        <v>1.8242719427383829E-3</v>
      </c>
      <c r="AI6" s="376">
        <v>2.5970109440269173E-3</v>
      </c>
      <c r="AJ6" s="376">
        <v>2.6186972024381141E-3</v>
      </c>
      <c r="AK6" s="376">
        <v>1.7855938695035926E-3</v>
      </c>
      <c r="AL6" s="376">
        <v>3.4738470857193565E-3</v>
      </c>
      <c r="AM6" s="376">
        <v>2.0485040230342898E-4</v>
      </c>
      <c r="AN6" s="376">
        <v>7.0875941586883985E-5</v>
      </c>
      <c r="AO6" s="376">
        <v>7.6255528394695259E-4</v>
      </c>
      <c r="AP6" s="376">
        <v>4.0750626540883068E-4</v>
      </c>
      <c r="AQ6" s="376">
        <v>3.3127208480565373E-4</v>
      </c>
      <c r="AR6" s="376">
        <v>7.2849129452903034E-5</v>
      </c>
      <c r="AS6" s="376">
        <v>6.1218264939841699E-3</v>
      </c>
      <c r="AT6" s="376">
        <v>6.5351362110793818E-3</v>
      </c>
      <c r="AU6" s="376">
        <v>7.3743014273523391E-3</v>
      </c>
      <c r="AV6" s="376">
        <v>3.8438869384721833E-5</v>
      </c>
      <c r="AW6" s="376">
        <v>4.5892611289582376E-5</v>
      </c>
      <c r="AX6" s="376">
        <v>0</v>
      </c>
      <c r="AY6" s="376">
        <v>2.0553589606864121E-3</v>
      </c>
      <c r="AZ6" s="376">
        <v>2.0946001917091701E-3</v>
      </c>
      <c r="BA6" s="376">
        <v>1.877480956978865E-3</v>
      </c>
      <c r="BB6" s="376">
        <v>1.2923503199859393E-3</v>
      </c>
      <c r="BC6" s="376">
        <v>1.1434619615871633E-3</v>
      </c>
      <c r="BD6" s="376">
        <v>2.0027157267844308E-3</v>
      </c>
      <c r="BE6" s="376">
        <v>1.5801352867656703E-3</v>
      </c>
      <c r="BF6" s="376">
        <v>4.3038104052281643E-3</v>
      </c>
      <c r="BG6" s="376">
        <v>5.6874409927996995E-6</v>
      </c>
      <c r="BH6" s="376">
        <v>3.3043637781191956E-3</v>
      </c>
      <c r="BI6" s="376">
        <v>2.5794225704633762E-5</v>
      </c>
      <c r="BJ6" s="376">
        <v>2.3466062207532355E-4</v>
      </c>
      <c r="BK6" s="376">
        <v>2.0093501761530322E-4</v>
      </c>
      <c r="BL6" s="376">
        <v>1.3255042851377337E-4</v>
      </c>
      <c r="BM6" s="376">
        <v>4.9800391662356835E-3</v>
      </c>
      <c r="BN6" s="376">
        <v>1.2184010238793159E-3</v>
      </c>
      <c r="BO6" s="376">
        <v>1.4733382913913646E-3</v>
      </c>
      <c r="BP6" s="376">
        <v>1.7751536139305097E-3</v>
      </c>
      <c r="BQ6" s="376">
        <v>2.3594713219948353E-4</v>
      </c>
      <c r="BR6" s="376">
        <v>5.7945958860443152E-4</v>
      </c>
      <c r="BS6" s="376">
        <v>1.1220325696851393E-4</v>
      </c>
      <c r="BT6" s="376">
        <v>1.0243093329415056E-4</v>
      </c>
      <c r="BU6" s="376">
        <v>1.0328184689128261E-3</v>
      </c>
      <c r="BV6" s="376">
        <v>5.0970762664752055E-3</v>
      </c>
    </row>
    <row r="7" spans="2:74" ht="13.5" customHeight="1" x14ac:dyDescent="0.15">
      <c r="B7" s="380" t="s">
        <v>193</v>
      </c>
      <c r="C7" s="381" t="s">
        <v>50</v>
      </c>
      <c r="D7" s="382">
        <v>0</v>
      </c>
      <c r="E7" s="382">
        <v>0</v>
      </c>
      <c r="F7" s="382">
        <v>0</v>
      </c>
      <c r="G7" s="382">
        <v>0</v>
      </c>
      <c r="H7" s="382">
        <v>0</v>
      </c>
      <c r="I7" s="382">
        <v>0</v>
      </c>
      <c r="J7" s="382">
        <v>0</v>
      </c>
      <c r="K7" s="382">
        <v>0</v>
      </c>
      <c r="L7" s="382">
        <v>0</v>
      </c>
      <c r="M7" s="382">
        <v>0</v>
      </c>
      <c r="N7" s="382">
        <v>0</v>
      </c>
      <c r="O7" s="382">
        <v>0</v>
      </c>
      <c r="P7" s="382">
        <v>0</v>
      </c>
      <c r="Q7" s="382">
        <v>0</v>
      </c>
      <c r="R7" s="382">
        <v>0</v>
      </c>
      <c r="S7" s="382">
        <v>0</v>
      </c>
      <c r="T7" s="382">
        <v>0</v>
      </c>
      <c r="U7" s="382">
        <v>0</v>
      </c>
      <c r="V7" s="382">
        <v>0</v>
      </c>
      <c r="W7" s="382">
        <v>0</v>
      </c>
      <c r="X7" s="382">
        <v>0</v>
      </c>
      <c r="Y7" s="382">
        <v>0</v>
      </c>
      <c r="Z7" s="382">
        <v>0</v>
      </c>
      <c r="AA7" s="382">
        <v>0</v>
      </c>
      <c r="AB7" s="382">
        <v>0</v>
      </c>
      <c r="AC7" s="382">
        <v>0</v>
      </c>
      <c r="AD7" s="382">
        <v>0</v>
      </c>
      <c r="AE7" s="382">
        <v>0</v>
      </c>
      <c r="AF7" s="382">
        <v>0</v>
      </c>
      <c r="AG7" s="382">
        <v>0</v>
      </c>
      <c r="AH7" s="382">
        <v>0</v>
      </c>
      <c r="AI7" s="382">
        <v>0</v>
      </c>
      <c r="AJ7" s="382">
        <v>0</v>
      </c>
      <c r="AK7" s="382">
        <v>0</v>
      </c>
      <c r="AL7" s="382">
        <v>0</v>
      </c>
      <c r="AM7" s="382">
        <v>0</v>
      </c>
      <c r="AN7" s="382">
        <v>0</v>
      </c>
      <c r="AO7" s="382">
        <v>0</v>
      </c>
      <c r="AP7" s="382">
        <v>0</v>
      </c>
      <c r="AQ7" s="382">
        <v>0</v>
      </c>
      <c r="AR7" s="382">
        <v>0</v>
      </c>
      <c r="AS7" s="382">
        <v>0</v>
      </c>
      <c r="AT7" s="382">
        <v>0</v>
      </c>
      <c r="AU7" s="382">
        <v>0</v>
      </c>
      <c r="AV7" s="382">
        <v>0</v>
      </c>
      <c r="AW7" s="382">
        <v>0</v>
      </c>
      <c r="AX7" s="382">
        <v>0</v>
      </c>
      <c r="AY7" s="382">
        <v>0</v>
      </c>
      <c r="AZ7" s="382">
        <v>0</v>
      </c>
      <c r="BA7" s="382">
        <v>0</v>
      </c>
      <c r="BB7" s="382">
        <v>0</v>
      </c>
      <c r="BC7" s="382">
        <v>0</v>
      </c>
      <c r="BD7" s="382">
        <v>0</v>
      </c>
      <c r="BE7" s="382">
        <v>0</v>
      </c>
      <c r="BF7" s="382">
        <v>0</v>
      </c>
      <c r="BG7" s="382">
        <v>0</v>
      </c>
      <c r="BH7" s="382">
        <v>0</v>
      </c>
      <c r="BI7" s="382">
        <v>0</v>
      </c>
      <c r="BJ7" s="382">
        <v>0</v>
      </c>
      <c r="BK7" s="382">
        <v>0</v>
      </c>
      <c r="BL7" s="382">
        <v>0</v>
      </c>
      <c r="BM7" s="382">
        <v>0</v>
      </c>
      <c r="BN7" s="382">
        <v>0</v>
      </c>
      <c r="BO7" s="382">
        <v>0</v>
      </c>
      <c r="BP7" s="382">
        <v>0</v>
      </c>
      <c r="BQ7" s="382">
        <v>0</v>
      </c>
      <c r="BR7" s="382">
        <v>0</v>
      </c>
      <c r="BS7" s="382">
        <v>0</v>
      </c>
      <c r="BT7" s="382">
        <v>0</v>
      </c>
      <c r="BU7" s="382">
        <v>0</v>
      </c>
      <c r="BV7" s="382">
        <v>0</v>
      </c>
    </row>
    <row r="8" spans="2:74" ht="13.5" customHeight="1" x14ac:dyDescent="0.15">
      <c r="B8" s="377" t="s">
        <v>194</v>
      </c>
      <c r="C8" s="378" t="s">
        <v>420</v>
      </c>
      <c r="D8" s="379">
        <v>2.0066946137467997E-3</v>
      </c>
      <c r="E8" s="379">
        <v>1.0636260236194432E-3</v>
      </c>
      <c r="F8" s="379">
        <v>1.2525859849941369E-3</v>
      </c>
      <c r="G8" s="379">
        <v>1.2304918616292055E-3</v>
      </c>
      <c r="H8" s="379">
        <v>1.2443483674453109E-3</v>
      </c>
      <c r="I8" s="379">
        <v>6.0007059654076955E-4</v>
      </c>
      <c r="J8" s="379">
        <v>1.283864773818248E-3</v>
      </c>
      <c r="K8" s="379">
        <v>8.6835706842653695E-4</v>
      </c>
      <c r="L8" s="379">
        <v>1.3877949258731814E-3</v>
      </c>
      <c r="M8" s="379">
        <v>1.3815397989430983E-3</v>
      </c>
      <c r="N8" s="379">
        <v>1.8387231299996209E-3</v>
      </c>
      <c r="O8" s="379">
        <v>1.1555306092555977E-3</v>
      </c>
      <c r="P8" s="379">
        <v>8.1530379578270522E-4</v>
      </c>
      <c r="Q8" s="379">
        <v>1.2959360544438942E-3</v>
      </c>
      <c r="R8" s="379">
        <v>5.525123525975974E-4</v>
      </c>
      <c r="S8" s="379">
        <v>8.6606143593823365E-4</v>
      </c>
      <c r="T8" s="379">
        <v>1.8494273566876651E-3</v>
      </c>
      <c r="U8" s="379">
        <v>4.3788547897218033E-3</v>
      </c>
      <c r="V8" s="379">
        <v>1.5299175374447317E-3</v>
      </c>
      <c r="W8" s="379">
        <v>7.9927428761654255E-4</v>
      </c>
      <c r="X8" s="379">
        <v>7.3576887847800955E-4</v>
      </c>
      <c r="Y8" s="379">
        <v>4.9525880292323489E-4</v>
      </c>
      <c r="Z8" s="379">
        <v>8.6660536236140336E-4</v>
      </c>
      <c r="AA8" s="379">
        <v>9.7362618481715876E-4</v>
      </c>
      <c r="AB8" s="379">
        <v>8.4971437188316511E-4</v>
      </c>
      <c r="AC8" s="379">
        <v>9.5633716924197908E-4</v>
      </c>
      <c r="AD8" s="379">
        <v>6.7531738973177673E-4</v>
      </c>
      <c r="AE8" s="379">
        <v>5.8728306290705117E-4</v>
      </c>
      <c r="AF8" s="379">
        <v>1.5788692218997294E-4</v>
      </c>
      <c r="AG8" s="379">
        <v>4.127526400099191E-3</v>
      </c>
      <c r="AH8" s="379">
        <v>4.05777163835254E-3</v>
      </c>
      <c r="AI8" s="379">
        <v>3.1874789012934679E-3</v>
      </c>
      <c r="AJ8" s="379">
        <v>3.1440520618588592E-3</v>
      </c>
      <c r="AK8" s="379">
        <v>3.428876290508507E-3</v>
      </c>
      <c r="AL8" s="379">
        <v>5.4008957809758241E-3</v>
      </c>
      <c r="AM8" s="379">
        <v>1.4111916603125106E-3</v>
      </c>
      <c r="AN8" s="379">
        <v>6.7757400157061084E-4</v>
      </c>
      <c r="AO8" s="379">
        <v>2.2981549203958365E-3</v>
      </c>
      <c r="AP8" s="379">
        <v>2.220909146478127E-3</v>
      </c>
      <c r="AQ8" s="379">
        <v>2.4293286219081271E-3</v>
      </c>
      <c r="AR8" s="379">
        <v>8.7418955343483641E-4</v>
      </c>
      <c r="AS8" s="379">
        <v>1.9463901886191631E-3</v>
      </c>
      <c r="AT8" s="379">
        <v>1.8328337383304659E-3</v>
      </c>
      <c r="AU8" s="379">
        <v>2.064982415384119E-3</v>
      </c>
      <c r="AV8" s="379">
        <v>2.5625912923147888E-5</v>
      </c>
      <c r="AW8" s="379">
        <v>0</v>
      </c>
      <c r="AX8" s="379">
        <v>1.2354067576749646E-4</v>
      </c>
      <c r="AY8" s="379">
        <v>3.0636482621552185E-3</v>
      </c>
      <c r="AZ8" s="379">
        <v>3.1123155390932866E-3</v>
      </c>
      <c r="BA8" s="379">
        <v>2.8430425919965668E-3</v>
      </c>
      <c r="BB8" s="379">
        <v>5.8000682360968949E-3</v>
      </c>
      <c r="BC8" s="379">
        <v>4.6317924447466241E-3</v>
      </c>
      <c r="BD8" s="379">
        <v>3.8589344578637461E-3</v>
      </c>
      <c r="BE8" s="379">
        <v>3.9194151392591917E-3</v>
      </c>
      <c r="BF8" s="379">
        <v>8.2328827012939816E-4</v>
      </c>
      <c r="BG8" s="379">
        <v>1.4485912208660835E-2</v>
      </c>
      <c r="BH8" s="379">
        <v>5.9620720493476118E-4</v>
      </c>
      <c r="BI8" s="379">
        <v>2.3111626231351848E-3</v>
      </c>
      <c r="BJ8" s="379">
        <v>1.1123912042208955E-2</v>
      </c>
      <c r="BK8" s="379">
        <v>7.7159046764276431E-3</v>
      </c>
      <c r="BL8" s="379">
        <v>4.8469932814738026E-3</v>
      </c>
      <c r="BM8" s="379">
        <v>2.8764520271723024E-3</v>
      </c>
      <c r="BN8" s="379">
        <v>3.6494423102957285E-3</v>
      </c>
      <c r="BO8" s="379">
        <v>5.4254295373270542E-3</v>
      </c>
      <c r="BP8" s="379">
        <v>4.2259309708742006E-3</v>
      </c>
      <c r="BQ8" s="379">
        <v>1.8751930920936854E-3</v>
      </c>
      <c r="BR8" s="379">
        <v>2.6633572071789943E-3</v>
      </c>
      <c r="BS8" s="379">
        <v>1.427901722243143E-3</v>
      </c>
      <c r="BT8" s="379">
        <v>3.4233124327134731E-3</v>
      </c>
      <c r="BU8" s="379">
        <v>1.1096177909601901E-2</v>
      </c>
      <c r="BV8" s="379">
        <v>6.4712666314459232E-3</v>
      </c>
    </row>
    <row r="9" spans="2:74" ht="13.5" customHeight="1" x14ac:dyDescent="0.15">
      <c r="B9" s="380" t="s">
        <v>195</v>
      </c>
      <c r="C9" s="381" t="s">
        <v>196</v>
      </c>
      <c r="D9" s="382">
        <v>2.9354061516674334E-5</v>
      </c>
      <c r="E9" s="382">
        <v>0</v>
      </c>
      <c r="F9" s="382">
        <v>0</v>
      </c>
      <c r="G9" s="382">
        <v>0</v>
      </c>
      <c r="H9" s="382">
        <v>0</v>
      </c>
      <c r="I9" s="382">
        <v>0</v>
      </c>
      <c r="J9" s="382">
        <v>0</v>
      </c>
      <c r="K9" s="382">
        <v>0</v>
      </c>
      <c r="L9" s="382">
        <v>0</v>
      </c>
      <c r="M9" s="382">
        <v>0</v>
      </c>
      <c r="N9" s="382">
        <v>0</v>
      </c>
      <c r="O9" s="382">
        <v>0</v>
      </c>
      <c r="P9" s="382">
        <v>0</v>
      </c>
      <c r="Q9" s="382">
        <v>0</v>
      </c>
      <c r="R9" s="382">
        <v>0</v>
      </c>
      <c r="S9" s="382">
        <v>0</v>
      </c>
      <c r="T9" s="382">
        <v>0</v>
      </c>
      <c r="U9" s="382">
        <v>0</v>
      </c>
      <c r="V9" s="382">
        <v>0</v>
      </c>
      <c r="W9" s="382">
        <v>0</v>
      </c>
      <c r="X9" s="382">
        <v>0</v>
      </c>
      <c r="Y9" s="382">
        <v>0</v>
      </c>
      <c r="Z9" s="382">
        <v>0</v>
      </c>
      <c r="AA9" s="382">
        <v>0</v>
      </c>
      <c r="AB9" s="382">
        <v>0</v>
      </c>
      <c r="AC9" s="382">
        <v>0</v>
      </c>
      <c r="AD9" s="382">
        <v>0</v>
      </c>
      <c r="AE9" s="382">
        <v>0</v>
      </c>
      <c r="AF9" s="382">
        <v>0</v>
      </c>
      <c r="AG9" s="382">
        <v>8.2629349138890146E-5</v>
      </c>
      <c r="AH9" s="382">
        <v>1.4120173573709235E-4</v>
      </c>
      <c r="AI9" s="382">
        <v>0</v>
      </c>
      <c r="AJ9" s="382">
        <v>0</v>
      </c>
      <c r="AK9" s="382">
        <v>0</v>
      </c>
      <c r="AL9" s="382">
        <v>0</v>
      </c>
      <c r="AM9" s="382">
        <v>0</v>
      </c>
      <c r="AN9" s="382">
        <v>0</v>
      </c>
      <c r="AO9" s="382">
        <v>0</v>
      </c>
      <c r="AP9" s="382">
        <v>0</v>
      </c>
      <c r="AQ9" s="382">
        <v>0</v>
      </c>
      <c r="AR9" s="382">
        <v>0</v>
      </c>
      <c r="AS9" s="382">
        <v>0</v>
      </c>
      <c r="AT9" s="382">
        <v>0</v>
      </c>
      <c r="AU9" s="382">
        <v>0</v>
      </c>
      <c r="AV9" s="382">
        <v>0</v>
      </c>
      <c r="AW9" s="382">
        <v>0</v>
      </c>
      <c r="AX9" s="382">
        <v>0</v>
      </c>
      <c r="AY9" s="382">
        <v>0</v>
      </c>
      <c r="AZ9" s="382">
        <v>0</v>
      </c>
      <c r="BA9" s="382">
        <v>0</v>
      </c>
      <c r="BB9" s="382">
        <v>0</v>
      </c>
      <c r="BC9" s="382">
        <v>0</v>
      </c>
      <c r="BD9" s="382">
        <v>0</v>
      </c>
      <c r="BE9" s="382">
        <v>0</v>
      </c>
      <c r="BF9" s="382">
        <v>0</v>
      </c>
      <c r="BG9" s="382">
        <v>0</v>
      </c>
      <c r="BH9" s="382">
        <v>0</v>
      </c>
      <c r="BI9" s="382">
        <v>0</v>
      </c>
      <c r="BJ9" s="382">
        <v>0</v>
      </c>
      <c r="BK9" s="382">
        <v>0</v>
      </c>
      <c r="BL9" s="382">
        <v>0</v>
      </c>
      <c r="BM9" s="382">
        <v>0</v>
      </c>
      <c r="BN9" s="382">
        <v>0</v>
      </c>
      <c r="BO9" s="382">
        <v>1.5453902483059509E-3</v>
      </c>
      <c r="BP9" s="382">
        <v>0</v>
      </c>
      <c r="BQ9" s="382">
        <v>0</v>
      </c>
      <c r="BR9" s="382">
        <v>0</v>
      </c>
      <c r="BS9" s="382">
        <v>0</v>
      </c>
      <c r="BT9" s="382">
        <v>0</v>
      </c>
      <c r="BU9" s="382">
        <v>0</v>
      </c>
      <c r="BV9" s="382">
        <v>0</v>
      </c>
    </row>
    <row r="10" spans="2:74" ht="13.5" customHeight="1" x14ac:dyDescent="0.15">
      <c r="B10" s="377" t="s">
        <v>197</v>
      </c>
      <c r="C10" s="378" t="s">
        <v>421</v>
      </c>
      <c r="D10" s="379">
        <v>3.6565313038570734E-3</v>
      </c>
      <c r="E10" s="379">
        <v>4.5225140726354472E-3</v>
      </c>
      <c r="F10" s="379">
        <v>3.5629550300784615E-3</v>
      </c>
      <c r="G10" s="379">
        <v>3.2520296988201441E-3</v>
      </c>
      <c r="H10" s="379">
        <v>3.2504680299339653E-3</v>
      </c>
      <c r="I10" s="379">
        <v>3.3230800262215722E-3</v>
      </c>
      <c r="J10" s="379">
        <v>4.0031339688786386E-3</v>
      </c>
      <c r="K10" s="379">
        <v>4.0478798728190877E-3</v>
      </c>
      <c r="L10" s="379">
        <v>4.187763907320923E-3</v>
      </c>
      <c r="M10" s="379">
        <v>4.2156159224696907E-3</v>
      </c>
      <c r="N10" s="379">
        <v>2.1799294840201692E-3</v>
      </c>
      <c r="O10" s="379">
        <v>3.6833282457171732E-3</v>
      </c>
      <c r="P10" s="379">
        <v>3.8020333676666821E-3</v>
      </c>
      <c r="Q10" s="379">
        <v>3.6343407913677537E-3</v>
      </c>
      <c r="R10" s="379">
        <v>5.4304071226735284E-3</v>
      </c>
      <c r="S10" s="379">
        <v>5.5257683346461922E-3</v>
      </c>
      <c r="T10" s="379">
        <v>4.0279900904129657E-3</v>
      </c>
      <c r="U10" s="379">
        <v>2.2639610934093576E-3</v>
      </c>
      <c r="V10" s="379">
        <v>4.2508170348079773E-3</v>
      </c>
      <c r="W10" s="379">
        <v>5.6274927646268154E-3</v>
      </c>
      <c r="X10" s="379">
        <v>3.1833265762722046E-3</v>
      </c>
      <c r="Y10" s="379">
        <v>6.0228302228664612E-3</v>
      </c>
      <c r="Z10" s="379">
        <v>3.0010222733626375E-3</v>
      </c>
      <c r="AA10" s="379">
        <v>5.4428976424337385E-3</v>
      </c>
      <c r="AB10" s="379">
        <v>8.9047436496382752E-3</v>
      </c>
      <c r="AC10" s="379">
        <v>2.6395796868441271E-3</v>
      </c>
      <c r="AD10" s="379">
        <v>6.7133483674708507E-3</v>
      </c>
      <c r="AE10" s="379">
        <v>3.0644129051688438E-3</v>
      </c>
      <c r="AF10" s="379">
        <v>4.2979348762998597E-3</v>
      </c>
      <c r="AG10" s="379">
        <v>2.1863123553239141E-3</v>
      </c>
      <c r="AH10" s="379">
        <v>2.2672488778964421E-3</v>
      </c>
      <c r="AI10" s="379">
        <v>2.4795259081551013E-3</v>
      </c>
      <c r="AJ10" s="379">
        <v>2.5009778440137731E-3</v>
      </c>
      <c r="AK10" s="379">
        <v>2.6903032722911525E-3</v>
      </c>
      <c r="AL10" s="379">
        <v>1.7124162301355333E-3</v>
      </c>
      <c r="AM10" s="379">
        <v>1.7981313091078766E-3</v>
      </c>
      <c r="AN10" s="379">
        <v>1.5904561292096765E-3</v>
      </c>
      <c r="AO10" s="379">
        <v>3.9234360929897884E-3</v>
      </c>
      <c r="AP10" s="379">
        <v>2.6844475233806721E-3</v>
      </c>
      <c r="AQ10" s="379">
        <v>2.8710247349823322E-3</v>
      </c>
      <c r="AR10" s="379">
        <v>3.4967582137393457E-3</v>
      </c>
      <c r="AS10" s="379">
        <v>1.7048803766121898E-3</v>
      </c>
      <c r="AT10" s="379">
        <v>1.6613750982930997E-3</v>
      </c>
      <c r="AU10" s="379">
        <v>1.6633344348056347E-3</v>
      </c>
      <c r="AV10" s="379">
        <v>1.4991159060041513E-3</v>
      </c>
      <c r="AW10" s="379">
        <v>2.1110601193207895E-3</v>
      </c>
      <c r="AX10" s="379">
        <v>1.7295694607449503E-3</v>
      </c>
      <c r="AY10" s="379">
        <v>2.1329196761840129E-3</v>
      </c>
      <c r="AZ10" s="379">
        <v>2.1774374874264819E-3</v>
      </c>
      <c r="BA10" s="379">
        <v>1.9311232700354038E-3</v>
      </c>
      <c r="BB10" s="379">
        <v>1.188962294387064E-3</v>
      </c>
      <c r="BC10" s="379">
        <v>2.0096762554854494E-3</v>
      </c>
      <c r="BD10" s="379">
        <v>2.230649118893598E-3</v>
      </c>
      <c r="BE10" s="379">
        <v>2.5785089367694422E-3</v>
      </c>
      <c r="BF10" s="379">
        <v>1.1469257280423341E-3</v>
      </c>
      <c r="BG10" s="379">
        <v>1.9849169064870952E-3</v>
      </c>
      <c r="BH10" s="379">
        <v>1.593707720883304E-3</v>
      </c>
      <c r="BI10" s="379">
        <v>1.5579712325598791E-3</v>
      </c>
      <c r="BJ10" s="379">
        <v>1.8847741453922266E-3</v>
      </c>
      <c r="BK10" s="379">
        <v>2.3844288757015981E-3</v>
      </c>
      <c r="BL10" s="379">
        <v>1.2978071806721691E-3</v>
      </c>
      <c r="BM10" s="379">
        <v>4.8463858397206063E-3</v>
      </c>
      <c r="BN10" s="379">
        <v>1.9538582219026067E-3</v>
      </c>
      <c r="BO10" s="379">
        <v>2.5267875924873825E-3</v>
      </c>
      <c r="BP10" s="379">
        <v>2.0721334295510929E-3</v>
      </c>
      <c r="BQ10" s="379">
        <v>1.533656359296643E-3</v>
      </c>
      <c r="BR10" s="379">
        <v>2.1635370180105333E-3</v>
      </c>
      <c r="BS10" s="379">
        <v>2.8020073623780941E-3</v>
      </c>
      <c r="BT10" s="379">
        <v>2.1567009610140805E-3</v>
      </c>
      <c r="BU10" s="379">
        <v>1.9977754679131108E-3</v>
      </c>
      <c r="BV10" s="379">
        <v>2.0925336625770394E-3</v>
      </c>
    </row>
    <row r="11" spans="2:74" ht="13.5" customHeight="1" x14ac:dyDescent="0.15">
      <c r="B11" s="380" t="s">
        <v>198</v>
      </c>
      <c r="C11" s="381" t="s">
        <v>422</v>
      </c>
      <c r="D11" s="382">
        <v>4.0972716831342008E-2</v>
      </c>
      <c r="E11" s="382">
        <v>6.9006656913052619E-2</v>
      </c>
      <c r="F11" s="382">
        <v>0.11438243023799007</v>
      </c>
      <c r="G11" s="382">
        <v>0.15206736406106997</v>
      </c>
      <c r="H11" s="382">
        <v>0.15085443518144245</v>
      </c>
      <c r="I11" s="382">
        <v>0.20725127325903889</v>
      </c>
      <c r="J11" s="382">
        <v>6.1031633402409004E-2</v>
      </c>
      <c r="K11" s="382">
        <v>2.8655783258075721E-2</v>
      </c>
      <c r="L11" s="382">
        <v>4.1786347013050874E-2</v>
      </c>
      <c r="M11" s="382">
        <v>4.1439883166013804E-2</v>
      </c>
      <c r="N11" s="382">
        <v>6.6762709936687259E-2</v>
      </c>
      <c r="O11" s="382">
        <v>9.1504051502289033E-2</v>
      </c>
      <c r="P11" s="382">
        <v>3.5653234989577696E-2</v>
      </c>
      <c r="Q11" s="382">
        <v>0.11455267214612282</v>
      </c>
      <c r="R11" s="382">
        <v>5.8866244652469729E-2</v>
      </c>
      <c r="S11" s="382">
        <v>2.1564617433159503E-2</v>
      </c>
      <c r="T11" s="382">
        <v>9.6163953302481675E-2</v>
      </c>
      <c r="U11" s="382">
        <v>6.5552387873367243E-2</v>
      </c>
      <c r="V11" s="382">
        <v>0.10003071603671332</v>
      </c>
      <c r="W11" s="382">
        <v>1.6498063056730593E-2</v>
      </c>
      <c r="X11" s="382">
        <v>7.35018093908134E-3</v>
      </c>
      <c r="Y11" s="382">
        <v>1.6285558978075737E-2</v>
      </c>
      <c r="Z11" s="382">
        <v>9.097751480049621E-3</v>
      </c>
      <c r="AA11" s="382">
        <v>3.4486003100876669E-2</v>
      </c>
      <c r="AB11" s="382">
        <v>2.9647964321857668E-2</v>
      </c>
      <c r="AC11" s="382">
        <v>6.8141498301165027E-3</v>
      </c>
      <c r="AD11" s="382">
        <v>1.7440148837618095E-2</v>
      </c>
      <c r="AE11" s="382">
        <v>7.1528065354063922E-3</v>
      </c>
      <c r="AF11" s="382">
        <v>4.2149731881348615E-2</v>
      </c>
      <c r="AG11" s="382">
        <v>2.2280255637316493E-3</v>
      </c>
      <c r="AH11" s="382">
        <v>1.5313502283555939E-3</v>
      </c>
      <c r="AI11" s="382">
        <v>1.5939084938638157E-3</v>
      </c>
      <c r="AJ11" s="382">
        <v>1.5356791049341769E-3</v>
      </c>
      <c r="AK11" s="382">
        <v>1.4356651209530315E-3</v>
      </c>
      <c r="AL11" s="382">
        <v>1.4900446136280265E-3</v>
      </c>
      <c r="AM11" s="382">
        <v>3.7555907088961978E-4</v>
      </c>
      <c r="AN11" s="382">
        <v>1.057469048476309E-3</v>
      </c>
      <c r="AO11" s="382">
        <v>4.7463035211278687E-4</v>
      </c>
      <c r="AP11" s="382">
        <v>6.4309582509831089E-3</v>
      </c>
      <c r="AQ11" s="382">
        <v>9.9381625441696104E-4</v>
      </c>
      <c r="AR11" s="382">
        <v>1.1655860712464486E-3</v>
      </c>
      <c r="AS11" s="382">
        <v>1.9562294772564842E-3</v>
      </c>
      <c r="AT11" s="382">
        <v>2.0673576252781276E-3</v>
      </c>
      <c r="AU11" s="382">
        <v>2.304191046476568E-3</v>
      </c>
      <c r="AV11" s="382">
        <v>2.6907208569305283E-4</v>
      </c>
      <c r="AW11" s="382">
        <v>1.3767783386874714E-4</v>
      </c>
      <c r="AX11" s="382">
        <v>1.8531101365124467E-4</v>
      </c>
      <c r="AY11" s="382">
        <v>8.6286295991080519E-4</v>
      </c>
      <c r="AZ11" s="382">
        <v>8.7570855472586767E-4</v>
      </c>
      <c r="BA11" s="382">
        <v>8.0463469584808492E-4</v>
      </c>
      <c r="BB11" s="382">
        <v>5.097029662024544E-3</v>
      </c>
      <c r="BC11" s="382">
        <v>1.1296734452545015E-3</v>
      </c>
      <c r="BD11" s="382">
        <v>3.6690637292912553E-4</v>
      </c>
      <c r="BE11" s="382">
        <v>3.9486391467133527E-4</v>
      </c>
      <c r="BF11" s="382">
        <v>6.2456351527057801E-5</v>
      </c>
      <c r="BG11" s="382">
        <v>3.2418413658958289E-4</v>
      </c>
      <c r="BH11" s="382">
        <v>4.1275883418560389E-4</v>
      </c>
      <c r="BI11" s="382">
        <v>1.2200668758291769E-3</v>
      </c>
      <c r="BJ11" s="382">
        <v>3.190385904385782E-3</v>
      </c>
      <c r="BK11" s="382">
        <v>1.1386317664867182E-4</v>
      </c>
      <c r="BL11" s="382">
        <v>3.8578109791322101E-4</v>
      </c>
      <c r="BM11" s="382">
        <v>8.2225850877753696E-3</v>
      </c>
      <c r="BN11" s="382">
        <v>4.3301722755679389E-4</v>
      </c>
      <c r="BO11" s="382">
        <v>3.2514480786973005E-3</v>
      </c>
      <c r="BP11" s="382">
        <v>3.2108407240244072E-3</v>
      </c>
      <c r="BQ11" s="382">
        <v>3.7230111025509664E-3</v>
      </c>
      <c r="BR11" s="382">
        <v>1.8624005388932696E-3</v>
      </c>
      <c r="BS11" s="382">
        <v>2.0611584602024269E-3</v>
      </c>
      <c r="BT11" s="382">
        <v>1.3400791755793352E-3</v>
      </c>
      <c r="BU11" s="382">
        <v>1.7279847460656898E-3</v>
      </c>
      <c r="BV11" s="382">
        <v>5.6660826418173903E-3</v>
      </c>
    </row>
    <row r="12" spans="2:74" ht="13.5" customHeight="1" x14ac:dyDescent="0.15">
      <c r="B12" s="377" t="s">
        <v>199</v>
      </c>
      <c r="C12" s="378" t="s">
        <v>423</v>
      </c>
      <c r="D12" s="379">
        <v>4.795393381864123E-3</v>
      </c>
      <c r="E12" s="379">
        <v>5.613590815229828E-3</v>
      </c>
      <c r="F12" s="379">
        <v>6.8045646806090057E-3</v>
      </c>
      <c r="G12" s="379">
        <v>7.0022860512913166E-3</v>
      </c>
      <c r="H12" s="379">
        <v>6.9663336544972046E-3</v>
      </c>
      <c r="I12" s="379">
        <v>8.6379910241541017E-3</v>
      </c>
      <c r="J12" s="379">
        <v>6.5246492977972092E-3</v>
      </c>
      <c r="K12" s="379">
        <v>4.2215512865043953E-3</v>
      </c>
      <c r="L12" s="379">
        <v>7.9794966332162529E-3</v>
      </c>
      <c r="M12" s="379">
        <v>7.8803513959889073E-3</v>
      </c>
      <c r="N12" s="379">
        <v>1.5126815028244305E-2</v>
      </c>
      <c r="O12" s="379">
        <v>4.3910957058005571E-3</v>
      </c>
      <c r="P12" s="379">
        <v>5.2872451156508434E-3</v>
      </c>
      <c r="Q12" s="379">
        <v>4.0212710715781764E-3</v>
      </c>
      <c r="R12" s="379">
        <v>5.5409095931930477E-3</v>
      </c>
      <c r="S12" s="379">
        <v>4.3683838468278682E-3</v>
      </c>
      <c r="T12" s="379">
        <v>4.8252291147930157E-3</v>
      </c>
      <c r="U12" s="379">
        <v>3.5683008180073415E-3</v>
      </c>
      <c r="V12" s="379">
        <v>4.9840005931372604E-3</v>
      </c>
      <c r="W12" s="379">
        <v>4.3373563401512098E-3</v>
      </c>
      <c r="X12" s="379">
        <v>5.150382149346067E-3</v>
      </c>
      <c r="Y12" s="379">
        <v>3.3411849972821163E-3</v>
      </c>
      <c r="Z12" s="379">
        <v>5.2830830609143327E-3</v>
      </c>
      <c r="AA12" s="379">
        <v>4.418135628582065E-3</v>
      </c>
      <c r="AB12" s="379">
        <v>4.0040940783372557E-3</v>
      </c>
      <c r="AC12" s="379">
        <v>4.9687952923659342E-3</v>
      </c>
      <c r="AD12" s="379">
        <v>4.0331932058332732E-3</v>
      </c>
      <c r="AE12" s="379">
        <v>2.130783420547378E-3</v>
      </c>
      <c r="AF12" s="379">
        <v>7.0067099491792281E-3</v>
      </c>
      <c r="AG12" s="379">
        <v>2.6809814117175592E-3</v>
      </c>
      <c r="AH12" s="379">
        <v>2.5923306875033814E-3</v>
      </c>
      <c r="AI12" s="379">
        <v>3.2929618687524797E-3</v>
      </c>
      <c r="AJ12" s="379">
        <v>3.3202014668003914E-3</v>
      </c>
      <c r="AK12" s="379">
        <v>3.0219378735010763E-3</v>
      </c>
      <c r="AL12" s="379">
        <v>1.6200623569224387E-3</v>
      </c>
      <c r="AM12" s="379">
        <v>7.7387929759073167E-4</v>
      </c>
      <c r="AN12" s="379">
        <v>3.7280745274700976E-3</v>
      </c>
      <c r="AO12" s="379">
        <v>4.968147321065668E-3</v>
      </c>
      <c r="AP12" s="379">
        <v>5.1192974591984352E-4</v>
      </c>
      <c r="AQ12" s="379">
        <v>4.4169611307420494E-4</v>
      </c>
      <c r="AR12" s="379">
        <v>3.6424564726451517E-4</v>
      </c>
      <c r="AS12" s="379">
        <v>4.5743747355691177E-3</v>
      </c>
      <c r="AT12" s="379">
        <v>4.6303686754918597E-3</v>
      </c>
      <c r="AU12" s="379">
        <v>3.1631169218410832E-3</v>
      </c>
      <c r="AV12" s="379">
        <v>1.2979524895574406E-2</v>
      </c>
      <c r="AW12" s="379">
        <v>3.8366223038090869E-2</v>
      </c>
      <c r="AX12" s="379">
        <v>4.3239236518623756E-4</v>
      </c>
      <c r="AY12" s="379">
        <v>4.0234621164380244E-3</v>
      </c>
      <c r="AZ12" s="379">
        <v>4.0708613895364659E-3</v>
      </c>
      <c r="BA12" s="379">
        <v>3.8086042270142687E-3</v>
      </c>
      <c r="BB12" s="379">
        <v>1.6542084095820021E-3</v>
      </c>
      <c r="BC12" s="379">
        <v>1.5461194683016783E-3</v>
      </c>
      <c r="BD12" s="379">
        <v>7.6258103806620429E-4</v>
      </c>
      <c r="BE12" s="379">
        <v>8.0264076286892761E-4</v>
      </c>
      <c r="BF12" s="379">
        <v>7.0973126735292952E-4</v>
      </c>
      <c r="BG12" s="379">
        <v>1.9962917884726946E-3</v>
      </c>
      <c r="BH12" s="379">
        <v>1.5134490586805476E-4</v>
      </c>
      <c r="BI12" s="379">
        <v>3.4564262444209239E-3</v>
      </c>
      <c r="BJ12" s="379">
        <v>1.2494429930712707E-3</v>
      </c>
      <c r="BK12" s="379">
        <v>1.1922144378507991E-3</v>
      </c>
      <c r="BL12" s="379">
        <v>1.8834031036583918E-3</v>
      </c>
      <c r="BM12" s="379">
        <v>3.4517424326067627E-3</v>
      </c>
      <c r="BN12" s="379">
        <v>9.130806727417096E-4</v>
      </c>
      <c r="BO12" s="379">
        <v>4.4382349092559432E-3</v>
      </c>
      <c r="BP12" s="379">
        <v>2.8060429307701835E-3</v>
      </c>
      <c r="BQ12" s="379">
        <v>3.9009491331875937E-3</v>
      </c>
      <c r="BR12" s="379">
        <v>1.2368994224899175E-3</v>
      </c>
      <c r="BS12" s="379">
        <v>1.8121594515873687E-3</v>
      </c>
      <c r="BT12" s="379">
        <v>5.3221700099181403E-3</v>
      </c>
      <c r="BU12" s="379">
        <v>2.8816297345788948E-3</v>
      </c>
      <c r="BV12" s="379">
        <v>2.4943989570396555E-3</v>
      </c>
    </row>
    <row r="13" spans="2:74" ht="13.5" customHeight="1" x14ac:dyDescent="0.15">
      <c r="B13" s="380" t="s">
        <v>200</v>
      </c>
      <c r="C13" s="381" t="s">
        <v>424</v>
      </c>
      <c r="D13" s="382">
        <v>1.1319451536507361E-2</v>
      </c>
      <c r="E13" s="382">
        <v>2.7466637143337192E-3</v>
      </c>
      <c r="F13" s="382">
        <v>1.5199077148949558E-3</v>
      </c>
      <c r="G13" s="382">
        <v>5.5353697001193946E-4</v>
      </c>
      <c r="H13" s="382">
        <v>5.539550316639942E-4</v>
      </c>
      <c r="I13" s="382">
        <v>5.3451666582623168E-4</v>
      </c>
      <c r="J13" s="382">
        <v>2.8880048308444445E-3</v>
      </c>
      <c r="K13" s="382">
        <v>2.4447591311085579E-3</v>
      </c>
      <c r="L13" s="382">
        <v>3.6441611854688975E-3</v>
      </c>
      <c r="M13" s="382">
        <v>3.6763052776976508E-3</v>
      </c>
      <c r="N13" s="382">
        <v>1.3269135989687985E-3</v>
      </c>
      <c r="O13" s="382">
        <v>1.749372516313782E-3</v>
      </c>
      <c r="P13" s="382">
        <v>2.8263864920467113E-3</v>
      </c>
      <c r="Q13" s="382">
        <v>1.3049083507965997E-3</v>
      </c>
      <c r="R13" s="382">
        <v>2.6678453596855416E-3</v>
      </c>
      <c r="S13" s="382">
        <v>4.0292822196052172E-3</v>
      </c>
      <c r="T13" s="382">
        <v>1.2392208164020175E-3</v>
      </c>
      <c r="U13" s="382">
        <v>4.5838224607300578E-3</v>
      </c>
      <c r="V13" s="382">
        <v>8.1674059306664911E-4</v>
      </c>
      <c r="W13" s="382">
        <v>4.2187744938751515E-3</v>
      </c>
      <c r="X13" s="382">
        <v>6.4567473009294711E-3</v>
      </c>
      <c r="Y13" s="382">
        <v>2.7275472609772301E-3</v>
      </c>
      <c r="Z13" s="382">
        <v>5.7195953915852617E-3</v>
      </c>
      <c r="AA13" s="382">
        <v>4.5613159498787059E-3</v>
      </c>
      <c r="AB13" s="382">
        <v>4.2058396086054536E-3</v>
      </c>
      <c r="AC13" s="382">
        <v>5.7927203535477539E-3</v>
      </c>
      <c r="AD13" s="382">
        <v>3.0145522829384168E-3</v>
      </c>
      <c r="AE13" s="382">
        <v>3.4935812972932273E-3</v>
      </c>
      <c r="AF13" s="382">
        <v>2.8036444339469622E-3</v>
      </c>
      <c r="AG13" s="382">
        <v>2.685263436402302E-2</v>
      </c>
      <c r="AH13" s="382">
        <v>3.5742805502932809E-2</v>
      </c>
      <c r="AI13" s="382">
        <v>5.5562138849731907E-2</v>
      </c>
      <c r="AJ13" s="382">
        <v>5.5692770690938739E-2</v>
      </c>
      <c r="AK13" s="382">
        <v>5.5931802822276402E-2</v>
      </c>
      <c r="AL13" s="382">
        <v>3.3653441832796151E-2</v>
      </c>
      <c r="AM13" s="382">
        <v>0.13105873516257155</v>
      </c>
      <c r="AN13" s="382">
        <v>1.0242991078136473E-2</v>
      </c>
      <c r="AO13" s="382">
        <v>8.61372798803407E-2</v>
      </c>
      <c r="AP13" s="382">
        <v>4.1815236659263635E-2</v>
      </c>
      <c r="AQ13" s="382">
        <v>0.20340106007067138</v>
      </c>
      <c r="AR13" s="382">
        <v>5.4636847089677282E-3</v>
      </c>
      <c r="AS13" s="382">
        <v>5.4687660727016092E-2</v>
      </c>
      <c r="AT13" s="382">
        <v>5.4426293478068072E-2</v>
      </c>
      <c r="AU13" s="382">
        <v>5.7740513152580615E-2</v>
      </c>
      <c r="AV13" s="382">
        <v>2.0077902775286368E-2</v>
      </c>
      <c r="AW13" s="382">
        <v>7.4483708122992195E-2</v>
      </c>
      <c r="AX13" s="382">
        <v>9.0184693310272415E-3</v>
      </c>
      <c r="AY13" s="382">
        <v>5.7259198216103542E-2</v>
      </c>
      <c r="AZ13" s="382">
        <v>5.8033442599671019E-2</v>
      </c>
      <c r="BA13" s="382">
        <v>5.3749597682652077E-2</v>
      </c>
      <c r="BB13" s="382">
        <v>4.7703235011320989E-2</v>
      </c>
      <c r="BC13" s="382">
        <v>1.8823294582130806E-2</v>
      </c>
      <c r="BD13" s="382">
        <v>1.2819151007863924E-2</v>
      </c>
      <c r="BE13" s="382">
        <v>1.5598823699718566E-2</v>
      </c>
      <c r="BF13" s="382">
        <v>1.0123606797522186E-2</v>
      </c>
      <c r="BG13" s="382">
        <v>8.468599638278753E-3</v>
      </c>
      <c r="BH13" s="382">
        <v>6.2831066981586369E-3</v>
      </c>
      <c r="BI13" s="382">
        <v>2.4329113684610562E-2</v>
      </c>
      <c r="BJ13" s="382">
        <v>1.8400887716140533E-2</v>
      </c>
      <c r="BK13" s="382">
        <v>6.1707143909659617E-2</v>
      </c>
      <c r="BL13" s="382">
        <v>1.4121566548228572E-2</v>
      </c>
      <c r="BM13" s="382">
        <v>5.5332477177241747E-2</v>
      </c>
      <c r="BN13" s="382">
        <v>1.6127251377542055E-2</v>
      </c>
      <c r="BO13" s="382">
        <v>2.4007380770574974E-2</v>
      </c>
      <c r="BP13" s="382">
        <v>1.4311075148062905E-2</v>
      </c>
      <c r="BQ13" s="382">
        <v>4.6596299671107944E-3</v>
      </c>
      <c r="BR13" s="382">
        <v>7.6428936146207983E-3</v>
      </c>
      <c r="BS13" s="382">
        <v>2.935729052189885E-3</v>
      </c>
      <c r="BT13" s="382">
        <v>8.8351978117926968E-3</v>
      </c>
      <c r="BU13" s="382">
        <v>2.6568593049661356E-2</v>
      </c>
      <c r="BV13" s="382">
        <v>2.8347490667350733E-2</v>
      </c>
    </row>
    <row r="14" spans="2:74" ht="13.5" customHeight="1" x14ac:dyDescent="0.15">
      <c r="B14" s="377" t="s">
        <v>201</v>
      </c>
      <c r="C14" s="378" t="s">
        <v>425</v>
      </c>
      <c r="D14" s="379">
        <v>1.3998379328599306E-2</v>
      </c>
      <c r="E14" s="379">
        <v>1.2703283131978249E-2</v>
      </c>
      <c r="F14" s="379">
        <v>1.443670811657668E-2</v>
      </c>
      <c r="G14" s="379">
        <v>1.4149354989527371E-2</v>
      </c>
      <c r="H14" s="379">
        <v>1.4194571218522625E-2</v>
      </c>
      <c r="I14" s="379">
        <v>1.209217891180475E-2</v>
      </c>
      <c r="J14" s="379">
        <v>1.4843515738244507E-2</v>
      </c>
      <c r="K14" s="379">
        <v>1.5510193176049377E-2</v>
      </c>
      <c r="L14" s="379">
        <v>1.5563480789894177E-2</v>
      </c>
      <c r="M14" s="379">
        <v>1.551878870461054E-2</v>
      </c>
      <c r="N14" s="379">
        <v>1.878530537968685E-2</v>
      </c>
      <c r="O14" s="379">
        <v>1.3734181913306227E-2</v>
      </c>
      <c r="P14" s="379">
        <v>1.3165797462231052E-2</v>
      </c>
      <c r="Q14" s="379">
        <v>1.3968743884118307E-2</v>
      </c>
      <c r="R14" s="379">
        <v>1.4349535100320457E-2</v>
      </c>
      <c r="S14" s="379">
        <v>1.0890923572487143E-2</v>
      </c>
      <c r="T14" s="379">
        <v>8.299435872412499E-3</v>
      </c>
      <c r="U14" s="379">
        <v>6.0465462947435107E-3</v>
      </c>
      <c r="V14" s="379">
        <v>8.5840142447091341E-3</v>
      </c>
      <c r="W14" s="379">
        <v>1.1066929339767363E-2</v>
      </c>
      <c r="X14" s="379">
        <v>7.4102437046713815E-3</v>
      </c>
      <c r="Y14" s="379">
        <v>1.0854623422117533E-2</v>
      </c>
      <c r="Z14" s="379">
        <v>6.0790761344907329E-3</v>
      </c>
      <c r="AA14" s="379">
        <v>1.0846932054801245E-2</v>
      </c>
      <c r="AB14" s="379">
        <v>1.4720438630119088E-2</v>
      </c>
      <c r="AC14" s="379">
        <v>9.0512957081647031E-3</v>
      </c>
      <c r="AD14" s="379">
        <v>1.1687076392404379E-2</v>
      </c>
      <c r="AE14" s="379">
        <v>6.7763430335428983E-3</v>
      </c>
      <c r="AF14" s="379">
        <v>1.6017143128758207E-2</v>
      </c>
      <c r="AG14" s="379">
        <v>1.4851584891582191E-2</v>
      </c>
      <c r="AH14" s="379">
        <v>1.5686710729780666E-2</v>
      </c>
      <c r="AI14" s="379">
        <v>1.25245809968039E-2</v>
      </c>
      <c r="AJ14" s="379">
        <v>1.2438553931964054E-2</v>
      </c>
      <c r="AK14" s="379">
        <v>9.3559673062314757E-3</v>
      </c>
      <c r="AL14" s="379">
        <v>5.8657608075959253E-3</v>
      </c>
      <c r="AM14" s="379">
        <v>3.9604411111996266E-2</v>
      </c>
      <c r="AN14" s="379">
        <v>1.5876210915462013E-2</v>
      </c>
      <c r="AO14" s="379">
        <v>1.1275748696602118E-2</v>
      </c>
      <c r="AP14" s="379">
        <v>4.2940972717455533E-3</v>
      </c>
      <c r="AQ14" s="379">
        <v>1.3250883392226149E-2</v>
      </c>
      <c r="AR14" s="379">
        <v>1.6536752385808991E-2</v>
      </c>
      <c r="AS14" s="379">
        <v>2.5400570857637122E-2</v>
      </c>
      <c r="AT14" s="379">
        <v>2.6934772797594059E-2</v>
      </c>
      <c r="AU14" s="379">
        <v>2.8984297900415779E-2</v>
      </c>
      <c r="AV14" s="379">
        <v>1.3197345155421161E-2</v>
      </c>
      <c r="AW14" s="379">
        <v>9.1785222579164757E-4</v>
      </c>
      <c r="AX14" s="379">
        <v>1.4392488726913337E-2</v>
      </c>
      <c r="AY14" s="379">
        <v>1.0305880071743661E-2</v>
      </c>
      <c r="AZ14" s="379">
        <v>1.0449333159769475E-2</v>
      </c>
      <c r="BA14" s="379">
        <v>9.6556163501770199E-3</v>
      </c>
      <c r="BB14" s="379">
        <v>1.7700029982527423E-2</v>
      </c>
      <c r="BC14" s="379">
        <v>1.9201001440243361E-2</v>
      </c>
      <c r="BD14" s="379">
        <v>7.1101940664733436E-3</v>
      </c>
      <c r="BE14" s="379">
        <v>8.1140796510517591E-3</v>
      </c>
      <c r="BF14" s="379">
        <v>4.7296491656399217E-3</v>
      </c>
      <c r="BG14" s="379">
        <v>7.5074221104956037E-3</v>
      </c>
      <c r="BH14" s="379">
        <v>4.5242954436010918E-3</v>
      </c>
      <c r="BI14" s="379">
        <v>4.9166373615602409E-2</v>
      </c>
      <c r="BJ14" s="379">
        <v>2.1186858505885864E-2</v>
      </c>
      <c r="BK14" s="379">
        <v>4.078980857590655E-3</v>
      </c>
      <c r="BL14" s="379">
        <v>1.8701480608070146E-2</v>
      </c>
      <c r="BM14" s="379">
        <v>3.0013888323929174E-2</v>
      </c>
      <c r="BN14" s="379">
        <v>1.1064502284621936E-2</v>
      </c>
      <c r="BO14" s="379">
        <v>1.3448042257230456E-2</v>
      </c>
      <c r="BP14" s="379">
        <v>1.367345457340376E-2</v>
      </c>
      <c r="BQ14" s="379">
        <v>1.3684281879912035E-2</v>
      </c>
      <c r="BR14" s="379">
        <v>7.5914598358184007E-3</v>
      </c>
      <c r="BS14" s="379">
        <v>2.0316474665887905E-2</v>
      </c>
      <c r="BT14" s="379">
        <v>1.5435282017084067E-2</v>
      </c>
      <c r="BU14" s="379">
        <v>1.2446786676641751E-2</v>
      </c>
      <c r="BV14" s="379">
        <v>1.6787868173649408E-2</v>
      </c>
    </row>
    <row r="15" spans="2:74" ht="13.5" customHeight="1" x14ac:dyDescent="0.15">
      <c r="B15" s="380" t="s">
        <v>202</v>
      </c>
      <c r="C15" s="381" t="s">
        <v>426</v>
      </c>
      <c r="D15" s="382">
        <v>4.8780126375369923E-2</v>
      </c>
      <c r="E15" s="382">
        <v>4.0379520321263726E-2</v>
      </c>
      <c r="F15" s="382">
        <v>3.7443155998055151E-2</v>
      </c>
      <c r="G15" s="382">
        <v>3.3583339578338006E-2</v>
      </c>
      <c r="H15" s="382">
        <v>3.3637749984954106E-2</v>
      </c>
      <c r="I15" s="382">
        <v>3.1107861429075689E-2</v>
      </c>
      <c r="J15" s="382">
        <v>4.2907522277633225E-2</v>
      </c>
      <c r="K15" s="382">
        <v>2.8842814011275284E-2</v>
      </c>
      <c r="L15" s="382">
        <v>5.068006101006884E-2</v>
      </c>
      <c r="M15" s="382">
        <v>4.9905561473393527E-2</v>
      </c>
      <c r="N15" s="382">
        <v>0.10651325018008113</v>
      </c>
      <c r="O15" s="382">
        <v>3.1884864533784481E-2</v>
      </c>
      <c r="P15" s="382">
        <v>3.3055133560350149E-2</v>
      </c>
      <c r="Q15" s="382">
        <v>3.1401915697425009E-2</v>
      </c>
      <c r="R15" s="382">
        <v>2.478412553080651E-2</v>
      </c>
      <c r="S15" s="382">
        <v>4.3449597191390604E-2</v>
      </c>
      <c r="T15" s="382">
        <v>4.5453073131791026E-2</v>
      </c>
      <c r="U15" s="382">
        <v>8.7251010863286557E-2</v>
      </c>
      <c r="V15" s="382">
        <v>4.0173280814010282E-2</v>
      </c>
      <c r="W15" s="382">
        <v>4.3313527350076104E-2</v>
      </c>
      <c r="X15" s="382">
        <v>5.2877757256332869E-2</v>
      </c>
      <c r="Y15" s="382">
        <v>3.1310019931146946E-2</v>
      </c>
      <c r="Z15" s="382">
        <v>6.0962477592634498E-2</v>
      </c>
      <c r="AA15" s="382">
        <v>4.0256170049131304E-2</v>
      </c>
      <c r="AB15" s="382">
        <v>3.9285319540677613E-2</v>
      </c>
      <c r="AC15" s="382">
        <v>5.1710021938335064E-2</v>
      </c>
      <c r="AD15" s="382">
        <v>3.8780109688435607E-2</v>
      </c>
      <c r="AE15" s="382">
        <v>1.6805330723186386E-2</v>
      </c>
      <c r="AF15" s="382">
        <v>5.0599377370815227E-2</v>
      </c>
      <c r="AG15" s="382">
        <v>5.9408952177046441E-2</v>
      </c>
      <c r="AH15" s="382">
        <v>6.9685780735497596E-2</v>
      </c>
      <c r="AI15" s="382">
        <v>6.4493537224246139E-2</v>
      </c>
      <c r="AJ15" s="382">
        <v>6.3861806753276032E-2</v>
      </c>
      <c r="AK15" s="382">
        <v>6.3806582361846748E-2</v>
      </c>
      <c r="AL15" s="382">
        <v>9.2466864823338393E-2</v>
      </c>
      <c r="AM15" s="382">
        <v>0.10256176808658343</v>
      </c>
      <c r="AN15" s="382">
        <v>4.9797436558944683E-2</v>
      </c>
      <c r="AO15" s="382">
        <v>2.1855547694581399E-2</v>
      </c>
      <c r="AP15" s="382">
        <v>0.13065924326086514</v>
      </c>
      <c r="AQ15" s="382">
        <v>5.3997349823321557E-2</v>
      </c>
      <c r="AR15" s="382">
        <v>5.0484446710861802E-2</v>
      </c>
      <c r="AS15" s="382">
        <v>6.4094020664295107E-2</v>
      </c>
      <c r="AT15" s="382">
        <v>6.4717753458241933E-2</v>
      </c>
      <c r="AU15" s="382">
        <v>7.0577672155113999E-2</v>
      </c>
      <c r="AV15" s="382">
        <v>2.1602644594213669E-2</v>
      </c>
      <c r="AW15" s="382">
        <v>4.4056906837999085E-3</v>
      </c>
      <c r="AX15" s="382">
        <v>2.8414355426524183E-2</v>
      </c>
      <c r="AY15" s="382">
        <v>5.7957244655581948E-2</v>
      </c>
      <c r="AZ15" s="382">
        <v>5.8802646059903201E-2</v>
      </c>
      <c r="BA15" s="382">
        <v>5.4125093874047847E-2</v>
      </c>
      <c r="BB15" s="382">
        <v>0.10249888857872481</v>
      </c>
      <c r="BC15" s="382">
        <v>7.1977696746533912E-2</v>
      </c>
      <c r="BD15" s="382">
        <v>7.6250579791735273E-2</v>
      </c>
      <c r="BE15" s="382">
        <v>6.5552167232003952E-2</v>
      </c>
      <c r="BF15" s="382">
        <v>4.8392316733192144E-2</v>
      </c>
      <c r="BG15" s="382">
        <v>0.11151365554582371</v>
      </c>
      <c r="BH15" s="382">
        <v>0.10938109105918503</v>
      </c>
      <c r="BI15" s="382">
        <v>5.9699015778327862E-2</v>
      </c>
      <c r="BJ15" s="382">
        <v>9.7394143719645457E-2</v>
      </c>
      <c r="BK15" s="382">
        <v>1.883430898447442E-2</v>
      </c>
      <c r="BL15" s="382">
        <v>3.9096441317749094E-2</v>
      </c>
      <c r="BM15" s="382">
        <v>4.666244399635068E-2</v>
      </c>
      <c r="BN15" s="382">
        <v>8.4627504370977671E-2</v>
      </c>
      <c r="BO15" s="382">
        <v>8.3560393619012435E-2</v>
      </c>
      <c r="BP15" s="382">
        <v>4.491120495663796E-2</v>
      </c>
      <c r="BQ15" s="382">
        <v>4.1969259086897637E-2</v>
      </c>
      <c r="BR15" s="382">
        <v>1.7096339200793738E-2</v>
      </c>
      <c r="BS15" s="382">
        <v>1.5457919936059513E-2</v>
      </c>
      <c r="BT15" s="382">
        <v>5.1746694659745629E-2</v>
      </c>
      <c r="BU15" s="382">
        <v>0.11079129784233629</v>
      </c>
      <c r="BV15" s="382">
        <v>5.9901183286182595E-2</v>
      </c>
    </row>
    <row r="16" spans="2:74" ht="13.5" customHeight="1" x14ac:dyDescent="0.15">
      <c r="B16" s="377" t="s">
        <v>203</v>
      </c>
      <c r="C16" s="378" t="s">
        <v>204</v>
      </c>
      <c r="D16" s="379">
        <v>2.8749990797360134E-3</v>
      </c>
      <c r="E16" s="379">
        <v>5.2863262673558389E-3</v>
      </c>
      <c r="F16" s="379">
        <v>6.556437235641626E-3</v>
      </c>
      <c r="G16" s="379">
        <v>8.1063233464953813E-3</v>
      </c>
      <c r="H16" s="379">
        <v>8.1672345684786728E-3</v>
      </c>
      <c r="I16" s="379">
        <v>5.3350814381523878E-3</v>
      </c>
      <c r="J16" s="379">
        <v>4.3622537615073025E-3</v>
      </c>
      <c r="K16" s="379">
        <v>2.9524140326502258E-3</v>
      </c>
      <c r="L16" s="379">
        <v>3.4569087211668162E-3</v>
      </c>
      <c r="M16" s="379">
        <v>3.4588455491620699E-3</v>
      </c>
      <c r="N16" s="379">
        <v>3.3172839974219964E-3</v>
      </c>
      <c r="O16" s="379">
        <v>5.8618071133209933E-3</v>
      </c>
      <c r="P16" s="379">
        <v>2.1795788140590985E-3</v>
      </c>
      <c r="Q16" s="379">
        <v>7.3813960556663692E-3</v>
      </c>
      <c r="R16" s="379">
        <v>1.4996763856220501E-3</v>
      </c>
      <c r="S16" s="379">
        <v>3.9583785479911536E-3</v>
      </c>
      <c r="T16" s="379">
        <v>5.3581149633301394E-3</v>
      </c>
      <c r="U16" s="379">
        <v>8.9440438258147465E-4</v>
      </c>
      <c r="V16" s="379">
        <v>5.9219577295553001E-3</v>
      </c>
      <c r="W16" s="379">
        <v>3.8633128134462021E-3</v>
      </c>
      <c r="X16" s="379">
        <v>1.1261768548132798E-3</v>
      </c>
      <c r="Y16" s="379">
        <v>6.1629522256447427E-3</v>
      </c>
      <c r="Z16" s="379">
        <v>8.6500053761628959E-4</v>
      </c>
      <c r="AA16" s="379">
        <v>6.4901594210605984E-3</v>
      </c>
      <c r="AB16" s="379">
        <v>6.7348492599308314E-3</v>
      </c>
      <c r="AC16" s="379">
        <v>1.3850059003825349E-3</v>
      </c>
      <c r="AD16" s="379">
        <v>4.3389228121149944E-3</v>
      </c>
      <c r="AE16" s="379">
        <v>5.7523623084741937E-3</v>
      </c>
      <c r="AF16" s="379">
        <v>7.0465982032644669E-4</v>
      </c>
      <c r="AG16" s="379">
        <v>5.687520687780842E-4</v>
      </c>
      <c r="AH16" s="379">
        <v>2.2542334981821979E-4</v>
      </c>
      <c r="AI16" s="379">
        <v>2.0876837309596058E-4</v>
      </c>
      <c r="AJ16" s="379">
        <v>2.1223855131979728E-4</v>
      </c>
      <c r="AK16" s="379">
        <v>0</v>
      </c>
      <c r="AL16" s="379">
        <v>0</v>
      </c>
      <c r="AM16" s="379">
        <v>0</v>
      </c>
      <c r="AN16" s="379">
        <v>0</v>
      </c>
      <c r="AO16" s="379">
        <v>0</v>
      </c>
      <c r="AP16" s="379">
        <v>0</v>
      </c>
      <c r="AQ16" s="379">
        <v>0</v>
      </c>
      <c r="AR16" s="379">
        <v>0</v>
      </c>
      <c r="AS16" s="379">
        <v>1.1046837697356005E-3</v>
      </c>
      <c r="AT16" s="379">
        <v>0</v>
      </c>
      <c r="AU16" s="379">
        <v>0</v>
      </c>
      <c r="AV16" s="379">
        <v>0</v>
      </c>
      <c r="AW16" s="379">
        <v>0</v>
      </c>
      <c r="AX16" s="379">
        <v>0</v>
      </c>
      <c r="AY16" s="379">
        <v>1.1973435454942071E-2</v>
      </c>
      <c r="AZ16" s="379">
        <v>1.2141580772280273E-2</v>
      </c>
      <c r="BA16" s="379">
        <v>1.121124342881665E-2</v>
      </c>
      <c r="BB16" s="379">
        <v>0</v>
      </c>
      <c r="BC16" s="379">
        <v>2.1421445016813783E-4</v>
      </c>
      <c r="BD16" s="379">
        <v>1.1949905994072847E-5</v>
      </c>
      <c r="BE16" s="379">
        <v>1.8349958168891655E-5</v>
      </c>
      <c r="BF16" s="379">
        <v>0</v>
      </c>
      <c r="BG16" s="379">
        <v>0</v>
      </c>
      <c r="BH16" s="379">
        <v>0</v>
      </c>
      <c r="BI16" s="379">
        <v>0</v>
      </c>
      <c r="BJ16" s="379">
        <v>6.1161545115376889E-5</v>
      </c>
      <c r="BK16" s="379">
        <v>0</v>
      </c>
      <c r="BL16" s="379">
        <v>0</v>
      </c>
      <c r="BM16" s="379">
        <v>7.1417364472621406E-3</v>
      </c>
      <c r="BN16" s="379">
        <v>0</v>
      </c>
      <c r="BO16" s="379">
        <v>3.6357251822417602E-4</v>
      </c>
      <c r="BP16" s="379">
        <v>1.0530934152038294E-3</v>
      </c>
      <c r="BQ16" s="379">
        <v>4.8884074350721728E-5</v>
      </c>
      <c r="BR16" s="379">
        <v>3.8500672164827011E-3</v>
      </c>
      <c r="BS16" s="379">
        <v>1.7061043182883625E-4</v>
      </c>
      <c r="BT16" s="379">
        <v>7.0642022961483139E-7</v>
      </c>
      <c r="BU16" s="379">
        <v>2.8965261548035987E-4</v>
      </c>
      <c r="BV16" s="379">
        <v>8.0300388857358165E-5</v>
      </c>
    </row>
    <row r="17" spans="2:74" ht="13.5" customHeight="1" x14ac:dyDescent="0.15">
      <c r="B17" s="380" t="s">
        <v>205</v>
      </c>
      <c r="C17" s="381" t="s">
        <v>427</v>
      </c>
      <c r="D17" s="382">
        <v>1.9810750936042187E-2</v>
      </c>
      <c r="E17" s="382">
        <v>1.8392826350715062E-2</v>
      </c>
      <c r="F17" s="382">
        <v>1.8571106245451684E-2</v>
      </c>
      <c r="G17" s="382">
        <v>8.5226690416121201E-3</v>
      </c>
      <c r="H17" s="382">
        <v>8.5585941556746634E-3</v>
      </c>
      <c r="I17" s="382">
        <v>6.888205335081438E-3</v>
      </c>
      <c r="J17" s="382">
        <v>3.2796741728691216E-2</v>
      </c>
      <c r="K17" s="382">
        <v>2.3365484810430971E-2</v>
      </c>
      <c r="L17" s="382">
        <v>2.7006110602924405E-2</v>
      </c>
      <c r="M17" s="382">
        <v>2.7209286976633992E-2</v>
      </c>
      <c r="N17" s="382">
        <v>1.2359252378966524E-2</v>
      </c>
      <c r="O17" s="382">
        <v>4.2571637141953222E-2</v>
      </c>
      <c r="P17" s="382">
        <v>1.1317775525123586E-2</v>
      </c>
      <c r="Q17" s="382">
        <v>5.546953989503535E-2</v>
      </c>
      <c r="R17" s="382">
        <v>7.6720286674980664E-3</v>
      </c>
      <c r="S17" s="382">
        <v>1.8206428165410359E-2</v>
      </c>
      <c r="T17" s="382">
        <v>8.4039232936942883E-3</v>
      </c>
      <c r="U17" s="382">
        <v>1.6509214228483053E-2</v>
      </c>
      <c r="V17" s="382">
        <v>7.3800868287045478E-3</v>
      </c>
      <c r="W17" s="382">
        <v>1.887218374324497E-2</v>
      </c>
      <c r="X17" s="382">
        <v>2.0736669819961862E-2</v>
      </c>
      <c r="Y17" s="382">
        <v>1.9189466690825632E-2</v>
      </c>
      <c r="Z17" s="382">
        <v>2.5527947220523782E-2</v>
      </c>
      <c r="AA17" s="382">
        <v>2.2452719812474688E-2</v>
      </c>
      <c r="AB17" s="382">
        <v>2.4366422476506507E-2</v>
      </c>
      <c r="AC17" s="382">
        <v>1.8863156665056273E-2</v>
      </c>
      <c r="AD17" s="382">
        <v>1.569881187741496E-2</v>
      </c>
      <c r="AE17" s="382">
        <v>1.0390392651432444E-2</v>
      </c>
      <c r="AF17" s="382">
        <v>1.3457238468545858E-2</v>
      </c>
      <c r="AG17" s="382">
        <v>2.4614202638958232E-2</v>
      </c>
      <c r="AH17" s="382">
        <v>1.9165979008159962E-2</v>
      </c>
      <c r="AI17" s="382">
        <v>2.056106458008735E-2</v>
      </c>
      <c r="AJ17" s="382">
        <v>2.0763976295273833E-2</v>
      </c>
      <c r="AK17" s="382">
        <v>1.3813570300685583E-2</v>
      </c>
      <c r="AL17" s="382">
        <v>1.6160895925439983E-2</v>
      </c>
      <c r="AM17" s="382">
        <v>4.7457009866961044E-3</v>
      </c>
      <c r="AN17" s="382">
        <v>4.9411871436712038E-2</v>
      </c>
      <c r="AO17" s="382">
        <v>6.8483128595456027E-3</v>
      </c>
      <c r="AP17" s="382">
        <v>4.3654108681920982E-3</v>
      </c>
      <c r="AQ17" s="382">
        <v>3.7544169611307418E-3</v>
      </c>
      <c r="AR17" s="382">
        <v>7.0080862533692723E-2</v>
      </c>
      <c r="AS17" s="382">
        <v>4.9989847643087858E-2</v>
      </c>
      <c r="AT17" s="382">
        <v>5.3001413055688583E-2</v>
      </c>
      <c r="AU17" s="382">
        <v>5.6936104593139497E-2</v>
      </c>
      <c r="AV17" s="382">
        <v>7.8159034415601052E-4</v>
      </c>
      <c r="AW17" s="382">
        <v>0.11638366223038091</v>
      </c>
      <c r="AX17" s="382">
        <v>9.8832540613997166E-4</v>
      </c>
      <c r="AY17" s="382">
        <v>2.0359687818120122E-2</v>
      </c>
      <c r="AZ17" s="382">
        <v>2.0661988331775204E-2</v>
      </c>
      <c r="BA17" s="382">
        <v>1.8989378822014805E-2</v>
      </c>
      <c r="BB17" s="382">
        <v>8.3537524683891112E-3</v>
      </c>
      <c r="BC17" s="382">
        <v>1.6712994987217716E-2</v>
      </c>
      <c r="BD17" s="382">
        <v>1.4994476487896072E-2</v>
      </c>
      <c r="BE17" s="382">
        <v>1.7077014774434837E-2</v>
      </c>
      <c r="BF17" s="382">
        <v>2.285334680876433E-2</v>
      </c>
      <c r="BG17" s="382">
        <v>1.2034625140764164E-2</v>
      </c>
      <c r="BH17" s="382">
        <v>5.9872962003256211E-3</v>
      </c>
      <c r="BI17" s="382">
        <v>1.0315110859283041E-2</v>
      </c>
      <c r="BJ17" s="382">
        <v>2.6549103359266659E-2</v>
      </c>
      <c r="BK17" s="382">
        <v>1.7086174331221282E-2</v>
      </c>
      <c r="BL17" s="382">
        <v>5.765350130967737E-2</v>
      </c>
      <c r="BM17" s="382">
        <v>1.2086909528319979E-3</v>
      </c>
      <c r="BN17" s="382">
        <v>2.6585913594340629E-3</v>
      </c>
      <c r="BO17" s="382">
        <v>2.4707195754400554E-2</v>
      </c>
      <c r="BP17" s="382">
        <v>3.2300131089580728E-2</v>
      </c>
      <c r="BQ17" s="382">
        <v>5.3203471160351498E-2</v>
      </c>
      <c r="BR17" s="382">
        <v>1.6460883159460891E-2</v>
      </c>
      <c r="BS17" s="382">
        <v>7.090323621859654E-3</v>
      </c>
      <c r="BT17" s="382">
        <v>5.4531403204887301E-2</v>
      </c>
      <c r="BU17" s="382">
        <v>6.2995305972471417E-3</v>
      </c>
      <c r="BV17" s="382">
        <v>3.4754807667851433E-2</v>
      </c>
    </row>
    <row r="18" spans="2:74" ht="13.5" customHeight="1" x14ac:dyDescent="0.15">
      <c r="B18" s="377" t="s">
        <v>206</v>
      </c>
      <c r="C18" s="378" t="s">
        <v>428</v>
      </c>
      <c r="D18" s="379">
        <v>8.9839159249338937E-3</v>
      </c>
      <c r="E18" s="379">
        <v>5.9952045380683968E-3</v>
      </c>
      <c r="F18" s="379">
        <v>4.9448164308163612E-3</v>
      </c>
      <c r="G18" s="379">
        <v>3.7063334541845671E-3</v>
      </c>
      <c r="H18" s="379">
        <v>3.7445719777447072E-3</v>
      </c>
      <c r="I18" s="379">
        <v>1.9666179214361352E-3</v>
      </c>
      <c r="J18" s="379">
        <v>6.6981445375023782E-3</v>
      </c>
      <c r="K18" s="379">
        <v>1.6525502979132713E-2</v>
      </c>
      <c r="L18" s="379">
        <v>7.357310120943825E-3</v>
      </c>
      <c r="M18" s="379">
        <v>7.406252374768045E-3</v>
      </c>
      <c r="N18" s="379">
        <v>3.8290935284528188E-3</v>
      </c>
      <c r="O18" s="379">
        <v>5.4303190431523795E-3</v>
      </c>
      <c r="P18" s="379">
        <v>8.564766374697318E-3</v>
      </c>
      <c r="Q18" s="379">
        <v>4.1367893871192595E-3</v>
      </c>
      <c r="R18" s="379">
        <v>5.3830489210223058E-3</v>
      </c>
      <c r="S18" s="379">
        <v>7.0934239270055007E-3</v>
      </c>
      <c r="T18" s="379">
        <v>5.0509219447616802E-3</v>
      </c>
      <c r="U18" s="379">
        <v>3.5869342426444557E-3</v>
      </c>
      <c r="V18" s="379">
        <v>5.2358485569935472E-3</v>
      </c>
      <c r="W18" s="379">
        <v>7.2321442954432283E-3</v>
      </c>
      <c r="X18" s="379">
        <v>5.2554919891286394E-3</v>
      </c>
      <c r="Y18" s="379">
        <v>8.6513257232590443E-3</v>
      </c>
      <c r="Z18" s="379">
        <v>5.4178883395038843E-3</v>
      </c>
      <c r="AA18" s="379">
        <v>7.343105049356302E-3</v>
      </c>
      <c r="AB18" s="379">
        <v>7.6342809620837558E-3</v>
      </c>
      <c r="AC18" s="379">
        <v>7.2165836389124285E-3</v>
      </c>
      <c r="AD18" s="379">
        <v>7.0836227979872313E-3</v>
      </c>
      <c r="AE18" s="379">
        <v>1.2513646801942552E-2</v>
      </c>
      <c r="AF18" s="379">
        <v>7.9950958028638195E-3</v>
      </c>
      <c r="AG18" s="379">
        <v>1.3504584799698001E-2</v>
      </c>
      <c r="AH18" s="379">
        <v>3.2971286331921696E-3</v>
      </c>
      <c r="AI18" s="379">
        <v>3.3081757582898372E-3</v>
      </c>
      <c r="AJ18" s="379">
        <v>3.3066250736390437E-3</v>
      </c>
      <c r="AK18" s="379">
        <v>3.4852477910348894E-3</v>
      </c>
      <c r="AL18" s="379">
        <v>1.3982066838407034E-4</v>
      </c>
      <c r="AM18" s="379">
        <v>1.2746247254435581E-3</v>
      </c>
      <c r="AN18" s="379">
        <v>2.2992155450785165E-3</v>
      </c>
      <c r="AO18" s="379">
        <v>7.2820358442939733E-3</v>
      </c>
      <c r="AP18" s="379">
        <v>3.0664846472014508E-3</v>
      </c>
      <c r="AQ18" s="379">
        <v>3.7544169611307418E-3</v>
      </c>
      <c r="AR18" s="379">
        <v>4.8808916733445035E-3</v>
      </c>
      <c r="AS18" s="379">
        <v>2.5555316033478628E-3</v>
      </c>
      <c r="AT18" s="379">
        <v>4.4539830630396267E-4</v>
      </c>
      <c r="AU18" s="379">
        <v>5.0289442443621863E-4</v>
      </c>
      <c r="AV18" s="379">
        <v>0</v>
      </c>
      <c r="AW18" s="379">
        <v>0</v>
      </c>
      <c r="AX18" s="379">
        <v>0</v>
      </c>
      <c r="AY18" s="379">
        <v>2.3316690096466138E-2</v>
      </c>
      <c r="AZ18" s="379">
        <v>2.3644130977598429E-2</v>
      </c>
      <c r="BA18" s="379">
        <v>2.1832421414011371E-2</v>
      </c>
      <c r="BB18" s="379">
        <v>3.4014660422029921E-3</v>
      </c>
      <c r="BC18" s="379">
        <v>3.770995067979027E-3</v>
      </c>
      <c r="BD18" s="379">
        <v>3.5575312733465755E-3</v>
      </c>
      <c r="BE18" s="379">
        <v>1.0676957141973627E-3</v>
      </c>
      <c r="BF18" s="379">
        <v>3.5730710923615884E-2</v>
      </c>
      <c r="BG18" s="379">
        <v>6.5974315516476511E-4</v>
      </c>
      <c r="BH18" s="379">
        <v>1.3300006879313903E-4</v>
      </c>
      <c r="BI18" s="379">
        <v>4.249168781076668E-3</v>
      </c>
      <c r="BJ18" s="379">
        <v>4.6657521559444652E-3</v>
      </c>
      <c r="BK18" s="379">
        <v>6.2289855460743993E-4</v>
      </c>
      <c r="BL18" s="379">
        <v>8.8254845014916865E-3</v>
      </c>
      <c r="BM18" s="379">
        <v>5.99115563639322E-3</v>
      </c>
      <c r="BN18" s="379">
        <v>6.4328501654778696E-4</v>
      </c>
      <c r="BO18" s="379">
        <v>8.5220073178286359E-4</v>
      </c>
      <c r="BP18" s="379">
        <v>2.790446686678822E-2</v>
      </c>
      <c r="BQ18" s="379">
        <v>4.5343563792413451E-2</v>
      </c>
      <c r="BR18" s="379">
        <v>5.3167594894284922E-2</v>
      </c>
      <c r="BS18" s="379">
        <v>6.4894982362570228E-2</v>
      </c>
      <c r="BT18" s="379">
        <v>3.9291093171176924E-3</v>
      </c>
      <c r="BU18" s="379">
        <v>3.7472772654144845E-3</v>
      </c>
      <c r="BV18" s="379">
        <v>4.9430157919253415E-3</v>
      </c>
    </row>
    <row r="19" spans="2:74" ht="13.5" customHeight="1" x14ac:dyDescent="0.15">
      <c r="B19" s="380" t="s">
        <v>207</v>
      </c>
      <c r="C19" s="381" t="s">
        <v>429</v>
      </c>
      <c r="D19" s="382">
        <v>8.8111186640925709E-2</v>
      </c>
      <c r="E19" s="382">
        <v>9.1111177815816791E-2</v>
      </c>
      <c r="F19" s="382">
        <v>6.3309043876737095E-2</v>
      </c>
      <c r="G19" s="382">
        <v>4.9070119707792348E-2</v>
      </c>
      <c r="H19" s="382">
        <v>4.8418972660579075E-2</v>
      </c>
      <c r="I19" s="382">
        <v>7.86949725177752E-2</v>
      </c>
      <c r="J19" s="382">
        <v>8.3467178001663409E-2</v>
      </c>
      <c r="K19" s="382">
        <v>8.3976808186603261E-2</v>
      </c>
      <c r="L19" s="382">
        <v>5.7253348693914061E-2</v>
      </c>
      <c r="M19" s="382">
        <v>5.7262379230308261E-2</v>
      </c>
      <c r="N19" s="382">
        <v>5.6602342950297604E-2</v>
      </c>
      <c r="O19" s="382">
        <v>0.12475483181293662</v>
      </c>
      <c r="P19" s="382">
        <v>0.10396074583991238</v>
      </c>
      <c r="Q19" s="382">
        <v>0.13333617456051169</v>
      </c>
      <c r="R19" s="382">
        <v>3.6497387405875575E-2</v>
      </c>
      <c r="S19" s="382">
        <v>0.12017933113449994</v>
      </c>
      <c r="T19" s="382">
        <v>7.3114028167719031E-2</v>
      </c>
      <c r="U19" s="382">
        <v>5.8564853634449472E-2</v>
      </c>
      <c r="V19" s="382">
        <v>7.4951837019061593E-2</v>
      </c>
      <c r="W19" s="382">
        <v>0.12337585981596183</v>
      </c>
      <c r="X19" s="382">
        <v>0.1520488910911903</v>
      </c>
      <c r="Y19" s="382">
        <v>0.11443619013106239</v>
      </c>
      <c r="Z19" s="382">
        <v>0.10899488221388784</v>
      </c>
      <c r="AA19" s="382">
        <v>7.8810539707993968E-2</v>
      </c>
      <c r="AB19" s="382">
        <v>8.6179034160736537E-2</v>
      </c>
      <c r="AC19" s="382">
        <v>0.14776919010319731</v>
      </c>
      <c r="AD19" s="382">
        <v>0.12824472925420344</v>
      </c>
      <c r="AE19" s="382">
        <v>7.9975906335880739E-2</v>
      </c>
      <c r="AF19" s="382">
        <v>0.16200599695888815</v>
      </c>
      <c r="AG19" s="382">
        <v>5.0634255533254881E-2</v>
      </c>
      <c r="AH19" s="382">
        <v>3.7925076058625204E-2</v>
      </c>
      <c r="AI19" s="382">
        <v>4.76150791282847E-2</v>
      </c>
      <c r="AJ19" s="382">
        <v>4.7944430963525214E-2</v>
      </c>
      <c r="AK19" s="382">
        <v>4.0809775541448261E-2</v>
      </c>
      <c r="AL19" s="382">
        <v>3.2387832609378719E-2</v>
      </c>
      <c r="AM19" s="382">
        <v>6.498309984180997E-3</v>
      </c>
      <c r="AN19" s="382">
        <v>8.5209892013415403E-2</v>
      </c>
      <c r="AO19" s="382">
        <v>3.4857272621905265E-2</v>
      </c>
      <c r="AP19" s="382">
        <v>7.5966808614682454E-2</v>
      </c>
      <c r="AQ19" s="382">
        <v>1.0600706713780919E-2</v>
      </c>
      <c r="AR19" s="382">
        <v>0.14985065928462155</v>
      </c>
      <c r="AS19" s="382">
        <v>7.7945055623287629E-2</v>
      </c>
      <c r="AT19" s="382">
        <v>8.0737311567939993E-2</v>
      </c>
      <c r="AU19" s="382">
        <v>6.9728759664306847E-2</v>
      </c>
      <c r="AV19" s="382">
        <v>0.20534044025318401</v>
      </c>
      <c r="AW19" s="382">
        <v>2.4552547039926573E-2</v>
      </c>
      <c r="AX19" s="382">
        <v>0.16684168262400395</v>
      </c>
      <c r="AY19" s="382">
        <v>5.0472635610063502E-2</v>
      </c>
      <c r="AZ19" s="382">
        <v>5.1157947055134136E-2</v>
      </c>
      <c r="BA19" s="382">
        <v>4.7366162428923934E-2</v>
      </c>
      <c r="BB19" s="382">
        <v>2.7801040083537523E-2</v>
      </c>
      <c r="BC19" s="382">
        <v>2.8701289193447305E-2</v>
      </c>
      <c r="BD19" s="382">
        <v>3.4827337136058976E-2</v>
      </c>
      <c r="BE19" s="382">
        <v>2.498652637330747E-2</v>
      </c>
      <c r="BF19" s="382">
        <v>7.5725487301488162E-2</v>
      </c>
      <c r="BG19" s="382">
        <v>6.1208239964510365E-2</v>
      </c>
      <c r="BH19" s="382">
        <v>4.087688321218097E-2</v>
      </c>
      <c r="BI19" s="382">
        <v>3.649624994948631E-2</v>
      </c>
      <c r="BJ19" s="382">
        <v>3.1940056693007736E-2</v>
      </c>
      <c r="BK19" s="382">
        <v>7.2336606341509152E-3</v>
      </c>
      <c r="BL19" s="382">
        <v>2.0042811810045344E-2</v>
      </c>
      <c r="BM19" s="382">
        <v>4.2158907994212229E-2</v>
      </c>
      <c r="BN19" s="382">
        <v>9.2719453803014606E-3</v>
      </c>
      <c r="BO19" s="382">
        <v>3.6988327582979839E-2</v>
      </c>
      <c r="BP19" s="382">
        <v>6.8563373485744539E-2</v>
      </c>
      <c r="BQ19" s="382">
        <v>4.2804199076807964E-2</v>
      </c>
      <c r="BR19" s="382">
        <v>7.7883599551530638E-2</v>
      </c>
      <c r="BS19" s="382">
        <v>4.5991039109751691E-2</v>
      </c>
      <c r="BT19" s="382">
        <v>0.11276091631180823</v>
      </c>
      <c r="BU19" s="382">
        <v>1.2423614467403322E-2</v>
      </c>
      <c r="BV19" s="382">
        <v>6.9685840170978064E-2</v>
      </c>
    </row>
    <row r="20" spans="2:74" ht="13.5" customHeight="1" x14ac:dyDescent="0.15">
      <c r="B20" s="377" t="s">
        <v>208</v>
      </c>
      <c r="C20" s="378" t="s">
        <v>430</v>
      </c>
      <c r="D20" s="379">
        <v>7.0806369598530195E-3</v>
      </c>
      <c r="E20" s="379">
        <v>1.0208743713460495E-2</v>
      </c>
      <c r="F20" s="379">
        <v>4.0672181316079659E-3</v>
      </c>
      <c r="G20" s="379">
        <v>2.8081372971236573E-3</v>
      </c>
      <c r="H20" s="379">
        <v>2.8552292058215598E-3</v>
      </c>
      <c r="I20" s="379">
        <v>6.6562452725530731E-4</v>
      </c>
      <c r="J20" s="379">
        <v>5.8497067546609957E-3</v>
      </c>
      <c r="K20" s="379">
        <v>2.6304539503566943E-2</v>
      </c>
      <c r="L20" s="379">
        <v>7.2784669780797907E-3</v>
      </c>
      <c r="M20" s="379">
        <v>7.2708330758613649E-3</v>
      </c>
      <c r="N20" s="379">
        <v>7.8287902339159113E-3</v>
      </c>
      <c r="O20" s="379">
        <v>3.1355329036447839E-3</v>
      </c>
      <c r="P20" s="379">
        <v>7.1379847320775843E-3</v>
      </c>
      <c r="Q20" s="379">
        <v>1.4837935093286647E-3</v>
      </c>
      <c r="R20" s="379">
        <v>2.6520592924684674E-3</v>
      </c>
      <c r="S20" s="379">
        <v>1.6629934533384065E-2</v>
      </c>
      <c r="T20" s="379">
        <v>1.1874995428675319E-2</v>
      </c>
      <c r="U20" s="379">
        <v>1.5372575325619095E-3</v>
      </c>
      <c r="V20" s="379">
        <v>1.3180828014908458E-2</v>
      </c>
      <c r="W20" s="379">
        <v>1.6952875176888135E-2</v>
      </c>
      <c r="X20" s="379">
        <v>1.5000675706112888E-2</v>
      </c>
      <c r="Y20" s="379">
        <v>2.7350365404360692E-2</v>
      </c>
      <c r="Z20" s="379">
        <v>1.1289942081874949E-2</v>
      </c>
      <c r="AA20" s="379">
        <v>1.9464341963697653E-2</v>
      </c>
      <c r="AB20" s="379">
        <v>1.6638048385234527E-2</v>
      </c>
      <c r="AC20" s="379">
        <v>1.6594330880780592E-2</v>
      </c>
      <c r="AD20" s="379">
        <v>1.6939068140966584E-2</v>
      </c>
      <c r="AE20" s="379">
        <v>2.1112073184504761E-2</v>
      </c>
      <c r="AF20" s="379">
        <v>6.9848547141398965E-4</v>
      </c>
      <c r="AG20" s="379">
        <v>5.7003623336813122E-3</v>
      </c>
      <c r="AH20" s="379">
        <v>5.304448270865186E-3</v>
      </c>
      <c r="AI20" s="379">
        <v>5.0019887934489669E-4</v>
      </c>
      <c r="AJ20" s="379">
        <v>5.0473249006173645E-4</v>
      </c>
      <c r="AK20" s="379">
        <v>4.8245495544843315E-4</v>
      </c>
      <c r="AL20" s="379">
        <v>5.3090578511885017E-4</v>
      </c>
      <c r="AM20" s="379">
        <v>4.8936484994708033E-4</v>
      </c>
      <c r="AN20" s="379">
        <v>5.1597685475251542E-4</v>
      </c>
      <c r="AO20" s="379">
        <v>5.0819537148871872E-4</v>
      </c>
      <c r="AP20" s="379">
        <v>1.0187656635220767E-4</v>
      </c>
      <c r="AQ20" s="379">
        <v>2.2084805653710247E-4</v>
      </c>
      <c r="AR20" s="379">
        <v>2.185473883587091E-4</v>
      </c>
      <c r="AS20" s="379">
        <v>5.9840764530616735E-4</v>
      </c>
      <c r="AT20" s="379">
        <v>6.168569463413288E-4</v>
      </c>
      <c r="AU20" s="379">
        <v>1.4352517865546947E-4</v>
      </c>
      <c r="AV20" s="379">
        <v>2.9469799861620071E-4</v>
      </c>
      <c r="AW20" s="379">
        <v>2.1569527306103717E-2</v>
      </c>
      <c r="AX20" s="379">
        <v>2.4708135153499292E-4</v>
      </c>
      <c r="AY20" s="379">
        <v>4.1688884579960253E-4</v>
      </c>
      <c r="AZ20" s="379">
        <v>4.1418647858655904E-4</v>
      </c>
      <c r="BA20" s="379">
        <v>4.2913850445231198E-4</v>
      </c>
      <c r="BB20" s="379">
        <v>2.274536563175253E-4</v>
      </c>
      <c r="BC20" s="379">
        <v>1.0897195776905745E-2</v>
      </c>
      <c r="BD20" s="379">
        <v>3.7115522839368479E-3</v>
      </c>
      <c r="BE20" s="379">
        <v>5.3677025784409742E-3</v>
      </c>
      <c r="BF20" s="379">
        <v>1.3853954338729183E-3</v>
      </c>
      <c r="BG20" s="379">
        <v>9.5549008679034957E-4</v>
      </c>
      <c r="BH20" s="379">
        <v>1.7427595221169943E-4</v>
      </c>
      <c r="BI20" s="379">
        <v>4.1188219605159192E-2</v>
      </c>
      <c r="BJ20" s="379">
        <v>3.4674851496023875E-3</v>
      </c>
      <c r="BK20" s="379">
        <v>1.3395667841020214E-5</v>
      </c>
      <c r="BL20" s="379">
        <v>1.2319276393362191E-2</v>
      </c>
      <c r="BM20" s="379">
        <v>2.0338549687076886E-3</v>
      </c>
      <c r="BN20" s="379">
        <v>7.0953377198330534E-4</v>
      </c>
      <c r="BO20" s="379">
        <v>6.2445029325974648E-4</v>
      </c>
      <c r="BP20" s="379">
        <v>6.2588869768693076E-3</v>
      </c>
      <c r="BQ20" s="379">
        <v>4.3663255210064644E-3</v>
      </c>
      <c r="BR20" s="379">
        <v>3.7438813505680738E-3</v>
      </c>
      <c r="BS20" s="379">
        <v>3.2170057100698582E-3</v>
      </c>
      <c r="BT20" s="379">
        <v>1.6110619756595845E-2</v>
      </c>
      <c r="BU20" s="379">
        <v>3.9889303046152419E-4</v>
      </c>
      <c r="BV20" s="379">
        <v>6.4552792237096163E-3</v>
      </c>
    </row>
    <row r="21" spans="2:74" ht="13.5" customHeight="1" x14ac:dyDescent="0.15">
      <c r="B21" s="380" t="s">
        <v>209</v>
      </c>
      <c r="C21" s="381" t="s">
        <v>431</v>
      </c>
      <c r="D21" s="382">
        <v>5.6301278761081155E-5</v>
      </c>
      <c r="E21" s="382">
        <v>2.358487807787532E-5</v>
      </c>
      <c r="F21" s="382">
        <v>1.6461323833645294E-5</v>
      </c>
      <c r="G21" s="382">
        <v>1.4207159692704559E-5</v>
      </c>
      <c r="H21" s="382">
        <v>1.4186923580030265E-5</v>
      </c>
      <c r="I21" s="382">
        <v>1.5127830164893349E-5</v>
      </c>
      <c r="J21" s="382">
        <v>1.9652558125895209E-5</v>
      </c>
      <c r="K21" s="382">
        <v>2.671867902850883E-5</v>
      </c>
      <c r="L21" s="382">
        <v>1.9710785716008555E-5</v>
      </c>
      <c r="M21" s="382">
        <v>1.9721257122332011E-5</v>
      </c>
      <c r="N21" s="382">
        <v>1.8955908556697122E-5</v>
      </c>
      <c r="O21" s="382">
        <v>1.9450704175034108E-5</v>
      </c>
      <c r="P21" s="382">
        <v>1.6306075915654103E-5</v>
      </c>
      <c r="Q21" s="382">
        <v>2.0748435315631366E-5</v>
      </c>
      <c r="R21" s="382">
        <v>1.578606721707421E-5</v>
      </c>
      <c r="S21" s="382">
        <v>3.1032815973540638E-5</v>
      </c>
      <c r="T21" s="382">
        <v>2.2987232681993578E-5</v>
      </c>
      <c r="U21" s="382">
        <v>2.7950136955671083E-5</v>
      </c>
      <c r="V21" s="382">
        <v>2.2360333239576849E-5</v>
      </c>
      <c r="W21" s="382">
        <v>3.1579246913731815E-5</v>
      </c>
      <c r="X21" s="382">
        <v>3.7539228493775998E-5</v>
      </c>
      <c r="Y21" s="382">
        <v>3.1406655795131968E-5</v>
      </c>
      <c r="Z21" s="382">
        <v>3.5306144392501615E-5</v>
      </c>
      <c r="AA21" s="382">
        <v>3.0681497420708782E-5</v>
      </c>
      <c r="AB21" s="382">
        <v>3.3281849188847376E-5</v>
      </c>
      <c r="AC21" s="382">
        <v>3.0194910623064556E-5</v>
      </c>
      <c r="AD21" s="382">
        <v>3.1242441517840209E-5</v>
      </c>
      <c r="AE21" s="382">
        <v>3.7646350186349433E-5</v>
      </c>
      <c r="AF21" s="382">
        <v>1.0810010873714473E-4</v>
      </c>
      <c r="AG21" s="382">
        <v>7.7492690778701909E-5</v>
      </c>
      <c r="AH21" s="382">
        <v>1.2478116946970273E-4</v>
      </c>
      <c r="AI21" s="382">
        <v>2.3733667678277624E-4</v>
      </c>
      <c r="AJ21" s="382">
        <v>2.3801651301855807E-4</v>
      </c>
      <c r="AK21" s="382">
        <v>2.422910909416955E-4</v>
      </c>
      <c r="AL21" s="382">
        <v>2.3011076789407887E-4</v>
      </c>
      <c r="AM21" s="382">
        <v>2.5037271392641317E-4</v>
      </c>
      <c r="AN21" s="382">
        <v>1.9845263644327515E-4</v>
      </c>
      <c r="AO21" s="382">
        <v>2.6170226044671893E-4</v>
      </c>
      <c r="AP21" s="382">
        <v>2.3940993092768802E-4</v>
      </c>
      <c r="AQ21" s="382">
        <v>2.2084805653710247E-4</v>
      </c>
      <c r="AR21" s="382">
        <v>4.3709477671741821E-4</v>
      </c>
      <c r="AS21" s="382">
        <v>2.2004227316190907E-4</v>
      </c>
      <c r="AT21" s="382">
        <v>2.1974296970306121E-4</v>
      </c>
      <c r="AU21" s="382">
        <v>2.1918186197773245E-4</v>
      </c>
      <c r="AV21" s="382">
        <v>1.9219434692360914E-4</v>
      </c>
      <c r="AW21" s="382">
        <v>3.2124827902707662E-4</v>
      </c>
      <c r="AX21" s="382">
        <v>2.4708135153499292E-4</v>
      </c>
      <c r="AY21" s="382">
        <v>2.2298705705560133E-4</v>
      </c>
      <c r="AZ21" s="382">
        <v>2.3667798776374804E-4</v>
      </c>
      <c r="BA21" s="382">
        <v>1.6092693916961701E-4</v>
      </c>
      <c r="BB21" s="382">
        <v>1.9643724863786276E-4</v>
      </c>
      <c r="BC21" s="382">
        <v>1.3460218324741227E-5</v>
      </c>
      <c r="BD21" s="382">
        <v>1.3277673326747607E-5</v>
      </c>
      <c r="BE21" s="382">
        <v>1.3592561606586412E-5</v>
      </c>
      <c r="BF21" s="382">
        <v>1.1355700277646872E-5</v>
      </c>
      <c r="BG21" s="382">
        <v>1.1374881985599399E-5</v>
      </c>
      <c r="BH21" s="382">
        <v>1.3758627806186795E-5</v>
      </c>
      <c r="BI21" s="382">
        <v>1.3756920375804673E-5</v>
      </c>
      <c r="BJ21" s="382">
        <v>1.2481947982729977E-5</v>
      </c>
      <c r="BK21" s="382">
        <v>1.3395667841020214E-5</v>
      </c>
      <c r="BL21" s="382">
        <v>1.3848552232782293E-5</v>
      </c>
      <c r="BM21" s="382">
        <v>1.1622028392615363E-5</v>
      </c>
      <c r="BN21" s="382">
        <v>1.4401903355547468E-5</v>
      </c>
      <c r="BO21" s="382">
        <v>1.3499389628824759E-4</v>
      </c>
      <c r="BP21" s="382">
        <v>1.0781797763364092E-5</v>
      </c>
      <c r="BQ21" s="382">
        <v>5.214301264076984E-6</v>
      </c>
      <c r="BR21" s="382">
        <v>7.4661936971222388E-6</v>
      </c>
      <c r="BS21" s="382">
        <v>1.9981401925899739E-5</v>
      </c>
      <c r="BT21" s="382">
        <v>1.4834824821911461E-5</v>
      </c>
      <c r="BU21" s="382">
        <v>1.1586104619214397E-5</v>
      </c>
      <c r="BV21" s="382">
        <v>1.2353905978055103E-5</v>
      </c>
    </row>
    <row r="22" spans="2:74" ht="13.5" customHeight="1" x14ac:dyDescent="0.15">
      <c r="B22" s="377" t="s">
        <v>210</v>
      </c>
      <c r="C22" s="378" t="s">
        <v>432</v>
      </c>
      <c r="D22" s="379">
        <v>1.8965303625135358E-4</v>
      </c>
      <c r="E22" s="379">
        <v>3.7466170643544907E-4</v>
      </c>
      <c r="F22" s="379">
        <v>1.1141583274278069E-4</v>
      </c>
      <c r="G22" s="379">
        <v>1.0747553630129937E-4</v>
      </c>
      <c r="H22" s="379">
        <v>1.0828612763819976E-4</v>
      </c>
      <c r="I22" s="379">
        <v>7.0596540769502297E-5</v>
      </c>
      <c r="J22" s="379">
        <v>1.1699413509321991E-4</v>
      </c>
      <c r="K22" s="379">
        <v>8.2827904988377378E-4</v>
      </c>
      <c r="L22" s="379">
        <v>1.0607514944536184E-4</v>
      </c>
      <c r="M22" s="379">
        <v>1.0649478846059285E-4</v>
      </c>
      <c r="N22" s="379">
        <v>7.5823634226788487E-5</v>
      </c>
      <c r="O22" s="379">
        <v>1.1432250617162905E-4</v>
      </c>
      <c r="P22" s="379">
        <v>2.622560543101035E-4</v>
      </c>
      <c r="Q22" s="379">
        <v>5.3273009594188646E-5</v>
      </c>
      <c r="R22" s="379">
        <v>4.7358201651222633E-5</v>
      </c>
      <c r="S22" s="379">
        <v>6.4989494694052982E-4</v>
      </c>
      <c r="T22" s="379">
        <v>1.2120540868687522E-4</v>
      </c>
      <c r="U22" s="379">
        <v>4.6583561592785138E-5</v>
      </c>
      <c r="V22" s="379">
        <v>1.3063142050489631E-4</v>
      </c>
      <c r="W22" s="379">
        <v>6.8580189252652642E-4</v>
      </c>
      <c r="X22" s="379">
        <v>8.4838656395933747E-4</v>
      </c>
      <c r="Y22" s="379">
        <v>1.0484991242374825E-3</v>
      </c>
      <c r="Z22" s="379">
        <v>4.1725443372956457E-5</v>
      </c>
      <c r="AA22" s="379">
        <v>6.9340184170801845E-4</v>
      </c>
      <c r="AB22" s="379">
        <v>5.7606361188597551E-4</v>
      </c>
      <c r="AC22" s="379">
        <v>6.2592564726008412E-4</v>
      </c>
      <c r="AD22" s="379">
        <v>8.1831164129419923E-4</v>
      </c>
      <c r="AE22" s="379">
        <v>4.065805820125739E-4</v>
      </c>
      <c r="AF22" s="379">
        <v>0</v>
      </c>
      <c r="AG22" s="379">
        <v>2.3159244158434915E-5</v>
      </c>
      <c r="AH22" s="379">
        <v>3.9575834828777762E-5</v>
      </c>
      <c r="AI22" s="379">
        <v>3.5668118804249138E-5</v>
      </c>
      <c r="AJ22" s="379">
        <v>3.626099945625686E-5</v>
      </c>
      <c r="AK22" s="379">
        <v>4.1693638125173235E-5</v>
      </c>
      <c r="AL22" s="379">
        <v>4.3339247764804095E-5</v>
      </c>
      <c r="AM22" s="379">
        <v>4.5522311622984215E-5</v>
      </c>
      <c r="AN22" s="379">
        <v>3.9690527288655028E-5</v>
      </c>
      <c r="AO22" s="379">
        <v>4.9298622208399964E-5</v>
      </c>
      <c r="AP22" s="379">
        <v>0</v>
      </c>
      <c r="AQ22" s="379">
        <v>0</v>
      </c>
      <c r="AR22" s="379">
        <v>0</v>
      </c>
      <c r="AS22" s="379">
        <v>1.3417211778165187E-5</v>
      </c>
      <c r="AT22" s="379">
        <v>1.3795522761627163E-5</v>
      </c>
      <c r="AU22" s="379">
        <v>1.4463777693962041E-5</v>
      </c>
      <c r="AV22" s="379">
        <v>1.2812956461573944E-5</v>
      </c>
      <c r="AW22" s="379">
        <v>0</v>
      </c>
      <c r="AX22" s="379">
        <v>0</v>
      </c>
      <c r="AY22" s="379">
        <v>9.6950894372000584E-6</v>
      </c>
      <c r="AZ22" s="379">
        <v>1.1833899388187401E-5</v>
      </c>
      <c r="BA22" s="379">
        <v>0</v>
      </c>
      <c r="BB22" s="379">
        <v>0</v>
      </c>
      <c r="BC22" s="379">
        <v>3.2009055772250477E-5</v>
      </c>
      <c r="BD22" s="379">
        <v>0</v>
      </c>
      <c r="BE22" s="379">
        <v>0</v>
      </c>
      <c r="BF22" s="379">
        <v>0</v>
      </c>
      <c r="BG22" s="379">
        <v>0</v>
      </c>
      <c r="BH22" s="379">
        <v>0</v>
      </c>
      <c r="BI22" s="379">
        <v>1.1091517052992517E-4</v>
      </c>
      <c r="BJ22" s="379">
        <v>0</v>
      </c>
      <c r="BK22" s="379">
        <v>0</v>
      </c>
      <c r="BL22" s="379">
        <v>1.305720639090902E-4</v>
      </c>
      <c r="BM22" s="379">
        <v>0</v>
      </c>
      <c r="BN22" s="379">
        <v>0</v>
      </c>
      <c r="BO22" s="379">
        <v>9.689745929892618E-5</v>
      </c>
      <c r="BP22" s="379">
        <v>0</v>
      </c>
      <c r="BQ22" s="379">
        <v>0</v>
      </c>
      <c r="BR22" s="379">
        <v>0</v>
      </c>
      <c r="BS22" s="379">
        <v>0</v>
      </c>
      <c r="BT22" s="379">
        <v>0</v>
      </c>
      <c r="BU22" s="379">
        <v>0</v>
      </c>
      <c r="BV22" s="379">
        <v>0</v>
      </c>
    </row>
    <row r="23" spans="2:74" ht="13.5" customHeight="1" x14ac:dyDescent="0.15">
      <c r="B23" s="380" t="s">
        <v>211</v>
      </c>
      <c r="C23" s="381" t="s">
        <v>433</v>
      </c>
      <c r="D23" s="382">
        <v>3.5350721886532991E-4</v>
      </c>
      <c r="E23" s="382">
        <v>6.3425779558187018E-4</v>
      </c>
      <c r="F23" s="382">
        <v>7.7546182275793911E-4</v>
      </c>
      <c r="G23" s="382">
        <v>5.3477484308951282E-4</v>
      </c>
      <c r="H23" s="382">
        <v>5.3466968242239061E-4</v>
      </c>
      <c r="I23" s="382">
        <v>5.3955927588119615E-4</v>
      </c>
      <c r="J23" s="382">
        <v>1.1162038873067045E-3</v>
      </c>
      <c r="K23" s="382">
        <v>1.6431987602532931E-3</v>
      </c>
      <c r="L23" s="382">
        <v>1.3950567942948686E-3</v>
      </c>
      <c r="M23" s="382">
        <v>1.4052053074898967E-3</v>
      </c>
      <c r="N23" s="382">
        <v>6.6345679948439924E-4</v>
      </c>
      <c r="O23" s="382">
        <v>6.7124777061189139E-4</v>
      </c>
      <c r="P23" s="382">
        <v>4.6744084291541765E-4</v>
      </c>
      <c r="Q23" s="382">
        <v>7.553551991933906E-4</v>
      </c>
      <c r="R23" s="382">
        <v>1.2155271757147141E-3</v>
      </c>
      <c r="S23" s="382">
        <v>4.8662379309258693E-4</v>
      </c>
      <c r="T23" s="382">
        <v>4.8168701210904723E-4</v>
      </c>
      <c r="U23" s="382">
        <v>2.5155123260103975E-4</v>
      </c>
      <c r="V23" s="382">
        <v>5.1075708557770272E-4</v>
      </c>
      <c r="W23" s="382">
        <v>4.8695908386972515E-4</v>
      </c>
      <c r="X23" s="382">
        <v>1.1261768548132799E-4</v>
      </c>
      <c r="Y23" s="382">
        <v>3.9137524913933683E-4</v>
      </c>
      <c r="Z23" s="382">
        <v>1.4443422706023388E-4</v>
      </c>
      <c r="AA23" s="382">
        <v>9.4703555371921115E-4</v>
      </c>
      <c r="AB23" s="382">
        <v>8.2300671512668263E-4</v>
      </c>
      <c r="AC23" s="382">
        <v>2.4155928498451645E-4</v>
      </c>
      <c r="AD23" s="382">
        <v>5.1515696151120032E-4</v>
      </c>
      <c r="AE23" s="382">
        <v>1.1444490456650228E-3</v>
      </c>
      <c r="AF23" s="382">
        <v>2.1335805686379338E-4</v>
      </c>
      <c r="AG23" s="382">
        <v>3.4141065480216671E-5</v>
      </c>
      <c r="AH23" s="382">
        <v>5.0548102611134885E-5</v>
      </c>
      <c r="AI23" s="382">
        <v>3.2625340896777644E-5</v>
      </c>
      <c r="AJ23" s="382">
        <v>3.2652084818430347E-5</v>
      </c>
      <c r="AK23" s="382">
        <v>3.297200974184618E-5</v>
      </c>
      <c r="AL23" s="382">
        <v>3.1988492397831594E-5</v>
      </c>
      <c r="AM23" s="382">
        <v>3.4141733717238161E-5</v>
      </c>
      <c r="AN23" s="382">
        <v>2.5515338971278234E-5</v>
      </c>
      <c r="AO23" s="382">
        <v>3.5138379659178697E-5</v>
      </c>
      <c r="AP23" s="382">
        <v>3.310988406446749E-5</v>
      </c>
      <c r="AQ23" s="382">
        <v>0</v>
      </c>
      <c r="AR23" s="382">
        <v>7.2849129452903034E-5</v>
      </c>
      <c r="AS23" s="382">
        <v>3.1306827482385437E-5</v>
      </c>
      <c r="AT23" s="382">
        <v>3.054722897217443E-5</v>
      </c>
      <c r="AU23" s="382">
        <v>3.0040153672075008E-5</v>
      </c>
      <c r="AV23" s="382">
        <v>2.5625912923147888E-5</v>
      </c>
      <c r="AW23" s="382">
        <v>4.5892611289582376E-5</v>
      </c>
      <c r="AX23" s="382">
        <v>6.1770337883748229E-5</v>
      </c>
      <c r="AY23" s="382">
        <v>3.8780357748800234E-5</v>
      </c>
      <c r="AZ23" s="382">
        <v>3.5501698164562205E-5</v>
      </c>
      <c r="BA23" s="382">
        <v>5.3642313056538997E-5</v>
      </c>
      <c r="BB23" s="382">
        <v>3.1016407679662539E-5</v>
      </c>
      <c r="BC23" s="382">
        <v>5.1542787243521283E-5</v>
      </c>
      <c r="BD23" s="382">
        <v>5.178292597431567E-5</v>
      </c>
      <c r="BE23" s="382">
        <v>5.3010990265687006E-5</v>
      </c>
      <c r="BF23" s="382">
        <v>5.1100651249410921E-5</v>
      </c>
      <c r="BG23" s="382">
        <v>4.5499527942397596E-5</v>
      </c>
      <c r="BH23" s="382">
        <v>5.0448301956018256E-5</v>
      </c>
      <c r="BI23" s="382">
        <v>5.1588451409267525E-5</v>
      </c>
      <c r="BJ23" s="382">
        <v>4.867959713264691E-5</v>
      </c>
      <c r="BK23" s="382">
        <v>4.6884837443570748E-5</v>
      </c>
      <c r="BL23" s="382">
        <v>4.7480750512396431E-5</v>
      </c>
      <c r="BM23" s="382">
        <v>5.2299127766769131E-5</v>
      </c>
      <c r="BN23" s="382">
        <v>5.5687359641450217E-5</v>
      </c>
      <c r="BO23" s="382">
        <v>1.3333752946262492E-4</v>
      </c>
      <c r="BP23" s="382">
        <v>1.0995298709173282E-5</v>
      </c>
      <c r="BQ23" s="382">
        <v>1.7598266766259822E-5</v>
      </c>
      <c r="BR23" s="382">
        <v>2.4057735246282769E-5</v>
      </c>
      <c r="BS23" s="382">
        <v>1.9981401925899739E-5</v>
      </c>
      <c r="BT23" s="382">
        <v>7.0642022961483139E-7</v>
      </c>
      <c r="BU23" s="382">
        <v>0</v>
      </c>
      <c r="BV23" s="382">
        <v>1.4534007033006004E-6</v>
      </c>
    </row>
    <row r="24" spans="2:74" ht="13.5" customHeight="1" x14ac:dyDescent="0.15">
      <c r="B24" s="377" t="s">
        <v>212</v>
      </c>
      <c r="C24" s="378" t="s">
        <v>434</v>
      </c>
      <c r="D24" s="379">
        <v>7.9157804603132136E-3</v>
      </c>
      <c r="E24" s="379">
        <v>1.0374942385976211E-2</v>
      </c>
      <c r="F24" s="379">
        <v>9.1163319848606671E-3</v>
      </c>
      <c r="G24" s="379">
        <v>9.07945955964529E-3</v>
      </c>
      <c r="H24" s="379">
        <v>9.181599604450837E-3</v>
      </c>
      <c r="I24" s="379">
        <v>4.4324542383137513E-3</v>
      </c>
      <c r="J24" s="379">
        <v>9.1685325081715483E-3</v>
      </c>
      <c r="K24" s="379">
        <v>2.7760707510620673E-2</v>
      </c>
      <c r="L24" s="379">
        <v>7.9182894565191734E-3</v>
      </c>
      <c r="M24" s="379">
        <v>7.8040958684492227E-3</v>
      </c>
      <c r="N24" s="379">
        <v>1.6150434090305948E-2</v>
      </c>
      <c r="O24" s="379">
        <v>1.0633977839693647E-2</v>
      </c>
      <c r="P24" s="379">
        <v>1.6239492772331849E-2</v>
      </c>
      <c r="Q24" s="379">
        <v>8.3206833300902214E-3</v>
      </c>
      <c r="R24" s="379">
        <v>5.0199693750295985E-3</v>
      </c>
      <c r="S24" s="379">
        <v>1.1690865839488175E-2</v>
      </c>
      <c r="T24" s="379">
        <v>1.8691754793099234E-2</v>
      </c>
      <c r="U24" s="379">
        <v>1.0695585741703468E-2</v>
      </c>
      <c r="V24" s="379">
        <v>1.9701807303355579E-2</v>
      </c>
      <c r="W24" s="379">
        <v>1.1215387282561806E-2</v>
      </c>
      <c r="X24" s="379">
        <v>4.6548643332282235E-3</v>
      </c>
      <c r="Y24" s="379">
        <v>1.2625475629643052E-2</v>
      </c>
      <c r="Z24" s="379">
        <v>6.5284270631225721E-3</v>
      </c>
      <c r="AA24" s="379">
        <v>1.2704185365334818E-2</v>
      </c>
      <c r="AB24" s="379">
        <v>1.1856966938797144E-2</v>
      </c>
      <c r="AC24" s="379">
        <v>9.8630933052438162E-3</v>
      </c>
      <c r="AD24" s="379">
        <v>1.1981476322091719E-2</v>
      </c>
      <c r="AE24" s="379">
        <v>2.5689869367164855E-2</v>
      </c>
      <c r="AF24" s="379">
        <v>7.7370472205384325E-3</v>
      </c>
      <c r="AG24" s="379">
        <v>4.6444690698995142E-3</v>
      </c>
      <c r="AH24" s="379">
        <v>3.143668225863754E-3</v>
      </c>
      <c r="AI24" s="379">
        <v>1.4314579622482545E-3</v>
      </c>
      <c r="AJ24" s="379">
        <v>1.3985403486967694E-3</v>
      </c>
      <c r="AK24" s="379">
        <v>1.6013760602362455E-3</v>
      </c>
      <c r="AL24" s="379">
        <v>3.5238935980191899E-4</v>
      </c>
      <c r="AM24" s="379">
        <v>5.4626773947581057E-4</v>
      </c>
      <c r="AN24" s="379">
        <v>4.0257534821350102E-4</v>
      </c>
      <c r="AO24" s="379">
        <v>2.7617717505258959E-3</v>
      </c>
      <c r="AP24" s="379">
        <v>3.3619266896228531E-3</v>
      </c>
      <c r="AQ24" s="379">
        <v>4.5273851590106008E-3</v>
      </c>
      <c r="AR24" s="379">
        <v>2.0397756246812852E-3</v>
      </c>
      <c r="AS24" s="379">
        <v>5.4563327897871763E-4</v>
      </c>
      <c r="AT24" s="379">
        <v>1.8525416279899332E-4</v>
      </c>
      <c r="AU24" s="379">
        <v>1.7690312717999726E-4</v>
      </c>
      <c r="AV24" s="379">
        <v>2.5625912923147887E-4</v>
      </c>
      <c r="AW24" s="379">
        <v>2.7535566773749428E-4</v>
      </c>
      <c r="AX24" s="379">
        <v>1.8531101365124467E-4</v>
      </c>
      <c r="AY24" s="379">
        <v>4.0913277424984244E-3</v>
      </c>
      <c r="AZ24" s="379">
        <v>4.1300308864774034E-3</v>
      </c>
      <c r="BA24" s="379">
        <v>3.9158888531273467E-3</v>
      </c>
      <c r="BB24" s="379">
        <v>3.4118048447628795E-3</v>
      </c>
      <c r="BC24" s="379">
        <v>5.263437811985701E-3</v>
      </c>
      <c r="BD24" s="379">
        <v>3.1552177715461231E-3</v>
      </c>
      <c r="BE24" s="379">
        <v>3.2486222239741522E-3</v>
      </c>
      <c r="BF24" s="379">
        <v>1.0589190508905708E-2</v>
      </c>
      <c r="BG24" s="379">
        <v>4.9480736637357383E-4</v>
      </c>
      <c r="BH24" s="379">
        <v>9.1036253984269307E-4</v>
      </c>
      <c r="BI24" s="379">
        <v>1.1617719257367046E-2</v>
      </c>
      <c r="BJ24" s="379">
        <v>2.7273056342265001E-3</v>
      </c>
      <c r="BK24" s="379">
        <v>6.4299205636897025E-4</v>
      </c>
      <c r="BL24" s="379">
        <v>1.1438904144278174E-2</v>
      </c>
      <c r="BM24" s="379">
        <v>1.1221068413070133E-2</v>
      </c>
      <c r="BN24" s="379">
        <v>1.3729814532288586E-3</v>
      </c>
      <c r="BO24" s="379">
        <v>8.3729343035225949E-4</v>
      </c>
      <c r="BP24" s="379">
        <v>6.7616817042499494E-3</v>
      </c>
      <c r="BQ24" s="379">
        <v>3.0634019926452281E-3</v>
      </c>
      <c r="BR24" s="379">
        <v>8.5180974313390154E-3</v>
      </c>
      <c r="BS24" s="379">
        <v>6.9489167774609787E-3</v>
      </c>
      <c r="BT24" s="379">
        <v>1.4362936108528753E-2</v>
      </c>
      <c r="BU24" s="379">
        <v>1.3688155028700436E-3</v>
      </c>
      <c r="BV24" s="379">
        <v>4.5146259346274895E-3</v>
      </c>
    </row>
    <row r="25" spans="2:74" ht="13.5" customHeight="1" x14ac:dyDescent="0.15">
      <c r="B25" s="380" t="s">
        <v>213</v>
      </c>
      <c r="C25" s="381" t="s">
        <v>435</v>
      </c>
      <c r="D25" s="382">
        <v>1.8743811028053485E-3</v>
      </c>
      <c r="E25" s="382">
        <v>1.4237339760894818E-3</v>
      </c>
      <c r="F25" s="382">
        <v>8.8357267928701499E-4</v>
      </c>
      <c r="G25" s="382">
        <v>4.7772930111727926E-4</v>
      </c>
      <c r="H25" s="382">
        <v>4.7869783548555247E-4</v>
      </c>
      <c r="I25" s="382">
        <v>4.3366446472694269E-4</v>
      </c>
      <c r="J25" s="382">
        <v>1.4581276915752092E-3</v>
      </c>
      <c r="K25" s="382">
        <v>3.3131161995350951E-3</v>
      </c>
      <c r="L25" s="382">
        <v>1.9142803864455151E-3</v>
      </c>
      <c r="M25" s="382">
        <v>1.9350497488432167E-3</v>
      </c>
      <c r="N25" s="382">
        <v>4.1702998824733669E-4</v>
      </c>
      <c r="O25" s="382">
        <v>7.260273048191303E-4</v>
      </c>
      <c r="P25" s="382">
        <v>1.3493277820203773E-3</v>
      </c>
      <c r="Q25" s="382">
        <v>4.6880248442886008E-4</v>
      </c>
      <c r="R25" s="382">
        <v>6.1565662146589417E-4</v>
      </c>
      <c r="S25" s="382">
        <v>1.9884924736450322E-3</v>
      </c>
      <c r="T25" s="382">
        <v>8.7142509349012016E-4</v>
      </c>
      <c r="U25" s="382">
        <v>1.3975068477835542E-4</v>
      </c>
      <c r="V25" s="382">
        <v>9.6384804859018104E-4</v>
      </c>
      <c r="W25" s="382">
        <v>2.0643602083605809E-3</v>
      </c>
      <c r="X25" s="382">
        <v>9.9854347793444155E-4</v>
      </c>
      <c r="Y25" s="382">
        <v>2.32167663224014E-3</v>
      </c>
      <c r="Z25" s="382">
        <v>2.1456506842170301E-3</v>
      </c>
      <c r="AA25" s="382">
        <v>2.1824771831930848E-3</v>
      </c>
      <c r="AB25" s="382">
        <v>2.2442649415985723E-3</v>
      </c>
      <c r="AC25" s="382">
        <v>1.9898941099134346E-3</v>
      </c>
      <c r="AD25" s="382">
        <v>2.0050094336723826E-3</v>
      </c>
      <c r="AE25" s="382">
        <v>3.0870007152806536E-3</v>
      </c>
      <c r="AF25" s="382">
        <v>3.8329966026380151E-4</v>
      </c>
      <c r="AG25" s="382">
        <v>3.1623660068348554E-3</v>
      </c>
      <c r="AH25" s="382">
        <v>2.7850642464114063E-3</v>
      </c>
      <c r="AI25" s="382">
        <v>5.612234807114082E-4</v>
      </c>
      <c r="AJ25" s="382">
        <v>5.64881067358845E-4</v>
      </c>
      <c r="AK25" s="382">
        <v>6.0370686224102876E-4</v>
      </c>
      <c r="AL25" s="382">
        <v>3.8437785219975058E-4</v>
      </c>
      <c r="AM25" s="382">
        <v>4.3246196041835002E-4</v>
      </c>
      <c r="AN25" s="382">
        <v>3.3169940662661706E-4</v>
      </c>
      <c r="AO25" s="382">
        <v>4.5784784242482092E-4</v>
      </c>
      <c r="AP25" s="382">
        <v>2.6768067809042565E-3</v>
      </c>
      <c r="AQ25" s="382">
        <v>4.4169611307420494E-4</v>
      </c>
      <c r="AR25" s="382">
        <v>7.2849129452903034E-4</v>
      </c>
      <c r="AS25" s="382">
        <v>4.0162187255974463E-4</v>
      </c>
      <c r="AT25" s="382">
        <v>3.6459595870014645E-4</v>
      </c>
      <c r="AU25" s="382">
        <v>3.6604483548565472E-4</v>
      </c>
      <c r="AV25" s="382">
        <v>3.0751095507777467E-4</v>
      </c>
      <c r="AW25" s="382">
        <v>5.0481872418540617E-4</v>
      </c>
      <c r="AX25" s="382">
        <v>3.7062202730248935E-4</v>
      </c>
      <c r="AY25" s="382">
        <v>7.6591206553880463E-4</v>
      </c>
      <c r="AZ25" s="382">
        <v>7.9287125900855593E-4</v>
      </c>
      <c r="BA25" s="382">
        <v>6.4370775667846802E-4</v>
      </c>
      <c r="BB25" s="382">
        <v>3.4118048447628798E-4</v>
      </c>
      <c r="BC25" s="382">
        <v>5.4901275864548179E-3</v>
      </c>
      <c r="BD25" s="382">
        <v>5.4186184846456986E-3</v>
      </c>
      <c r="BE25" s="382">
        <v>1.4380930179768423E-3</v>
      </c>
      <c r="BF25" s="382">
        <v>5.5597508559359084E-2</v>
      </c>
      <c r="BG25" s="382">
        <v>9.6117752778314923E-4</v>
      </c>
      <c r="BH25" s="382">
        <v>3.8065536930450135E-4</v>
      </c>
      <c r="BI25" s="382">
        <v>9.3572852781176399E-3</v>
      </c>
      <c r="BJ25" s="382">
        <v>4.6220653380049104E-3</v>
      </c>
      <c r="BK25" s="382">
        <v>2.0629328475171129E-3</v>
      </c>
      <c r="BL25" s="382">
        <v>1.1223262402367706E-2</v>
      </c>
      <c r="BM25" s="382">
        <v>1.1622028392615363E-3</v>
      </c>
      <c r="BN25" s="382">
        <v>4.1861532420124642E-4</v>
      </c>
      <c r="BO25" s="382">
        <v>3.2299153099642058E-5</v>
      </c>
      <c r="BP25" s="382">
        <v>3.6946338672280317E-3</v>
      </c>
      <c r="BQ25" s="382">
        <v>3.3162956039529618E-3</v>
      </c>
      <c r="BR25" s="382">
        <v>2.4580368805081324E-3</v>
      </c>
      <c r="BS25" s="382">
        <v>2.257744714534933E-2</v>
      </c>
      <c r="BT25" s="382">
        <v>4.688511063953636E-3</v>
      </c>
      <c r="BU25" s="382">
        <v>6.4882185867600622E-4</v>
      </c>
      <c r="BV25" s="382">
        <v>6.8237163019963182E-4</v>
      </c>
    </row>
    <row r="26" spans="2:74" ht="13.5" customHeight="1" x14ac:dyDescent="0.15">
      <c r="B26" s="377" t="s">
        <v>214</v>
      </c>
      <c r="C26" s="378" t="s">
        <v>436</v>
      </c>
      <c r="D26" s="379">
        <v>0</v>
      </c>
      <c r="E26" s="379">
        <v>0</v>
      </c>
      <c r="F26" s="379">
        <v>0</v>
      </c>
      <c r="G26" s="379">
        <v>0</v>
      </c>
      <c r="H26" s="379">
        <v>0</v>
      </c>
      <c r="I26" s="379">
        <v>0</v>
      </c>
      <c r="J26" s="379">
        <v>0</v>
      </c>
      <c r="K26" s="379">
        <v>0</v>
      </c>
      <c r="L26" s="379">
        <v>0</v>
      </c>
      <c r="M26" s="379">
        <v>0</v>
      </c>
      <c r="N26" s="379">
        <v>0</v>
      </c>
      <c r="O26" s="379">
        <v>0</v>
      </c>
      <c r="P26" s="379">
        <v>0</v>
      </c>
      <c r="Q26" s="379">
        <v>0</v>
      </c>
      <c r="R26" s="379">
        <v>0</v>
      </c>
      <c r="S26" s="379">
        <v>0</v>
      </c>
      <c r="T26" s="379">
        <v>0</v>
      </c>
      <c r="U26" s="379">
        <v>0</v>
      </c>
      <c r="V26" s="379">
        <v>0</v>
      </c>
      <c r="W26" s="379">
        <v>0</v>
      </c>
      <c r="X26" s="379">
        <v>0</v>
      </c>
      <c r="Y26" s="379">
        <v>0</v>
      </c>
      <c r="Z26" s="379">
        <v>0</v>
      </c>
      <c r="AA26" s="379">
        <v>0</v>
      </c>
      <c r="AB26" s="379">
        <v>0</v>
      </c>
      <c r="AC26" s="379">
        <v>0</v>
      </c>
      <c r="AD26" s="379">
        <v>0</v>
      </c>
      <c r="AE26" s="379">
        <v>0</v>
      </c>
      <c r="AF26" s="379">
        <v>0</v>
      </c>
      <c r="AG26" s="379">
        <v>0</v>
      </c>
      <c r="AH26" s="379">
        <v>0</v>
      </c>
      <c r="AI26" s="379">
        <v>0</v>
      </c>
      <c r="AJ26" s="379">
        <v>0</v>
      </c>
      <c r="AK26" s="379">
        <v>0</v>
      </c>
      <c r="AL26" s="379">
        <v>0</v>
      </c>
      <c r="AM26" s="379">
        <v>0</v>
      </c>
      <c r="AN26" s="379">
        <v>0</v>
      </c>
      <c r="AO26" s="379">
        <v>0</v>
      </c>
      <c r="AP26" s="379">
        <v>0</v>
      </c>
      <c r="AQ26" s="379">
        <v>0</v>
      </c>
      <c r="AR26" s="379">
        <v>0</v>
      </c>
      <c r="AS26" s="379">
        <v>0</v>
      </c>
      <c r="AT26" s="379">
        <v>0</v>
      </c>
      <c r="AU26" s="379">
        <v>0</v>
      </c>
      <c r="AV26" s="379">
        <v>0</v>
      </c>
      <c r="AW26" s="379">
        <v>0</v>
      </c>
      <c r="AX26" s="379">
        <v>0</v>
      </c>
      <c r="AY26" s="379">
        <v>0</v>
      </c>
      <c r="AZ26" s="379">
        <v>0</v>
      </c>
      <c r="BA26" s="379">
        <v>0</v>
      </c>
      <c r="BB26" s="379">
        <v>0</v>
      </c>
      <c r="BC26" s="379">
        <v>0</v>
      </c>
      <c r="BD26" s="379">
        <v>0</v>
      </c>
      <c r="BE26" s="379">
        <v>0</v>
      </c>
      <c r="BF26" s="379">
        <v>0</v>
      </c>
      <c r="BG26" s="379">
        <v>0</v>
      </c>
      <c r="BH26" s="379">
        <v>0</v>
      </c>
      <c r="BI26" s="379">
        <v>0</v>
      </c>
      <c r="BJ26" s="379">
        <v>0</v>
      </c>
      <c r="BK26" s="379">
        <v>0</v>
      </c>
      <c r="BL26" s="379">
        <v>0</v>
      </c>
      <c r="BM26" s="379">
        <v>0</v>
      </c>
      <c r="BN26" s="379">
        <v>0</v>
      </c>
      <c r="BO26" s="379">
        <v>0</v>
      </c>
      <c r="BP26" s="379">
        <v>0</v>
      </c>
      <c r="BQ26" s="379">
        <v>0</v>
      </c>
      <c r="BR26" s="379">
        <v>0</v>
      </c>
      <c r="BS26" s="379">
        <v>0</v>
      </c>
      <c r="BT26" s="379">
        <v>0</v>
      </c>
      <c r="BU26" s="379">
        <v>0</v>
      </c>
      <c r="BV26" s="379">
        <v>0</v>
      </c>
    </row>
    <row r="27" spans="2:74" ht="13.5" customHeight="1" x14ac:dyDescent="0.15">
      <c r="B27" s="380" t="s">
        <v>215</v>
      </c>
      <c r="C27" s="381" t="s">
        <v>437</v>
      </c>
      <c r="D27" s="382">
        <v>0</v>
      </c>
      <c r="E27" s="382">
        <v>0</v>
      </c>
      <c r="F27" s="382">
        <v>0</v>
      </c>
      <c r="G27" s="382">
        <v>0</v>
      </c>
      <c r="H27" s="382">
        <v>0</v>
      </c>
      <c r="I27" s="382">
        <v>0</v>
      </c>
      <c r="J27" s="382">
        <v>0</v>
      </c>
      <c r="K27" s="382">
        <v>0</v>
      </c>
      <c r="L27" s="382">
        <v>0</v>
      </c>
      <c r="M27" s="382">
        <v>0</v>
      </c>
      <c r="N27" s="382">
        <v>0</v>
      </c>
      <c r="O27" s="382">
        <v>0</v>
      </c>
      <c r="P27" s="382">
        <v>0</v>
      </c>
      <c r="Q27" s="382">
        <v>0</v>
      </c>
      <c r="R27" s="382">
        <v>0</v>
      </c>
      <c r="S27" s="382">
        <v>0</v>
      </c>
      <c r="T27" s="382">
        <v>0</v>
      </c>
      <c r="U27" s="382">
        <v>0</v>
      </c>
      <c r="V27" s="382">
        <v>0</v>
      </c>
      <c r="W27" s="382">
        <v>0</v>
      </c>
      <c r="X27" s="382">
        <v>0</v>
      </c>
      <c r="Y27" s="382">
        <v>0</v>
      </c>
      <c r="Z27" s="382">
        <v>0</v>
      </c>
      <c r="AA27" s="382">
        <v>0</v>
      </c>
      <c r="AB27" s="382">
        <v>0</v>
      </c>
      <c r="AC27" s="382">
        <v>0</v>
      </c>
      <c r="AD27" s="382">
        <v>0</v>
      </c>
      <c r="AE27" s="382">
        <v>0</v>
      </c>
      <c r="AF27" s="382">
        <v>0</v>
      </c>
      <c r="AG27" s="382">
        <v>0</v>
      </c>
      <c r="AH27" s="382">
        <v>0</v>
      </c>
      <c r="AI27" s="382">
        <v>0</v>
      </c>
      <c r="AJ27" s="382">
        <v>0</v>
      </c>
      <c r="AK27" s="382">
        <v>0</v>
      </c>
      <c r="AL27" s="382">
        <v>0</v>
      </c>
      <c r="AM27" s="382">
        <v>0</v>
      </c>
      <c r="AN27" s="382">
        <v>0</v>
      </c>
      <c r="AO27" s="382">
        <v>0</v>
      </c>
      <c r="AP27" s="382">
        <v>0</v>
      </c>
      <c r="AQ27" s="382">
        <v>0</v>
      </c>
      <c r="AR27" s="382">
        <v>0</v>
      </c>
      <c r="AS27" s="382">
        <v>0</v>
      </c>
      <c r="AT27" s="382">
        <v>0</v>
      </c>
      <c r="AU27" s="382">
        <v>0</v>
      </c>
      <c r="AV27" s="382">
        <v>0</v>
      </c>
      <c r="AW27" s="382">
        <v>0</v>
      </c>
      <c r="AX27" s="382">
        <v>0</v>
      </c>
      <c r="AY27" s="382">
        <v>0</v>
      </c>
      <c r="AZ27" s="382">
        <v>0</v>
      </c>
      <c r="BA27" s="382">
        <v>0</v>
      </c>
      <c r="BB27" s="382">
        <v>0</v>
      </c>
      <c r="BC27" s="382">
        <v>0</v>
      </c>
      <c r="BD27" s="382">
        <v>0</v>
      </c>
      <c r="BE27" s="382">
        <v>0</v>
      </c>
      <c r="BF27" s="382">
        <v>0</v>
      </c>
      <c r="BG27" s="382">
        <v>0</v>
      </c>
      <c r="BH27" s="382">
        <v>0</v>
      </c>
      <c r="BI27" s="382">
        <v>0</v>
      </c>
      <c r="BJ27" s="382">
        <v>0</v>
      </c>
      <c r="BK27" s="382">
        <v>0</v>
      </c>
      <c r="BL27" s="382">
        <v>0</v>
      </c>
      <c r="BM27" s="382">
        <v>0</v>
      </c>
      <c r="BN27" s="382">
        <v>0</v>
      </c>
      <c r="BO27" s="382">
        <v>0</v>
      </c>
      <c r="BP27" s="382">
        <v>0</v>
      </c>
      <c r="BQ27" s="382">
        <v>0</v>
      </c>
      <c r="BR27" s="382">
        <v>0</v>
      </c>
      <c r="BS27" s="382">
        <v>0</v>
      </c>
      <c r="BT27" s="382">
        <v>0</v>
      </c>
      <c r="BU27" s="382">
        <v>0</v>
      </c>
      <c r="BV27" s="382">
        <v>0</v>
      </c>
    </row>
    <row r="28" spans="2:74" ht="13.5" customHeight="1" x14ac:dyDescent="0.15">
      <c r="B28" s="377" t="s">
        <v>216</v>
      </c>
      <c r="C28" s="378" t="s">
        <v>217</v>
      </c>
      <c r="D28" s="379">
        <v>2.9355005377173261E-3</v>
      </c>
      <c r="E28" s="379">
        <v>1.8707096475405649E-3</v>
      </c>
      <c r="F28" s="379">
        <v>2.4087556446769228E-3</v>
      </c>
      <c r="G28" s="379">
        <v>2.560433841107343E-3</v>
      </c>
      <c r="H28" s="379">
        <v>2.5732640996684584E-3</v>
      </c>
      <c r="I28" s="379">
        <v>1.9767031415460642E-3</v>
      </c>
      <c r="J28" s="379">
        <v>2.1940238720237698E-3</v>
      </c>
      <c r="K28" s="379">
        <v>1.9638229085953991E-3</v>
      </c>
      <c r="L28" s="379">
        <v>2.1074979569511254E-3</v>
      </c>
      <c r="M28" s="379">
        <v>2.1075450111398808E-3</v>
      </c>
      <c r="N28" s="379">
        <v>2.1041058497933804E-3</v>
      </c>
      <c r="O28" s="379">
        <v>2.3320997352719464E-3</v>
      </c>
      <c r="P28" s="379">
        <v>1.9078108821315302E-3</v>
      </c>
      <c r="Q28" s="379">
        <v>2.507196062059131E-3</v>
      </c>
      <c r="R28" s="379">
        <v>2.241621544824538E-3</v>
      </c>
      <c r="S28" s="379">
        <v>1.3081627735655695E-3</v>
      </c>
      <c r="T28" s="379">
        <v>7.1887345841870824E-4</v>
      </c>
      <c r="U28" s="379">
        <v>6.8011999925466303E-4</v>
      </c>
      <c r="V28" s="379">
        <v>7.2376868117577698E-4</v>
      </c>
      <c r="W28" s="379">
        <v>1.3481854671170269E-3</v>
      </c>
      <c r="X28" s="379">
        <v>1.4339985284622431E-3</v>
      </c>
      <c r="Y28" s="379">
        <v>1.3335749229932959E-3</v>
      </c>
      <c r="Z28" s="379">
        <v>1.487672538720409E-3</v>
      </c>
      <c r="AA28" s="379">
        <v>1.2906683248311494E-3</v>
      </c>
      <c r="AB28" s="379">
        <v>1.4841239416063792E-3</v>
      </c>
      <c r="AC28" s="379">
        <v>1.2332888494650056E-3</v>
      </c>
      <c r="AD28" s="379">
        <v>1.3537246912620213E-3</v>
      </c>
      <c r="AE28" s="379">
        <v>1.6263223280502956E-3</v>
      </c>
      <c r="AF28" s="379">
        <v>5.3171924745467362E-3</v>
      </c>
      <c r="AG28" s="379">
        <v>3.3107977208292603E-3</v>
      </c>
      <c r="AH28" s="379">
        <v>3.2522558415029436E-3</v>
      </c>
      <c r="AI28" s="379">
        <v>4.7700614996128068E-3</v>
      </c>
      <c r="AJ28" s="379">
        <v>4.7630799096190293E-3</v>
      </c>
      <c r="AK28" s="379">
        <v>4.9662228350525221E-3</v>
      </c>
      <c r="AL28" s="379">
        <v>5.2693302074040974E-3</v>
      </c>
      <c r="AM28" s="379">
        <v>1.67294495214467E-3</v>
      </c>
      <c r="AN28" s="379">
        <v>1.7860737279894764E-3</v>
      </c>
      <c r="AO28" s="379">
        <v>5.7721344258047872E-3</v>
      </c>
      <c r="AP28" s="379">
        <v>3.2294871533649831E-3</v>
      </c>
      <c r="AQ28" s="379">
        <v>3.4231448763250884E-3</v>
      </c>
      <c r="AR28" s="379">
        <v>3.7153056020980549E-3</v>
      </c>
      <c r="AS28" s="379">
        <v>3.9088810313721249E-3</v>
      </c>
      <c r="AT28" s="379">
        <v>3.7031124670139199E-3</v>
      </c>
      <c r="AU28" s="379">
        <v>3.1798058961033469E-3</v>
      </c>
      <c r="AV28" s="379">
        <v>9.8403505624887894E-3</v>
      </c>
      <c r="AW28" s="379">
        <v>2.9830197338228544E-3</v>
      </c>
      <c r="AX28" s="379">
        <v>4.1386126382111314E-3</v>
      </c>
      <c r="AY28" s="379">
        <v>5.9333947355664357E-3</v>
      </c>
      <c r="AZ28" s="379">
        <v>5.8104445996000143E-3</v>
      </c>
      <c r="BA28" s="379">
        <v>6.4907198798412188E-3</v>
      </c>
      <c r="BB28" s="379">
        <v>5.1900788850635319E-3</v>
      </c>
      <c r="BC28" s="379">
        <v>2.1670951502833374E-3</v>
      </c>
      <c r="BD28" s="379">
        <v>2.3072170350778424E-3</v>
      </c>
      <c r="BE28" s="379">
        <v>2.3820964215542687E-3</v>
      </c>
      <c r="BF28" s="379">
        <v>3.8950051952328772E-3</v>
      </c>
      <c r="BG28" s="379">
        <v>2.2408517511630817E-3</v>
      </c>
      <c r="BH28" s="379">
        <v>1.4400697103808847E-3</v>
      </c>
      <c r="BI28" s="379">
        <v>1.6611481353784141E-3</v>
      </c>
      <c r="BJ28" s="379">
        <v>1.7412317435908317E-3</v>
      </c>
      <c r="BK28" s="379">
        <v>2.6054573950784316E-3</v>
      </c>
      <c r="BL28" s="379">
        <v>1.1474514707162471E-3</v>
      </c>
      <c r="BM28" s="379">
        <v>1.0366849326212903E-2</v>
      </c>
      <c r="BN28" s="379">
        <v>1.832882233716008E-3</v>
      </c>
      <c r="BO28" s="379">
        <v>1.291137940572871E-3</v>
      </c>
      <c r="BP28" s="379">
        <v>3.3933840326912648E-3</v>
      </c>
      <c r="BQ28" s="379">
        <v>3.139661148632354E-3</v>
      </c>
      <c r="BR28" s="379">
        <v>2.7645656106288735E-3</v>
      </c>
      <c r="BS28" s="379">
        <v>2.4899900861505828E-3</v>
      </c>
      <c r="BT28" s="379">
        <v>5.3539589202508077E-3</v>
      </c>
      <c r="BU28" s="379">
        <v>2.7608032149785159E-3</v>
      </c>
      <c r="BV28" s="379">
        <v>3.4296623096135917E-3</v>
      </c>
    </row>
    <row r="29" spans="2:74" ht="13.5" customHeight="1" x14ac:dyDescent="0.15">
      <c r="B29" s="380" t="s">
        <v>218</v>
      </c>
      <c r="C29" s="381" t="s">
        <v>65</v>
      </c>
      <c r="D29" s="382">
        <v>8.1066605152131752E-4</v>
      </c>
      <c r="E29" s="382">
        <v>8.5620254355438274E-4</v>
      </c>
      <c r="F29" s="382">
        <v>7.7387289188596557E-4</v>
      </c>
      <c r="G29" s="382">
        <v>8.3865622827239959E-4</v>
      </c>
      <c r="H29" s="382">
        <v>8.4744701322587036E-4</v>
      </c>
      <c r="I29" s="382">
        <v>4.3870707478190711E-4</v>
      </c>
      <c r="J29" s="382">
        <v>6.8215871682306573E-4</v>
      </c>
      <c r="K29" s="382">
        <v>7.7484169182675611E-4</v>
      </c>
      <c r="L29" s="382">
        <v>7.9232171529481765E-4</v>
      </c>
      <c r="M29" s="382">
        <v>7.9673878774221322E-4</v>
      </c>
      <c r="N29" s="382">
        <v>4.7389771391742808E-4</v>
      </c>
      <c r="O29" s="382">
        <v>5.1881776238305261E-4</v>
      </c>
      <c r="P29" s="382">
        <v>8.7509274080677026E-4</v>
      </c>
      <c r="Q29" s="382">
        <v>3.7178953011523234E-4</v>
      </c>
      <c r="R29" s="382">
        <v>3.6307954599270681E-4</v>
      </c>
      <c r="S29" s="382">
        <v>9.4228122163770071E-4</v>
      </c>
      <c r="T29" s="382">
        <v>8.16046760210772E-4</v>
      </c>
      <c r="U29" s="382">
        <v>7.0807013621033412E-4</v>
      </c>
      <c r="V29" s="382">
        <v>8.2968604915271992E-4</v>
      </c>
      <c r="W29" s="382">
        <v>9.5085467280245524E-4</v>
      </c>
      <c r="X29" s="382">
        <v>8.6340225535684796E-4</v>
      </c>
      <c r="Y29" s="382">
        <v>1.0847375732318657E-3</v>
      </c>
      <c r="Z29" s="382">
        <v>1.0575795070299349E-3</v>
      </c>
      <c r="AA29" s="382">
        <v>9.8589878378544217E-4</v>
      </c>
      <c r="AB29" s="382">
        <v>9.3682242161200022E-4</v>
      </c>
      <c r="AC29" s="382">
        <v>9.5435717510276169E-4</v>
      </c>
      <c r="AD29" s="382">
        <v>9.3538496610280923E-4</v>
      </c>
      <c r="AE29" s="382">
        <v>8.2069043406241763E-4</v>
      </c>
      <c r="AF29" s="382">
        <v>1.4813537112982255E-3</v>
      </c>
      <c r="AG29" s="382">
        <v>4.4556083120874204E-4</v>
      </c>
      <c r="AH29" s="382">
        <v>5.047243179884277E-4</v>
      </c>
      <c r="AI29" s="382">
        <v>6.4033570630566696E-4</v>
      </c>
      <c r="AJ29" s="382">
        <v>6.3946530320725962E-4</v>
      </c>
      <c r="AK29" s="382">
        <v>6.8432874412593014E-4</v>
      </c>
      <c r="AL29" s="382">
        <v>6.3822201767931746E-4</v>
      </c>
      <c r="AM29" s="382">
        <v>6.0317062900454082E-4</v>
      </c>
      <c r="AN29" s="382">
        <v>5.613374573681211E-4</v>
      </c>
      <c r="AO29" s="382">
        <v>7.5206621539197392E-4</v>
      </c>
      <c r="AP29" s="382">
        <v>7.3605819189470037E-4</v>
      </c>
      <c r="AQ29" s="382">
        <v>4.4169611307420494E-4</v>
      </c>
      <c r="AR29" s="382">
        <v>1.4569825890580607E-4</v>
      </c>
      <c r="AS29" s="382">
        <v>4.5081831574635031E-4</v>
      </c>
      <c r="AT29" s="382">
        <v>4.2864660009341542E-4</v>
      </c>
      <c r="AU29" s="382">
        <v>4.205621514090501E-4</v>
      </c>
      <c r="AV29" s="382">
        <v>4.3564051969351408E-4</v>
      </c>
      <c r="AW29" s="382">
        <v>5.9660394676457095E-4</v>
      </c>
      <c r="AX29" s="382">
        <v>6.1770337883748226E-4</v>
      </c>
      <c r="AY29" s="382">
        <v>6.6896117116680396E-4</v>
      </c>
      <c r="AZ29" s="382">
        <v>6.7453226512668193E-4</v>
      </c>
      <c r="BA29" s="382">
        <v>6.4370775667846802E-4</v>
      </c>
      <c r="BB29" s="382">
        <v>6.9269977151246347E-4</v>
      </c>
      <c r="BC29" s="382">
        <v>4.5223050591051316E-4</v>
      </c>
      <c r="BD29" s="382">
        <v>7.1168329031367171E-4</v>
      </c>
      <c r="BE29" s="382">
        <v>3.1059003271049953E-4</v>
      </c>
      <c r="BF29" s="382">
        <v>2.384697058305843E-4</v>
      </c>
      <c r="BG29" s="382">
        <v>3.2418413658958289E-4</v>
      </c>
      <c r="BH29" s="382">
        <v>2.4123460753514184E-3</v>
      </c>
      <c r="BI29" s="382">
        <v>3.3790435673070225E-4</v>
      </c>
      <c r="BJ29" s="382">
        <v>3.145450891647954E-4</v>
      </c>
      <c r="BK29" s="382">
        <v>3.8177653346907611E-4</v>
      </c>
      <c r="BL29" s="382">
        <v>1.9585809586363529E-4</v>
      </c>
      <c r="BM29" s="382">
        <v>4.2420403633046074E-4</v>
      </c>
      <c r="BN29" s="382">
        <v>2.6211464107096392E-4</v>
      </c>
      <c r="BO29" s="382">
        <v>1.0517929342703952E-4</v>
      </c>
      <c r="BP29" s="382">
        <v>3.6209760409238611E-4</v>
      </c>
      <c r="BQ29" s="382">
        <v>3.5652784893126376E-4</v>
      </c>
      <c r="BR29" s="382">
        <v>5.106046911754153E-4</v>
      </c>
      <c r="BS29" s="382">
        <v>3.4275789457504936E-4</v>
      </c>
      <c r="BT29" s="382">
        <v>2.7479746932016944E-4</v>
      </c>
      <c r="BU29" s="382">
        <v>2.3503240798977774E-4</v>
      </c>
      <c r="BV29" s="382">
        <v>3.1248115120962905E-4</v>
      </c>
    </row>
    <row r="30" spans="2:74" ht="13.5" customHeight="1" x14ac:dyDescent="0.15">
      <c r="B30" s="377" t="s">
        <v>219</v>
      </c>
      <c r="C30" s="378" t="s">
        <v>581</v>
      </c>
      <c r="D30" s="379">
        <v>2.8320534270347697E-3</v>
      </c>
      <c r="E30" s="379">
        <v>3.1461122829915087E-3</v>
      </c>
      <c r="F30" s="379">
        <v>4.8062616587802734E-3</v>
      </c>
      <c r="G30" s="379">
        <v>3.6374666877351976E-3</v>
      </c>
      <c r="H30" s="379">
        <v>3.6283057055927401E-3</v>
      </c>
      <c r="I30" s="379">
        <v>4.0542584841914177E-3</v>
      </c>
      <c r="J30" s="379">
        <v>6.4609320194984081E-3</v>
      </c>
      <c r="K30" s="379">
        <v>6.2388115531568115E-3</v>
      </c>
      <c r="L30" s="379">
        <v>6.8357523568004933E-3</v>
      </c>
      <c r="M30" s="379">
        <v>6.8340729681254523E-3</v>
      </c>
      <c r="N30" s="379">
        <v>6.956818440307844E-3</v>
      </c>
      <c r="O30" s="379">
        <v>5.9491368055354325E-3</v>
      </c>
      <c r="P30" s="379">
        <v>5.6174431529428387E-3</v>
      </c>
      <c r="Q30" s="379">
        <v>6.0860207697445191E-3</v>
      </c>
      <c r="R30" s="379">
        <v>4.2622381486100364E-3</v>
      </c>
      <c r="S30" s="379">
        <v>1.4103650668574443E-3</v>
      </c>
      <c r="T30" s="379">
        <v>1.3834134577708863E-3</v>
      </c>
      <c r="U30" s="379">
        <v>1.2298060260495277E-3</v>
      </c>
      <c r="V30" s="379">
        <v>1.4028166958724002E-3</v>
      </c>
      <c r="W30" s="379">
        <v>1.4121955361421643E-3</v>
      </c>
      <c r="X30" s="379">
        <v>1.3063651515834046E-3</v>
      </c>
      <c r="Y30" s="379">
        <v>1.4447061665760705E-3</v>
      </c>
      <c r="Z30" s="379">
        <v>1.7412348484483753E-3</v>
      </c>
      <c r="AA30" s="379">
        <v>1.4583938440643576E-3</v>
      </c>
      <c r="AB30" s="379">
        <v>1.3649667037697651E-3</v>
      </c>
      <c r="AC30" s="379">
        <v>1.4137158154011863E-3</v>
      </c>
      <c r="AD30" s="379">
        <v>1.3805039268487414E-3</v>
      </c>
      <c r="AE30" s="379">
        <v>1.9124345894665513E-3</v>
      </c>
      <c r="AF30" s="379">
        <v>2.350760841495153E-3</v>
      </c>
      <c r="AG30" s="379">
        <v>2.621422743661928E-3</v>
      </c>
      <c r="AH30" s="379">
        <v>1.9208278992231256E-3</v>
      </c>
      <c r="AI30" s="379">
        <v>2.0538750875432562E-3</v>
      </c>
      <c r="AJ30" s="379">
        <v>2.0417864196198474E-3</v>
      </c>
      <c r="AK30" s="379">
        <v>2.1278646028883054E-3</v>
      </c>
      <c r="AL30" s="379">
        <v>1.9812227549624727E-3</v>
      </c>
      <c r="AM30" s="379">
        <v>1.7981313091078766E-3</v>
      </c>
      <c r="AN30" s="379">
        <v>1.9221555358362936E-3</v>
      </c>
      <c r="AO30" s="379">
        <v>2.3684316797141941E-3</v>
      </c>
      <c r="AP30" s="379">
        <v>1.9738584730740233E-3</v>
      </c>
      <c r="AQ30" s="379">
        <v>1.7667844522968198E-3</v>
      </c>
      <c r="AR30" s="379">
        <v>1.4569825890580607E-3</v>
      </c>
      <c r="AS30" s="379">
        <v>1.6798349146262815E-3</v>
      </c>
      <c r="AT30" s="379">
        <v>1.603236823797671E-3</v>
      </c>
      <c r="AU30" s="379">
        <v>1.5442864184014855E-3</v>
      </c>
      <c r="AV30" s="379">
        <v>2.0244471209286833E-3</v>
      </c>
      <c r="AW30" s="379">
        <v>1.8357044515832951E-3</v>
      </c>
      <c r="AX30" s="379">
        <v>2.532583853233677E-3</v>
      </c>
      <c r="AY30" s="379">
        <v>2.4334674487372144E-3</v>
      </c>
      <c r="AZ30" s="379">
        <v>2.3194442800847305E-3</v>
      </c>
      <c r="BA30" s="379">
        <v>2.9503272181096449E-3</v>
      </c>
      <c r="BB30" s="379">
        <v>2.7811378886097413E-3</v>
      </c>
      <c r="BC30" s="379">
        <v>1.8696571551073485E-3</v>
      </c>
      <c r="BD30" s="379">
        <v>6.6786696833540462E-4</v>
      </c>
      <c r="BE30" s="379">
        <v>6.1778192501935243E-4</v>
      </c>
      <c r="BF30" s="379">
        <v>6.018521147152842E-4</v>
      </c>
      <c r="BG30" s="379">
        <v>6.1993106821516724E-4</v>
      </c>
      <c r="BH30" s="379">
        <v>8.8284528423031945E-4</v>
      </c>
      <c r="BI30" s="379">
        <v>1.7909790714250708E-3</v>
      </c>
      <c r="BJ30" s="379">
        <v>9.7983291664430314E-4</v>
      </c>
      <c r="BK30" s="379">
        <v>9.2430108103039473E-4</v>
      </c>
      <c r="BL30" s="379">
        <v>7.596920081983429E-4</v>
      </c>
      <c r="BM30" s="379">
        <v>4.1258200793784541E-4</v>
      </c>
      <c r="BN30" s="379">
        <v>6.164014636174317E-3</v>
      </c>
      <c r="BO30" s="379">
        <v>1.5271702132241014E-3</v>
      </c>
      <c r="BP30" s="379">
        <v>3.6097672412688788E-3</v>
      </c>
      <c r="BQ30" s="379">
        <v>3.495537209905608E-3</v>
      </c>
      <c r="BR30" s="379">
        <v>2.5617340151903858E-3</v>
      </c>
      <c r="BS30" s="379">
        <v>5.0476095326657498E-3</v>
      </c>
      <c r="BT30" s="379">
        <v>7.2506972367666301E-3</v>
      </c>
      <c r="BU30" s="379">
        <v>2.8088027912581185E-3</v>
      </c>
      <c r="BV30" s="379">
        <v>2.5547150862266304E-3</v>
      </c>
    </row>
    <row r="31" spans="2:74" ht="13.5" customHeight="1" x14ac:dyDescent="0.15">
      <c r="B31" s="380" t="s">
        <v>220</v>
      </c>
      <c r="C31" s="381" t="s">
        <v>221</v>
      </c>
      <c r="D31" s="382">
        <v>8.604232308231615E-4</v>
      </c>
      <c r="E31" s="382">
        <v>7.4458044840895635E-4</v>
      </c>
      <c r="F31" s="382">
        <v>8.2014255887783349E-4</v>
      </c>
      <c r="G31" s="382">
        <v>9.3539505610363985E-4</v>
      </c>
      <c r="H31" s="382">
        <v>9.3389857879167979E-4</v>
      </c>
      <c r="I31" s="382">
        <v>1.0034794009379255E-3</v>
      </c>
      <c r="J31" s="382">
        <v>6.5697887672426243E-4</v>
      </c>
      <c r="K31" s="382">
        <v>5.4773292008443105E-4</v>
      </c>
      <c r="L31" s="382">
        <v>5.9365774347294189E-4</v>
      </c>
      <c r="M31" s="382">
        <v>5.8401216091599187E-4</v>
      </c>
      <c r="N31" s="382">
        <v>1.2890017818554043E-3</v>
      </c>
      <c r="O31" s="382">
        <v>7.6413480687633991E-4</v>
      </c>
      <c r="P31" s="382">
        <v>4.8374691883107179E-4</v>
      </c>
      <c r="Q31" s="382">
        <v>8.7984581108717873E-4</v>
      </c>
      <c r="R31" s="382">
        <v>3.7886561320978106E-4</v>
      </c>
      <c r="S31" s="382">
        <v>6.6557748349246903E-4</v>
      </c>
      <c r="T31" s="382">
        <v>1.4377469168374165E-3</v>
      </c>
      <c r="U31" s="382">
        <v>1.6211079434289228E-3</v>
      </c>
      <c r="V31" s="382">
        <v>1.4145852923142827E-3</v>
      </c>
      <c r="W31" s="382">
        <v>6.131341423250402E-4</v>
      </c>
      <c r="X31" s="382">
        <v>5.6308842740663992E-4</v>
      </c>
      <c r="Y31" s="382">
        <v>6.0397414990638403E-4</v>
      </c>
      <c r="Z31" s="382">
        <v>7.8475930036060412E-4</v>
      </c>
      <c r="AA31" s="382">
        <v>6.3408428002798153E-4</v>
      </c>
      <c r="AB31" s="382">
        <v>5.9784062431818437E-4</v>
      </c>
      <c r="AC31" s="382">
        <v>6.1305568535517131E-4</v>
      </c>
      <c r="AD31" s="382">
        <v>5.9652463887085007E-4</v>
      </c>
      <c r="AE31" s="382">
        <v>8.2069043406241763E-4</v>
      </c>
      <c r="AF31" s="382">
        <v>1.2790702802615375E-3</v>
      </c>
      <c r="AG31" s="382">
        <v>8.2917179133211037E-4</v>
      </c>
      <c r="AH31" s="382">
        <v>6.8678829236326383E-4</v>
      </c>
      <c r="AI31" s="382">
        <v>5.1101764523812866E-4</v>
      </c>
      <c r="AJ31" s="382">
        <v>5.071384331536208E-4</v>
      </c>
      <c r="AK31" s="382">
        <v>5.3265749931343768E-4</v>
      </c>
      <c r="AL31" s="382">
        <v>4.9066219790867491E-4</v>
      </c>
      <c r="AM31" s="382">
        <v>4.4384253832409609E-4</v>
      </c>
      <c r="AN31" s="382">
        <v>4.7061625213690964E-4</v>
      </c>
      <c r="AO31" s="382">
        <v>5.9787690763378671E-4</v>
      </c>
      <c r="AP31" s="382">
        <v>5.068359176022331E-4</v>
      </c>
      <c r="AQ31" s="382">
        <v>4.4169611307420494E-4</v>
      </c>
      <c r="AR31" s="382">
        <v>3.6424564726451517E-4</v>
      </c>
      <c r="AS31" s="382">
        <v>3.9983291098932258E-4</v>
      </c>
      <c r="AT31" s="382">
        <v>3.8233305939366707E-4</v>
      </c>
      <c r="AU31" s="382">
        <v>3.6715743376980562E-4</v>
      </c>
      <c r="AV31" s="382">
        <v>4.9970530200138378E-4</v>
      </c>
      <c r="AW31" s="382">
        <v>5.0481872418540617E-4</v>
      </c>
      <c r="AX31" s="382">
        <v>4.9416270306998583E-4</v>
      </c>
      <c r="AY31" s="382">
        <v>5.7201027679480341E-4</v>
      </c>
      <c r="AZ31" s="382">
        <v>5.5619327124480783E-4</v>
      </c>
      <c r="BA31" s="382">
        <v>6.4370775667846802E-4</v>
      </c>
      <c r="BB31" s="382">
        <v>7.44393784311901E-4</v>
      </c>
      <c r="BC31" s="382">
        <v>9.7635827555561975E-4</v>
      </c>
      <c r="BD31" s="382">
        <v>3.4610468471722098E-4</v>
      </c>
      <c r="BE31" s="382">
        <v>4.4107862413372904E-4</v>
      </c>
      <c r="BF31" s="382">
        <v>2.6118110638587806E-4</v>
      </c>
      <c r="BG31" s="382">
        <v>3.2987157758238256E-4</v>
      </c>
      <c r="BH31" s="382">
        <v>6.6500034396569513E-5</v>
      </c>
      <c r="BI31" s="382">
        <v>1.0893761322590325E-3</v>
      </c>
      <c r="BJ31" s="382">
        <v>5.7666599680212497E-4</v>
      </c>
      <c r="BK31" s="382">
        <v>4.7554620835621762E-4</v>
      </c>
      <c r="BL31" s="382">
        <v>6.7066560098759961E-4</v>
      </c>
      <c r="BM31" s="382">
        <v>2.0338549687076886E-4</v>
      </c>
      <c r="BN31" s="382">
        <v>2.8726996559865353E-3</v>
      </c>
      <c r="BO31" s="382">
        <v>8.6959258345190162E-5</v>
      </c>
      <c r="BP31" s="382">
        <v>1.0300353130564368E-3</v>
      </c>
      <c r="BQ31" s="382">
        <v>1.1966821401056679E-3</v>
      </c>
      <c r="BR31" s="382">
        <v>4.5585260406318557E-4</v>
      </c>
      <c r="BS31" s="382">
        <v>6.4247892346354547E-4</v>
      </c>
      <c r="BT31" s="382">
        <v>2.7303141874613236E-3</v>
      </c>
      <c r="BU31" s="382">
        <v>8.4578563720265093E-4</v>
      </c>
      <c r="BV31" s="382">
        <v>6.9763233758428811E-4</v>
      </c>
    </row>
    <row r="32" spans="2:74" ht="13.5" customHeight="1" x14ac:dyDescent="0.15">
      <c r="B32" s="377" t="s">
        <v>222</v>
      </c>
      <c r="C32" s="378" t="s">
        <v>223</v>
      </c>
      <c r="D32" s="379">
        <v>2.5830630274174485E-3</v>
      </c>
      <c r="E32" s="379">
        <v>8.5633248778621681E-4</v>
      </c>
      <c r="F32" s="379">
        <v>9.1585975460551608E-4</v>
      </c>
      <c r="G32" s="379">
        <v>8.4256048589787566E-4</v>
      </c>
      <c r="H32" s="379">
        <v>8.3503345509334387E-4</v>
      </c>
      <c r="I32" s="379">
        <v>1.1850133629166457E-3</v>
      </c>
      <c r="J32" s="379">
        <v>1.0196299883911725E-3</v>
      </c>
      <c r="K32" s="379">
        <v>8.1491971036951928E-4</v>
      </c>
      <c r="L32" s="379">
        <v>9.4897059124835923E-4</v>
      </c>
      <c r="M32" s="379">
        <v>9.4293904054243449E-4</v>
      </c>
      <c r="N32" s="379">
        <v>1.3837813246388899E-3</v>
      </c>
      <c r="O32" s="379">
        <v>1.151561077791305E-3</v>
      </c>
      <c r="P32" s="379">
        <v>5.0956487236419076E-4</v>
      </c>
      <c r="Q32" s="379">
        <v>1.4165012866833738E-3</v>
      </c>
      <c r="R32" s="379">
        <v>3.1572134434148418E-4</v>
      </c>
      <c r="S32" s="379">
        <v>7.9409454150708913E-4</v>
      </c>
      <c r="T32" s="379">
        <v>7.3872606846224812E-4</v>
      </c>
      <c r="U32" s="379">
        <v>7.2670356084744811E-4</v>
      </c>
      <c r="V32" s="379">
        <v>7.4024471619441251E-4</v>
      </c>
      <c r="W32" s="379">
        <v>7.9785499562041973E-4</v>
      </c>
      <c r="X32" s="379">
        <v>6.8321395858672313E-4</v>
      </c>
      <c r="Y32" s="379">
        <v>5.5324032131424776E-4</v>
      </c>
      <c r="Z32" s="379">
        <v>1.5486558790347301E-3</v>
      </c>
      <c r="AA32" s="379">
        <v>6.9135640854663788E-4</v>
      </c>
      <c r="AB32" s="379">
        <v>7.0631479945220538E-4</v>
      </c>
      <c r="AC32" s="379">
        <v>8.19717573635982E-4</v>
      </c>
      <c r="AD32" s="379">
        <v>7.645815083541774E-4</v>
      </c>
      <c r="AE32" s="379">
        <v>1.0164514550314347E-3</v>
      </c>
      <c r="AF32" s="379">
        <v>7.1593045723013812E-4</v>
      </c>
      <c r="AG32" s="379">
        <v>5.7803790721025206E-3</v>
      </c>
      <c r="AH32" s="379">
        <v>5.2076653019435667E-3</v>
      </c>
      <c r="AI32" s="379">
        <v>5.1575085531641767E-3</v>
      </c>
      <c r="AJ32" s="379">
        <v>4.9558990631257604E-3</v>
      </c>
      <c r="AK32" s="379">
        <v>5.9962258748590975E-3</v>
      </c>
      <c r="AL32" s="379">
        <v>4.3308291159257807E-3</v>
      </c>
      <c r="AM32" s="379">
        <v>4.3132390262777542E-3</v>
      </c>
      <c r="AN32" s="379">
        <v>2.3389060723671713E-3</v>
      </c>
      <c r="AO32" s="379">
        <v>5.9903070517483446E-3</v>
      </c>
      <c r="AP32" s="379">
        <v>1.7680678090425641E-2</v>
      </c>
      <c r="AQ32" s="379">
        <v>1.9986749116607774E-2</v>
      </c>
      <c r="AR32" s="379">
        <v>3.2782108253806368E-3</v>
      </c>
      <c r="AS32" s="379">
        <v>5.8141251038715811E-4</v>
      </c>
      <c r="AT32" s="379">
        <v>1.6160469520763246E-4</v>
      </c>
      <c r="AU32" s="379">
        <v>0</v>
      </c>
      <c r="AV32" s="379">
        <v>7.3033851830971478E-4</v>
      </c>
      <c r="AW32" s="379">
        <v>2.6158788435061953E-3</v>
      </c>
      <c r="AX32" s="379">
        <v>3.0885168941874111E-3</v>
      </c>
      <c r="AY32" s="379">
        <v>4.7118134664792281E-3</v>
      </c>
      <c r="AZ32" s="379">
        <v>4.7690614534395227E-3</v>
      </c>
      <c r="BA32" s="379">
        <v>4.4523119836927371E-3</v>
      </c>
      <c r="BB32" s="379">
        <v>1.7286477880131924E-2</v>
      </c>
      <c r="BC32" s="379">
        <v>4.8044771969128165E-3</v>
      </c>
      <c r="BD32" s="379">
        <v>6.7291248419956871E-3</v>
      </c>
      <c r="BE32" s="379">
        <v>9.3625564346167204E-3</v>
      </c>
      <c r="BF32" s="379">
        <v>3.7473810916234675E-4</v>
      </c>
      <c r="BG32" s="379">
        <v>5.0049480736637361E-4</v>
      </c>
      <c r="BH32" s="379">
        <v>2.9214153041803299E-3</v>
      </c>
      <c r="BI32" s="379">
        <v>5.3316664531477985E-3</v>
      </c>
      <c r="BJ32" s="379">
        <v>1.9696513916747905E-3</v>
      </c>
      <c r="BK32" s="379">
        <v>2.3777310417810878E-3</v>
      </c>
      <c r="BL32" s="379">
        <v>6.9480164916473448E-3</v>
      </c>
      <c r="BM32" s="379">
        <v>4.6313783144572226E-3</v>
      </c>
      <c r="BN32" s="379">
        <v>1.5573258161798663E-3</v>
      </c>
      <c r="BO32" s="379">
        <v>7.4876062352272786E-3</v>
      </c>
      <c r="BP32" s="379">
        <v>6.5883189362528878E-3</v>
      </c>
      <c r="BQ32" s="379">
        <v>9.4528764041135627E-3</v>
      </c>
      <c r="BR32" s="379">
        <v>5.3312770882840074E-3</v>
      </c>
      <c r="BS32" s="379">
        <v>6.4878075022479081E-3</v>
      </c>
      <c r="BT32" s="379">
        <v>6.6580106641197859E-3</v>
      </c>
      <c r="BU32" s="379">
        <v>5.9089133557993423E-3</v>
      </c>
      <c r="BV32" s="379">
        <v>6.2296387645221982E-3</v>
      </c>
    </row>
    <row r="33" spans="2:74" ht="13.5" customHeight="1" x14ac:dyDescent="0.15">
      <c r="B33" s="380" t="s">
        <v>224</v>
      </c>
      <c r="C33" s="381" t="s">
        <v>438</v>
      </c>
      <c r="D33" s="382">
        <v>4.8541691482332283E-2</v>
      </c>
      <c r="E33" s="382">
        <v>5.3389894159123728E-2</v>
      </c>
      <c r="F33" s="382">
        <v>6.0377784204120419E-2</v>
      </c>
      <c r="G33" s="382">
        <v>6.4338478313421432E-2</v>
      </c>
      <c r="H33" s="382">
        <v>6.4140744035423858E-2</v>
      </c>
      <c r="I33" s="382">
        <v>7.3334678029347997E-2</v>
      </c>
      <c r="J33" s="382">
        <v>5.4770604747597436E-2</v>
      </c>
      <c r="K33" s="382">
        <v>4.7652764047345496E-2</v>
      </c>
      <c r="L33" s="382">
        <v>5.039217979763766E-2</v>
      </c>
      <c r="M33" s="382">
        <v>4.9994701555586468E-2</v>
      </c>
      <c r="N33" s="382">
        <v>7.9046138681427E-2</v>
      </c>
      <c r="O33" s="382">
        <v>6.2140633354623255E-2</v>
      </c>
      <c r="P33" s="382">
        <v>4.1806060968417852E-2</v>
      </c>
      <c r="Q33" s="382">
        <v>7.0532343165661676E-2</v>
      </c>
      <c r="R33" s="382">
        <v>3.6592103809178017E-2</v>
      </c>
      <c r="S33" s="382">
        <v>4.6083798172133913E-2</v>
      </c>
      <c r="T33" s="382">
        <v>6.1649668304681139E-2</v>
      </c>
      <c r="U33" s="382">
        <v>5.4102148433860658E-2</v>
      </c>
      <c r="V33" s="382">
        <v>6.2603048772594233E-2</v>
      </c>
      <c r="W33" s="382">
        <v>4.5026612789396299E-2</v>
      </c>
      <c r="X33" s="382">
        <v>4.2486898809255672E-2</v>
      </c>
      <c r="Y33" s="382">
        <v>4.422781904934469E-2</v>
      </c>
      <c r="Z33" s="382">
        <v>4.2394655291668873E-2</v>
      </c>
      <c r="AA33" s="382">
        <v>4.9861524174974532E-2</v>
      </c>
      <c r="AB33" s="382">
        <v>5.1926258927034272E-2</v>
      </c>
      <c r="AC33" s="382">
        <v>4.1617991810744243E-2</v>
      </c>
      <c r="AD33" s="382">
        <v>4.4685961105906898E-2</v>
      </c>
      <c r="AE33" s="382">
        <v>3.6818130482249745E-2</v>
      </c>
      <c r="AF33" s="382">
        <v>6.1576879709472385E-2</v>
      </c>
      <c r="AG33" s="382">
        <v>3.604348889806501E-2</v>
      </c>
      <c r="AH33" s="382">
        <v>3.7938923817274664E-2</v>
      </c>
      <c r="AI33" s="382">
        <v>3.7377990945031032E-2</v>
      </c>
      <c r="AJ33" s="382">
        <v>3.7294867573455161E-2</v>
      </c>
      <c r="AK33" s="382">
        <v>3.4419800053478472E-2</v>
      </c>
      <c r="AL33" s="382">
        <v>4.2135035809053464E-2</v>
      </c>
      <c r="AM33" s="382">
        <v>4.1129408551366237E-2</v>
      </c>
      <c r="AN33" s="382">
        <v>3.1108868281315118E-2</v>
      </c>
      <c r="AO33" s="382">
        <v>2.4079230228236888E-2</v>
      </c>
      <c r="AP33" s="382">
        <v>4.8202897369547054E-2</v>
      </c>
      <c r="AQ33" s="382">
        <v>2.771643109540636E-2</v>
      </c>
      <c r="AR33" s="382">
        <v>3.3729146936694106E-2</v>
      </c>
      <c r="AS33" s="382">
        <v>4.9384284151500001E-2</v>
      </c>
      <c r="AT33" s="382">
        <v>5.0351687290973196E-2</v>
      </c>
      <c r="AU33" s="382">
        <v>5.1837066656875805E-2</v>
      </c>
      <c r="AV33" s="382">
        <v>4.4755656920277782E-2</v>
      </c>
      <c r="AW33" s="382">
        <v>3.1895364846259752E-2</v>
      </c>
      <c r="AX33" s="382">
        <v>1.9704737784915684E-2</v>
      </c>
      <c r="AY33" s="382">
        <v>3.9866207765766638E-2</v>
      </c>
      <c r="AZ33" s="382">
        <v>4.0424600310048166E-2</v>
      </c>
      <c r="BA33" s="382">
        <v>3.7335049887351146E-2</v>
      </c>
      <c r="BB33" s="382">
        <v>4.2378751692978917E-2</v>
      </c>
      <c r="BC33" s="382">
        <v>3.8207322161789854E-2</v>
      </c>
      <c r="BD33" s="382">
        <v>3.6905293011694977E-2</v>
      </c>
      <c r="BE33" s="382">
        <v>3.326779453212024E-2</v>
      </c>
      <c r="BF33" s="382">
        <v>4.1045178653554615E-2</v>
      </c>
      <c r="BG33" s="382">
        <v>4.1984689408847385E-2</v>
      </c>
      <c r="BH33" s="382">
        <v>4.5458506271641178E-2</v>
      </c>
      <c r="BI33" s="382">
        <v>4.7181078043869097E-2</v>
      </c>
      <c r="BJ33" s="382">
        <v>3.7502012714112215E-2</v>
      </c>
      <c r="BK33" s="382">
        <v>1.6496764946216394E-2</v>
      </c>
      <c r="BL33" s="382">
        <v>3.1428300109997073E-2</v>
      </c>
      <c r="BM33" s="382">
        <v>4.9614439208074984E-2</v>
      </c>
      <c r="BN33" s="382">
        <v>3.6071007144304189E-2</v>
      </c>
      <c r="BO33" s="382">
        <v>3.9332914824648728E-2</v>
      </c>
      <c r="BP33" s="382">
        <v>3.3369557327138956E-2</v>
      </c>
      <c r="BQ33" s="382">
        <v>3.2584168599217075E-2</v>
      </c>
      <c r="BR33" s="382">
        <v>2.2950664636415031E-2</v>
      </c>
      <c r="BS33" s="382">
        <v>2.621406229586308E-2</v>
      </c>
      <c r="BT33" s="382">
        <v>3.7011475090209862E-2</v>
      </c>
      <c r="BU33" s="382">
        <v>4.3300583277609689E-2</v>
      </c>
      <c r="BV33" s="382">
        <v>4.0572407332987906E-2</v>
      </c>
    </row>
    <row r="34" spans="2:74" ht="13.5" customHeight="1" x14ac:dyDescent="0.15">
      <c r="B34" s="377" t="s">
        <v>225</v>
      </c>
      <c r="C34" s="378" t="s">
        <v>439</v>
      </c>
      <c r="D34" s="379">
        <v>1.1133699790318244E-2</v>
      </c>
      <c r="E34" s="379">
        <v>1.0249448744082502E-2</v>
      </c>
      <c r="F34" s="379">
        <v>9.5578640955646579E-3</v>
      </c>
      <c r="G34" s="379">
        <v>1.0480220434385535E-2</v>
      </c>
      <c r="H34" s="379">
        <v>1.0507633617821791E-2</v>
      </c>
      <c r="I34" s="379">
        <v>9.2330190106399077E-3</v>
      </c>
      <c r="J34" s="379">
        <v>8.2520784499413267E-3</v>
      </c>
      <c r="K34" s="379">
        <v>8.2293531407807204E-3</v>
      </c>
      <c r="L34" s="379">
        <v>8.3252134405772983E-3</v>
      </c>
      <c r="M34" s="379">
        <v>8.3244741063838237E-3</v>
      </c>
      <c r="N34" s="379">
        <v>8.3785115820601275E-3</v>
      </c>
      <c r="O34" s="379">
        <v>8.1677079409286091E-3</v>
      </c>
      <c r="P34" s="379">
        <v>7.4749769676677692E-3</v>
      </c>
      <c r="Q34" s="379">
        <v>8.4535854698146711E-3</v>
      </c>
      <c r="R34" s="379">
        <v>7.1826605837687655E-3</v>
      </c>
      <c r="S34" s="379">
        <v>1.097252592369808E-2</v>
      </c>
      <c r="T34" s="379">
        <v>1.1373455806522732E-2</v>
      </c>
      <c r="U34" s="379">
        <v>1.5093073956062384E-2</v>
      </c>
      <c r="V34" s="379">
        <v>1.0903604603404185E-2</v>
      </c>
      <c r="W34" s="379">
        <v>1.094529601569964E-2</v>
      </c>
      <c r="X34" s="379">
        <v>1.1990029580912054E-2</v>
      </c>
      <c r="Y34" s="379">
        <v>1.0958506975901431E-2</v>
      </c>
      <c r="Z34" s="379">
        <v>1.2509608888161368E-2</v>
      </c>
      <c r="AA34" s="379">
        <v>1.0808068824735013E-2</v>
      </c>
      <c r="AB34" s="379">
        <v>1.1489633936638755E-2</v>
      </c>
      <c r="AC34" s="379">
        <v>1.0454616554335E-2</v>
      </c>
      <c r="AD34" s="379">
        <v>1.0833402427194383E-2</v>
      </c>
      <c r="AE34" s="379">
        <v>1.2882581033768777E-2</v>
      </c>
      <c r="AF34" s="379">
        <v>5.3796220024393574E-3</v>
      </c>
      <c r="AG34" s="379">
        <v>1.4938863802167803E-2</v>
      </c>
      <c r="AH34" s="379">
        <v>1.5364277398603949E-2</v>
      </c>
      <c r="AI34" s="379">
        <v>1.4018584949372402E-2</v>
      </c>
      <c r="AJ34" s="379">
        <v>1.4062737372063976E-2</v>
      </c>
      <c r="AK34" s="379">
        <v>1.4375158079514448E-2</v>
      </c>
      <c r="AL34" s="379">
        <v>1.3573439645196025E-2</v>
      </c>
      <c r="AM34" s="379">
        <v>1.4601281453072186E-2</v>
      </c>
      <c r="AN34" s="379">
        <v>1.1816436981365298E-2</v>
      </c>
      <c r="AO34" s="379">
        <v>1.5552141946466942E-2</v>
      </c>
      <c r="AP34" s="379">
        <v>1.4522504533507202E-2</v>
      </c>
      <c r="AQ34" s="379">
        <v>1.6563604240282685E-2</v>
      </c>
      <c r="AR34" s="379">
        <v>2.2728928389305746E-2</v>
      </c>
      <c r="AS34" s="379">
        <v>1.274903463161256E-2</v>
      </c>
      <c r="AT34" s="379">
        <v>1.2683997784833203E-2</v>
      </c>
      <c r="AU34" s="379">
        <v>1.2679170046183954E-2</v>
      </c>
      <c r="AV34" s="379">
        <v>1.1121646208646183E-2</v>
      </c>
      <c r="AW34" s="379">
        <v>1.7439192290041303E-2</v>
      </c>
      <c r="AX34" s="379">
        <v>1.4083637037494596E-2</v>
      </c>
      <c r="AY34" s="379">
        <v>1.338891851277328E-2</v>
      </c>
      <c r="AZ34" s="379">
        <v>1.3739157189685573E-2</v>
      </c>
      <c r="BA34" s="379">
        <v>1.180130887243858E-2</v>
      </c>
      <c r="BB34" s="379">
        <v>1.1362344013316377E-2</v>
      </c>
      <c r="BC34" s="379">
        <v>1.535121485036341E-2</v>
      </c>
      <c r="BD34" s="379">
        <v>1.4903303131052406E-2</v>
      </c>
      <c r="BE34" s="379">
        <v>1.5015702806796009E-2</v>
      </c>
      <c r="BF34" s="379">
        <v>1.3808531537618596E-2</v>
      </c>
      <c r="BG34" s="379">
        <v>1.5191154891767998E-2</v>
      </c>
      <c r="BH34" s="379">
        <v>1.4850145612144282E-2</v>
      </c>
      <c r="BI34" s="379">
        <v>1.6869423610830478E-2</v>
      </c>
      <c r="BJ34" s="379">
        <v>1.396979618227139E-2</v>
      </c>
      <c r="BK34" s="379">
        <v>1.5599255200868039E-2</v>
      </c>
      <c r="BL34" s="379">
        <v>1.4180917486369068E-2</v>
      </c>
      <c r="BM34" s="379">
        <v>1.5085392853614741E-2</v>
      </c>
      <c r="BN34" s="379">
        <v>1.626646977664568E-2</v>
      </c>
      <c r="BO34" s="379">
        <v>2.2023053313479018E-2</v>
      </c>
      <c r="BP34" s="379">
        <v>1.4338723520545197E-2</v>
      </c>
      <c r="BQ34" s="379">
        <v>1.4369310708480149E-2</v>
      </c>
      <c r="BR34" s="379">
        <v>1.4977184556427211E-2</v>
      </c>
      <c r="BS34" s="379">
        <v>3.1831910298875665E-2</v>
      </c>
      <c r="BT34" s="379">
        <v>1.4658926184737367E-2</v>
      </c>
      <c r="BU34" s="379">
        <v>9.8217064014883178E-3</v>
      </c>
      <c r="BV34" s="379">
        <v>1.0453947908665393E-2</v>
      </c>
    </row>
    <row r="35" spans="2:74" ht="13.5" customHeight="1" x14ac:dyDescent="0.15">
      <c r="B35" s="380" t="s">
        <v>226</v>
      </c>
      <c r="C35" s="381" t="s">
        <v>88</v>
      </c>
      <c r="D35" s="382">
        <v>5.3705347768861654E-3</v>
      </c>
      <c r="E35" s="382">
        <v>8.4629429587703853E-3</v>
      </c>
      <c r="F35" s="382">
        <v>9.1005697906106891E-3</v>
      </c>
      <c r="G35" s="382">
        <v>9.9620386862042942E-3</v>
      </c>
      <c r="H35" s="382">
        <v>9.8214520249782951E-3</v>
      </c>
      <c r="I35" s="382">
        <v>1.6358227018304673E-2</v>
      </c>
      <c r="J35" s="382">
        <v>7.8809828797046962E-3</v>
      </c>
      <c r="K35" s="382">
        <v>7.7884949368103237E-3</v>
      </c>
      <c r="L35" s="382">
        <v>7.7904287018087503E-3</v>
      </c>
      <c r="M35" s="382">
        <v>7.7254737900548593E-3</v>
      </c>
      <c r="N35" s="382">
        <v>1.2472987830306707E-2</v>
      </c>
      <c r="O35" s="382">
        <v>7.9922546502068717E-3</v>
      </c>
      <c r="P35" s="382">
        <v>8.0293835488000082E-3</v>
      </c>
      <c r="Q35" s="382">
        <v>7.9769322260771942E-3</v>
      </c>
      <c r="R35" s="382">
        <v>9.0769886498176713E-3</v>
      </c>
      <c r="S35" s="382">
        <v>7.7962806605218586E-3</v>
      </c>
      <c r="T35" s="382">
        <v>8.7152958091140202E-3</v>
      </c>
      <c r="U35" s="382">
        <v>7.6769709504909906E-3</v>
      </c>
      <c r="V35" s="382">
        <v>8.8464539453631148E-3</v>
      </c>
      <c r="W35" s="382">
        <v>7.7338640160726302E-3</v>
      </c>
      <c r="X35" s="382">
        <v>7.0798984939261528E-3</v>
      </c>
      <c r="Y35" s="382">
        <v>8.6634052062571718E-3</v>
      </c>
      <c r="Z35" s="382">
        <v>8.2311461176882185E-3</v>
      </c>
      <c r="AA35" s="382">
        <v>7.8462816070559264E-3</v>
      </c>
      <c r="AB35" s="382">
        <v>7.6375680582999386E-3</v>
      </c>
      <c r="AC35" s="382">
        <v>7.6935147271964075E-3</v>
      </c>
      <c r="AD35" s="382">
        <v>7.5512294501553457E-3</v>
      </c>
      <c r="AE35" s="382">
        <v>1.3748447088054814E-2</v>
      </c>
      <c r="AF35" s="382">
        <v>3.2378089685848148E-3</v>
      </c>
      <c r="AG35" s="382">
        <v>2.1189158551152372E-3</v>
      </c>
      <c r="AH35" s="382">
        <v>1.9235520484656419E-3</v>
      </c>
      <c r="AI35" s="382">
        <v>1.8750273638707651E-3</v>
      </c>
      <c r="AJ35" s="382">
        <v>1.8984609525747372E-3</v>
      </c>
      <c r="AK35" s="382">
        <v>1.977256971293292E-3</v>
      </c>
      <c r="AL35" s="382">
        <v>1.9683241693181858E-3</v>
      </c>
      <c r="AM35" s="382">
        <v>2.0485040230342898E-3</v>
      </c>
      <c r="AN35" s="382">
        <v>1.720867861729543E-3</v>
      </c>
      <c r="AO35" s="382">
        <v>2.4082901402231131E-3</v>
      </c>
      <c r="AP35" s="382">
        <v>2.470506734041036E-4</v>
      </c>
      <c r="AQ35" s="382">
        <v>2.2084805653710247E-4</v>
      </c>
      <c r="AR35" s="382">
        <v>1.4569825890580607E-4</v>
      </c>
      <c r="AS35" s="382">
        <v>1.5671303356896938E-3</v>
      </c>
      <c r="AT35" s="382">
        <v>1.5194782927449345E-3</v>
      </c>
      <c r="AU35" s="382">
        <v>1.5198092561501651E-3</v>
      </c>
      <c r="AV35" s="382">
        <v>1.8322527740050739E-3</v>
      </c>
      <c r="AW35" s="382">
        <v>2.2946305644791189E-4</v>
      </c>
      <c r="AX35" s="382">
        <v>1.7295694607449503E-3</v>
      </c>
      <c r="AY35" s="382">
        <v>2.0359687818120122E-3</v>
      </c>
      <c r="AZ35" s="382">
        <v>2.0709323929327954E-3</v>
      </c>
      <c r="BA35" s="382">
        <v>1.877480956978865E-3</v>
      </c>
      <c r="BB35" s="382">
        <v>4.6524611519493811E-4</v>
      </c>
      <c r="BC35" s="382">
        <v>2.2990709494673856E-3</v>
      </c>
      <c r="BD35" s="382">
        <v>3.7788258287923689E-3</v>
      </c>
      <c r="BE35" s="382">
        <v>2.0110194896944596E-3</v>
      </c>
      <c r="BF35" s="382">
        <v>9.9362377429410118E-4</v>
      </c>
      <c r="BG35" s="382">
        <v>5.4030689431597148E-4</v>
      </c>
      <c r="BH35" s="382">
        <v>1.2174092503840951E-2</v>
      </c>
      <c r="BI35" s="382">
        <v>1.227805143540567E-3</v>
      </c>
      <c r="BJ35" s="382">
        <v>2.3166495455946836E-3</v>
      </c>
      <c r="BK35" s="382">
        <v>1.560595303478855E-3</v>
      </c>
      <c r="BL35" s="382">
        <v>9.4170155182919592E-4</v>
      </c>
      <c r="BM35" s="382">
        <v>6.0027776647858348E-3</v>
      </c>
      <c r="BN35" s="382">
        <v>4.2437608554346545E-4</v>
      </c>
      <c r="BO35" s="382">
        <v>2.6667505892524984E-4</v>
      </c>
      <c r="BP35" s="382">
        <v>2.3945198577229698E-3</v>
      </c>
      <c r="BQ35" s="382">
        <v>4.5853261740976979E-3</v>
      </c>
      <c r="BR35" s="382">
        <v>1.1385945388111415E-3</v>
      </c>
      <c r="BS35" s="382">
        <v>1.1850508372975921E-3</v>
      </c>
      <c r="BT35" s="382">
        <v>1.1874924059825317E-3</v>
      </c>
      <c r="BU35" s="382">
        <v>3.5387273822686254E-3</v>
      </c>
      <c r="BV35" s="382">
        <v>2.9289657673265347E-3</v>
      </c>
    </row>
    <row r="36" spans="2:74" ht="13.5" customHeight="1" x14ac:dyDescent="0.15">
      <c r="B36" s="377" t="s">
        <v>227</v>
      </c>
      <c r="C36" s="378" t="s">
        <v>440</v>
      </c>
      <c r="D36" s="379">
        <v>4.2419875210315719E-2</v>
      </c>
      <c r="E36" s="379">
        <v>4.3217307428171051E-2</v>
      </c>
      <c r="F36" s="379">
        <v>4.6826428369407362E-2</v>
      </c>
      <c r="G36" s="379">
        <v>4.2281591761495846E-2</v>
      </c>
      <c r="H36" s="379">
        <v>4.2160544325657287E-2</v>
      </c>
      <c r="I36" s="379">
        <v>4.7788815490898091E-2</v>
      </c>
      <c r="J36" s="379">
        <v>5.3260582019721038E-2</v>
      </c>
      <c r="K36" s="379">
        <v>4.9857055067197481E-2</v>
      </c>
      <c r="L36" s="379">
        <v>5.0466354596516327E-2</v>
      </c>
      <c r="M36" s="379">
        <v>5.0357309736542413E-2</v>
      </c>
      <c r="N36" s="379">
        <v>5.8327330628957043E-2</v>
      </c>
      <c r="O36" s="379">
        <v>5.7890456015805086E-2</v>
      </c>
      <c r="P36" s="379">
        <v>4.714086547215602E-2</v>
      </c>
      <c r="Q36" s="379">
        <v>6.2326617382590495E-2</v>
      </c>
      <c r="R36" s="379">
        <v>4.3238038107566261E-2</v>
      </c>
      <c r="S36" s="379">
        <v>3.9443838776613296E-2</v>
      </c>
      <c r="T36" s="379">
        <v>4.1890052066082026E-2</v>
      </c>
      <c r="U36" s="379">
        <v>5.0226396109340939E-2</v>
      </c>
      <c r="V36" s="379">
        <v>4.0837029653332454E-2</v>
      </c>
      <c r="W36" s="379">
        <v>3.9277699594501184E-2</v>
      </c>
      <c r="X36" s="379">
        <v>4.3845818880730365E-2</v>
      </c>
      <c r="Y36" s="379">
        <v>3.6262607960379299E-2</v>
      </c>
      <c r="Z36" s="379">
        <v>4.2123439909744653E-2</v>
      </c>
      <c r="AA36" s="379">
        <v>3.6298256881859871E-2</v>
      </c>
      <c r="AB36" s="379">
        <v>3.8422456783929713E-2</v>
      </c>
      <c r="AC36" s="379">
        <v>4.0911381402311049E-2</v>
      </c>
      <c r="AD36" s="379">
        <v>3.8558494347778846E-2</v>
      </c>
      <c r="AE36" s="379">
        <v>3.9227496894176109E-2</v>
      </c>
      <c r="AF36" s="379">
        <v>4.3234653190251784E-2</v>
      </c>
      <c r="AG36" s="379">
        <v>4.0964761859426047E-2</v>
      </c>
      <c r="AH36" s="379">
        <v>4.4096863179982647E-2</v>
      </c>
      <c r="AI36" s="379">
        <v>4.9966977407543078E-2</v>
      </c>
      <c r="AJ36" s="379">
        <v>4.9163212992642626E-2</v>
      </c>
      <c r="AK36" s="379">
        <v>5.192729905846831E-2</v>
      </c>
      <c r="AL36" s="379">
        <v>5.3939821390704863E-2</v>
      </c>
      <c r="AM36" s="379">
        <v>6.7486826981074097E-2</v>
      </c>
      <c r="AN36" s="379">
        <v>8.1544188314541757E-2</v>
      </c>
      <c r="AO36" s="379">
        <v>4.7540129865157779E-2</v>
      </c>
      <c r="AP36" s="379">
        <v>3.4174494182848063E-2</v>
      </c>
      <c r="AQ36" s="379">
        <v>3.7102473498233215E-2</v>
      </c>
      <c r="AR36" s="379">
        <v>3.4093392583958625E-2</v>
      </c>
      <c r="AS36" s="379">
        <v>3.7540464074520982E-2</v>
      </c>
      <c r="AT36" s="379">
        <v>3.3277757084493632E-2</v>
      </c>
      <c r="AU36" s="379">
        <v>3.3663886283554573E-2</v>
      </c>
      <c r="AV36" s="379">
        <v>3.2865233323937162E-2</v>
      </c>
      <c r="AW36" s="379">
        <v>2.0009178522257916E-2</v>
      </c>
      <c r="AX36" s="379">
        <v>3.1688183334362838E-2</v>
      </c>
      <c r="AY36" s="379">
        <v>7.9480343206166079E-2</v>
      </c>
      <c r="AZ36" s="379">
        <v>8.0375844644568831E-2</v>
      </c>
      <c r="BA36" s="379">
        <v>7.5421092157493833E-2</v>
      </c>
      <c r="BB36" s="379">
        <v>9.8322012344530252E-2</v>
      </c>
      <c r="BC36" s="379">
        <v>4.0996706186086536E-2</v>
      </c>
      <c r="BD36" s="379">
        <v>3.3888605631857915E-2</v>
      </c>
      <c r="BE36" s="379">
        <v>3.83731606715541E-2</v>
      </c>
      <c r="BF36" s="379">
        <v>3.4248792037382965E-2</v>
      </c>
      <c r="BG36" s="379">
        <v>4.4111792340154471E-2</v>
      </c>
      <c r="BH36" s="379">
        <v>1.4490128184549061E-2</v>
      </c>
      <c r="BI36" s="379">
        <v>5.6148870513846767E-2</v>
      </c>
      <c r="BJ36" s="379">
        <v>5.5297525953090343E-2</v>
      </c>
      <c r="BK36" s="379">
        <v>2.4895848682536068E-2</v>
      </c>
      <c r="BL36" s="379">
        <v>4.8467954450133341E-2</v>
      </c>
      <c r="BM36" s="379">
        <v>4.8225606815157453E-2</v>
      </c>
      <c r="BN36" s="379">
        <v>2.5983914034078744E-2</v>
      </c>
      <c r="BO36" s="379">
        <v>3.097902873962079E-2</v>
      </c>
      <c r="BP36" s="379">
        <v>3.6546237899833897E-2</v>
      </c>
      <c r="BQ36" s="379">
        <v>3.8356400098550292E-2</v>
      </c>
      <c r="BR36" s="379">
        <v>2.4815553906540676E-2</v>
      </c>
      <c r="BS36" s="379">
        <v>2.4549457812343894E-2</v>
      </c>
      <c r="BT36" s="379">
        <v>4.1699279733933885E-2</v>
      </c>
      <c r="BU36" s="379">
        <v>4.8628536244645568E-2</v>
      </c>
      <c r="BV36" s="379">
        <v>4.3346222575237105E-2</v>
      </c>
    </row>
    <row r="37" spans="2:74" ht="13.5" customHeight="1" x14ac:dyDescent="0.15">
      <c r="B37" s="380" t="s">
        <v>228</v>
      </c>
      <c r="C37" s="381" t="s">
        <v>441</v>
      </c>
      <c r="D37" s="382">
        <v>8.4057227142986489E-3</v>
      </c>
      <c r="E37" s="382">
        <v>8.2840422375928917E-3</v>
      </c>
      <c r="F37" s="382">
        <v>7.7253183423001996E-3</v>
      </c>
      <c r="G37" s="382">
        <v>6.8745300656576835E-3</v>
      </c>
      <c r="H37" s="382">
        <v>6.6399235768160401E-3</v>
      </c>
      <c r="I37" s="382">
        <v>1.7548282991276285E-2</v>
      </c>
      <c r="J37" s="382">
        <v>8.9297846340639937E-3</v>
      </c>
      <c r="K37" s="382">
        <v>7.9488070109813777E-3</v>
      </c>
      <c r="L37" s="382">
        <v>8.1112476745811516E-3</v>
      </c>
      <c r="M37" s="382">
        <v>8.0120893935660843E-3</v>
      </c>
      <c r="N37" s="382">
        <v>1.5259506388141183E-2</v>
      </c>
      <c r="O37" s="382">
        <v>1.0142946797560644E-2</v>
      </c>
      <c r="P37" s="382">
        <v>7.5293305540532832E-3</v>
      </c>
      <c r="Q37" s="382">
        <v>1.1221538894624305E-2</v>
      </c>
      <c r="R37" s="382">
        <v>1.1665903673417841E-2</v>
      </c>
      <c r="S37" s="382">
        <v>8.8682086144173285E-3</v>
      </c>
      <c r="T37" s="382">
        <v>1.2343099076017734E-2</v>
      </c>
      <c r="U37" s="382">
        <v>1.5288724914752081E-2</v>
      </c>
      <c r="V37" s="382">
        <v>1.1971016300682931E-2</v>
      </c>
      <c r="W37" s="382">
        <v>8.6322048850185421E-3</v>
      </c>
      <c r="X37" s="382">
        <v>8.9118128444224207E-3</v>
      </c>
      <c r="Y37" s="382">
        <v>8.8856676934227219E-3</v>
      </c>
      <c r="Z37" s="382">
        <v>9.6401822438980551E-3</v>
      </c>
      <c r="AA37" s="382">
        <v>8.5417288819253246E-3</v>
      </c>
      <c r="AB37" s="382">
        <v>8.8065416501798242E-3</v>
      </c>
      <c r="AC37" s="382">
        <v>8.2711780173130682E-3</v>
      </c>
      <c r="AD37" s="382">
        <v>8.4313393274188988E-3</v>
      </c>
      <c r="AE37" s="382">
        <v>1.9764333847833451E-2</v>
      </c>
      <c r="AF37" s="382">
        <v>8.4451372347051339E-3</v>
      </c>
      <c r="AG37" s="382">
        <v>8.553776052765881E-3</v>
      </c>
      <c r="AH37" s="382">
        <v>8.0940527660141193E-3</v>
      </c>
      <c r="AI37" s="382">
        <v>8.6225564169058761E-3</v>
      </c>
      <c r="AJ37" s="382">
        <v>8.6560676853658855E-3</v>
      </c>
      <c r="AK37" s="382">
        <v>9.1740894460425829E-3</v>
      </c>
      <c r="AL37" s="382">
        <v>8.6988061585071066E-3</v>
      </c>
      <c r="AM37" s="382">
        <v>8.1598743584199197E-3</v>
      </c>
      <c r="AN37" s="382">
        <v>7.7935185368937622E-3</v>
      </c>
      <c r="AO37" s="382">
        <v>1.0395715844839405E-2</v>
      </c>
      <c r="AP37" s="382">
        <v>7.4268016870759389E-3</v>
      </c>
      <c r="AQ37" s="382">
        <v>4.5273851590106008E-3</v>
      </c>
      <c r="AR37" s="382">
        <v>1.6026808479638669E-3</v>
      </c>
      <c r="AS37" s="382">
        <v>6.4778298464981529E-3</v>
      </c>
      <c r="AT37" s="382">
        <v>6.1971459034195157E-3</v>
      </c>
      <c r="AU37" s="382">
        <v>6.0391834863712272E-3</v>
      </c>
      <c r="AV37" s="382">
        <v>6.9958742280193734E-3</v>
      </c>
      <c r="AW37" s="382">
        <v>8.1688848095456627E-3</v>
      </c>
      <c r="AX37" s="382">
        <v>8.4625362900735066E-3</v>
      </c>
      <c r="AY37" s="382">
        <v>9.2394202336516552E-3</v>
      </c>
      <c r="AZ37" s="382">
        <v>9.2186076233979862E-3</v>
      </c>
      <c r="BA37" s="382">
        <v>9.3337624718377865E-3</v>
      </c>
      <c r="BB37" s="382">
        <v>6.6064948357681215E-3</v>
      </c>
      <c r="BC37" s="382">
        <v>8.8033110823886838E-3</v>
      </c>
      <c r="BD37" s="382">
        <v>7.7351298910522644E-3</v>
      </c>
      <c r="BE37" s="382">
        <v>7.7756248670477566E-3</v>
      </c>
      <c r="BF37" s="382">
        <v>5.4450582831316752E-3</v>
      </c>
      <c r="BG37" s="382">
        <v>1.1443131277512996E-2</v>
      </c>
      <c r="BH37" s="382">
        <v>7.0283657043270888E-3</v>
      </c>
      <c r="BI37" s="382">
        <v>9.0830066781250347E-3</v>
      </c>
      <c r="BJ37" s="382">
        <v>8.0233961632988297E-3</v>
      </c>
      <c r="BK37" s="382">
        <v>8.8813277785964023E-3</v>
      </c>
      <c r="BL37" s="382">
        <v>4.7183995821693959E-3</v>
      </c>
      <c r="BM37" s="382">
        <v>1.4643755774695358E-2</v>
      </c>
      <c r="BN37" s="382">
        <v>1.2414440692481918E-2</v>
      </c>
      <c r="BO37" s="382">
        <v>1.9263546181991649E-3</v>
      </c>
      <c r="BP37" s="382">
        <v>9.2023177662677053E-3</v>
      </c>
      <c r="BQ37" s="382">
        <v>7.8885860248904677E-3</v>
      </c>
      <c r="BR37" s="382">
        <v>8.2957707745802654E-3</v>
      </c>
      <c r="BS37" s="382">
        <v>1.0762290483473075E-2</v>
      </c>
      <c r="BT37" s="382">
        <v>9.66170948044205E-3</v>
      </c>
      <c r="BU37" s="382">
        <v>8.1317902848857607E-3</v>
      </c>
      <c r="BV37" s="382">
        <v>1.0358750162599203E-2</v>
      </c>
    </row>
    <row r="38" spans="2:74" ht="13.5" customHeight="1" x14ac:dyDescent="0.15">
      <c r="B38" s="377" t="s">
        <v>229</v>
      </c>
      <c r="C38" s="378" t="s">
        <v>442</v>
      </c>
      <c r="D38" s="379">
        <v>0</v>
      </c>
      <c r="E38" s="379">
        <v>0</v>
      </c>
      <c r="F38" s="379">
        <v>0</v>
      </c>
      <c r="G38" s="379">
        <v>0</v>
      </c>
      <c r="H38" s="379">
        <v>0</v>
      </c>
      <c r="I38" s="379">
        <v>0</v>
      </c>
      <c r="J38" s="379">
        <v>0</v>
      </c>
      <c r="K38" s="379">
        <v>0</v>
      </c>
      <c r="L38" s="379">
        <v>0</v>
      </c>
      <c r="M38" s="379">
        <v>0</v>
      </c>
      <c r="N38" s="379">
        <v>0</v>
      </c>
      <c r="O38" s="379">
        <v>0</v>
      </c>
      <c r="P38" s="379">
        <v>0</v>
      </c>
      <c r="Q38" s="379">
        <v>0</v>
      </c>
      <c r="R38" s="379">
        <v>0</v>
      </c>
      <c r="S38" s="379">
        <v>0</v>
      </c>
      <c r="T38" s="379">
        <v>0</v>
      </c>
      <c r="U38" s="379">
        <v>0</v>
      </c>
      <c r="V38" s="379">
        <v>0</v>
      </c>
      <c r="W38" s="379">
        <v>0</v>
      </c>
      <c r="X38" s="379">
        <v>0</v>
      </c>
      <c r="Y38" s="379">
        <v>0</v>
      </c>
      <c r="Z38" s="379">
        <v>0</v>
      </c>
      <c r="AA38" s="379">
        <v>0</v>
      </c>
      <c r="AB38" s="379">
        <v>0</v>
      </c>
      <c r="AC38" s="379">
        <v>0</v>
      </c>
      <c r="AD38" s="379">
        <v>0</v>
      </c>
      <c r="AE38" s="379">
        <v>0</v>
      </c>
      <c r="AF38" s="379">
        <v>0</v>
      </c>
      <c r="AG38" s="379">
        <v>0</v>
      </c>
      <c r="AH38" s="379">
        <v>0</v>
      </c>
      <c r="AI38" s="379">
        <v>0</v>
      </c>
      <c r="AJ38" s="379">
        <v>0</v>
      </c>
      <c r="AK38" s="379">
        <v>0</v>
      </c>
      <c r="AL38" s="379">
        <v>0</v>
      </c>
      <c r="AM38" s="379">
        <v>0</v>
      </c>
      <c r="AN38" s="379">
        <v>0</v>
      </c>
      <c r="AO38" s="379">
        <v>0</v>
      </c>
      <c r="AP38" s="379">
        <v>0</v>
      </c>
      <c r="AQ38" s="379">
        <v>0</v>
      </c>
      <c r="AR38" s="379">
        <v>0</v>
      </c>
      <c r="AS38" s="379">
        <v>0</v>
      </c>
      <c r="AT38" s="379">
        <v>0</v>
      </c>
      <c r="AU38" s="379">
        <v>0</v>
      </c>
      <c r="AV38" s="379">
        <v>0</v>
      </c>
      <c r="AW38" s="379">
        <v>0</v>
      </c>
      <c r="AX38" s="379">
        <v>0</v>
      </c>
      <c r="AY38" s="379">
        <v>0</v>
      </c>
      <c r="AZ38" s="379">
        <v>0</v>
      </c>
      <c r="BA38" s="379">
        <v>0</v>
      </c>
      <c r="BB38" s="379">
        <v>0</v>
      </c>
      <c r="BC38" s="379">
        <v>0</v>
      </c>
      <c r="BD38" s="379">
        <v>0</v>
      </c>
      <c r="BE38" s="379">
        <v>0</v>
      </c>
      <c r="BF38" s="379">
        <v>0</v>
      </c>
      <c r="BG38" s="379">
        <v>0</v>
      </c>
      <c r="BH38" s="379">
        <v>0</v>
      </c>
      <c r="BI38" s="379">
        <v>0</v>
      </c>
      <c r="BJ38" s="379">
        <v>0</v>
      </c>
      <c r="BK38" s="379">
        <v>0</v>
      </c>
      <c r="BL38" s="379">
        <v>0</v>
      </c>
      <c r="BM38" s="379">
        <v>0</v>
      </c>
      <c r="BN38" s="379">
        <v>0</v>
      </c>
      <c r="BO38" s="379">
        <v>0</v>
      </c>
      <c r="BP38" s="379">
        <v>0</v>
      </c>
      <c r="BQ38" s="379">
        <v>0</v>
      </c>
      <c r="BR38" s="379">
        <v>0</v>
      </c>
      <c r="BS38" s="379">
        <v>0</v>
      </c>
      <c r="BT38" s="379">
        <v>0</v>
      </c>
      <c r="BU38" s="379">
        <v>0</v>
      </c>
      <c r="BV38" s="379">
        <v>0</v>
      </c>
    </row>
    <row r="39" spans="2:74" ht="13.5" customHeight="1" x14ac:dyDescent="0.15">
      <c r="B39" s="380" t="s">
        <v>230</v>
      </c>
      <c r="C39" s="381" t="s">
        <v>443</v>
      </c>
      <c r="D39" s="382">
        <v>1.7507039154290925E-4</v>
      </c>
      <c r="E39" s="382">
        <v>2.4114400822598965E-4</v>
      </c>
      <c r="F39" s="382">
        <v>2.2251387931116669E-4</v>
      </c>
      <c r="G39" s="382">
        <v>2.2568778107265791E-4</v>
      </c>
      <c r="H39" s="382">
        <v>2.2543908251391844E-4</v>
      </c>
      <c r="I39" s="382">
        <v>2.3700267258332914E-4</v>
      </c>
      <c r="J39" s="382">
        <v>2.1802056670914996E-4</v>
      </c>
      <c r="K39" s="382">
        <v>2.4046811125657947E-4</v>
      </c>
      <c r="L39" s="382">
        <v>2.3523266637394421E-4</v>
      </c>
      <c r="M39" s="382">
        <v>2.3507738489819756E-4</v>
      </c>
      <c r="N39" s="382">
        <v>2.4642681123706261E-4</v>
      </c>
      <c r="O39" s="382">
        <v>1.9212532287176548E-4</v>
      </c>
      <c r="P39" s="382">
        <v>2.5817953533119E-4</v>
      </c>
      <c r="Q39" s="382">
        <v>1.6486594548096274E-4</v>
      </c>
      <c r="R39" s="382">
        <v>1.7364673938781631E-4</v>
      </c>
      <c r="S39" s="382">
        <v>2.6062249303688732E-4</v>
      </c>
      <c r="T39" s="382">
        <v>1.1180154077151422E-4</v>
      </c>
      <c r="U39" s="382">
        <v>9.3167123185570276E-5</v>
      </c>
      <c r="V39" s="382">
        <v>1.1415538548626076E-4</v>
      </c>
      <c r="W39" s="382">
        <v>2.7072994826041994E-4</v>
      </c>
      <c r="X39" s="382">
        <v>2.4025106236016638E-4</v>
      </c>
      <c r="Y39" s="382">
        <v>3.1165066135169413E-4</v>
      </c>
      <c r="Z39" s="382">
        <v>2.9849740259115003E-4</v>
      </c>
      <c r="AA39" s="382">
        <v>2.7817890994775963E-4</v>
      </c>
      <c r="AB39" s="382">
        <v>2.658439064837562E-4</v>
      </c>
      <c r="AC39" s="382">
        <v>2.7026920000316801E-4</v>
      </c>
      <c r="AD39" s="382">
        <v>2.6538909113506021E-4</v>
      </c>
      <c r="AE39" s="382">
        <v>3.5387569175168466E-4</v>
      </c>
      <c r="AF39" s="382">
        <v>2.940166148789068E-5</v>
      </c>
      <c r="AG39" s="382">
        <v>1.5082291702414783E-4</v>
      </c>
      <c r="AH39" s="382">
        <v>1.3075916364078006E-4</v>
      </c>
      <c r="AI39" s="382">
        <v>1.9913290972230088E-4</v>
      </c>
      <c r="AJ39" s="382">
        <v>1.9969327662640033E-4</v>
      </c>
      <c r="AK39" s="382">
        <v>2.0357556982546321E-4</v>
      </c>
      <c r="AL39" s="382">
        <v>1.929628412385325E-4</v>
      </c>
      <c r="AM39" s="382">
        <v>2.0485040230342898E-4</v>
      </c>
      <c r="AN39" s="382">
        <v>1.672672221450462E-4</v>
      </c>
      <c r="AO39" s="382">
        <v>2.2027043965455303E-4</v>
      </c>
      <c r="AP39" s="382">
        <v>2.0120621854561013E-4</v>
      </c>
      <c r="AQ39" s="382">
        <v>2.2084805653710247E-4</v>
      </c>
      <c r="AR39" s="382">
        <v>3.6424564726451517E-4</v>
      </c>
      <c r="AS39" s="382">
        <v>1.8336856096825757E-4</v>
      </c>
      <c r="AT39" s="382">
        <v>1.8328337383304659E-4</v>
      </c>
      <c r="AU39" s="382">
        <v>1.8357871688490281E-4</v>
      </c>
      <c r="AV39" s="382">
        <v>1.5375547753888733E-4</v>
      </c>
      <c r="AW39" s="382">
        <v>2.7535566773749428E-4</v>
      </c>
      <c r="AX39" s="382">
        <v>1.8531101365124467E-4</v>
      </c>
      <c r="AY39" s="382">
        <v>1.842066993068011E-4</v>
      </c>
      <c r="AZ39" s="382">
        <v>1.8934239021099842E-4</v>
      </c>
      <c r="BA39" s="382">
        <v>1.6092693916961701E-4</v>
      </c>
      <c r="BB39" s="382">
        <v>1.6542084095820021E-4</v>
      </c>
      <c r="BC39" s="382">
        <v>8.3223545007851254E-5</v>
      </c>
      <c r="BD39" s="382">
        <v>8.2321574625835169E-5</v>
      </c>
      <c r="BE39" s="382">
        <v>8.2914625800177113E-5</v>
      </c>
      <c r="BF39" s="382">
        <v>7.9489901943528108E-5</v>
      </c>
      <c r="BG39" s="382">
        <v>7.9624173899195793E-5</v>
      </c>
      <c r="BH39" s="382">
        <v>8.2551766837120783E-5</v>
      </c>
      <c r="BI39" s="382">
        <v>8.3401329778315831E-5</v>
      </c>
      <c r="BJ39" s="382">
        <v>7.8636272291198849E-5</v>
      </c>
      <c r="BK39" s="382">
        <v>8.7071840966631395E-5</v>
      </c>
      <c r="BL39" s="382">
        <v>7.71562195826442E-5</v>
      </c>
      <c r="BM39" s="382">
        <v>8.1354198748307546E-5</v>
      </c>
      <c r="BN39" s="382">
        <v>9.1212054585133973E-5</v>
      </c>
      <c r="BO39" s="382">
        <v>3.5611886750887402E-5</v>
      </c>
      <c r="BP39" s="382">
        <v>1.7912729353391035E-4</v>
      </c>
      <c r="BQ39" s="382">
        <v>1.1992892907377063E-4</v>
      </c>
      <c r="BR39" s="382">
        <v>1.6964851234016641E-4</v>
      </c>
      <c r="BS39" s="382">
        <v>1.8290667916785145E-4</v>
      </c>
      <c r="BT39" s="382">
        <v>2.3170583531366472E-4</v>
      </c>
      <c r="BU39" s="382">
        <v>1.820673583019405E-4</v>
      </c>
      <c r="BV39" s="382">
        <v>1.9184889283567925E-4</v>
      </c>
    </row>
    <row r="40" spans="2:74" ht="13.5" customHeight="1" x14ac:dyDescent="0.15">
      <c r="B40" s="377" t="s">
        <v>231</v>
      </c>
      <c r="C40" s="378" t="s">
        <v>444</v>
      </c>
      <c r="D40" s="379">
        <v>1.2427496569224397E-6</v>
      </c>
      <c r="E40" s="379">
        <v>7.7966539100414279E-7</v>
      </c>
      <c r="F40" s="379">
        <v>5.0845787903151489E-7</v>
      </c>
      <c r="G40" s="379">
        <v>4.3380640283067353E-7</v>
      </c>
      <c r="H40" s="379">
        <v>4.4334136187594579E-7</v>
      </c>
      <c r="I40" s="379">
        <v>0</v>
      </c>
      <c r="J40" s="379">
        <v>6.1414244143422528E-7</v>
      </c>
      <c r="K40" s="379">
        <v>0</v>
      </c>
      <c r="L40" s="379">
        <v>7.7805733089507456E-7</v>
      </c>
      <c r="M40" s="379">
        <v>7.8885028489328036E-7</v>
      </c>
      <c r="N40" s="379">
        <v>0</v>
      </c>
      <c r="O40" s="379">
        <v>3.969531464292675E-7</v>
      </c>
      <c r="P40" s="379">
        <v>0</v>
      </c>
      <c r="Q40" s="379">
        <v>5.6076852204409097E-7</v>
      </c>
      <c r="R40" s="379">
        <v>0</v>
      </c>
      <c r="S40" s="379">
        <v>1.0632228170806214E-6</v>
      </c>
      <c r="T40" s="379">
        <v>9.4038679153610093E-6</v>
      </c>
      <c r="U40" s="379">
        <v>9.3167123185570276E-6</v>
      </c>
      <c r="V40" s="379">
        <v>9.4148771535060419E-6</v>
      </c>
      <c r="W40" s="379">
        <v>4.9675219864297231E-7</v>
      </c>
      <c r="X40" s="379">
        <v>0</v>
      </c>
      <c r="Y40" s="379">
        <v>0</v>
      </c>
      <c r="Z40" s="379">
        <v>0</v>
      </c>
      <c r="AA40" s="379">
        <v>0</v>
      </c>
      <c r="AB40" s="379">
        <v>4.1088702702280711E-7</v>
      </c>
      <c r="AC40" s="379">
        <v>4.9499853480433698E-7</v>
      </c>
      <c r="AD40" s="379">
        <v>6.8664706632615837E-7</v>
      </c>
      <c r="AE40" s="379">
        <v>0</v>
      </c>
      <c r="AF40" s="379">
        <v>1.568088612687503E-6</v>
      </c>
      <c r="AG40" s="379">
        <v>1.7269799659253568E-6</v>
      </c>
      <c r="AH40" s="379">
        <v>1.3620746212581257E-6</v>
      </c>
      <c r="AI40" s="379">
        <v>6.7617286832699784E-7</v>
      </c>
      <c r="AJ40" s="379">
        <v>6.8741231196695476E-7</v>
      </c>
      <c r="AK40" s="379">
        <v>6.381679304873455E-7</v>
      </c>
      <c r="AL40" s="379">
        <v>1.0318868515429545E-6</v>
      </c>
      <c r="AM40" s="379">
        <v>0</v>
      </c>
      <c r="AN40" s="379">
        <v>0</v>
      </c>
      <c r="AO40" s="379">
        <v>5.2445342774893579E-7</v>
      </c>
      <c r="AP40" s="379">
        <v>0</v>
      </c>
      <c r="AQ40" s="379">
        <v>0</v>
      </c>
      <c r="AR40" s="379">
        <v>0</v>
      </c>
      <c r="AS40" s="379">
        <v>8.9448078521101247E-7</v>
      </c>
      <c r="AT40" s="379">
        <v>9.8539448297336878E-7</v>
      </c>
      <c r="AU40" s="379">
        <v>1.1125982841509261E-6</v>
      </c>
      <c r="AV40" s="379">
        <v>0</v>
      </c>
      <c r="AW40" s="379">
        <v>0</v>
      </c>
      <c r="AX40" s="379">
        <v>0</v>
      </c>
      <c r="AY40" s="379">
        <v>0</v>
      </c>
      <c r="AZ40" s="379">
        <v>0</v>
      </c>
      <c r="BA40" s="379">
        <v>0</v>
      </c>
      <c r="BB40" s="379">
        <v>0</v>
      </c>
      <c r="BC40" s="379">
        <v>8.207450198012943E-7</v>
      </c>
      <c r="BD40" s="379">
        <v>8.8517822178317386E-7</v>
      </c>
      <c r="BE40" s="379">
        <v>1.3592561606586412E-6</v>
      </c>
      <c r="BF40" s="379">
        <v>0</v>
      </c>
      <c r="BG40" s="379">
        <v>0</v>
      </c>
      <c r="BH40" s="379">
        <v>0</v>
      </c>
      <c r="BI40" s="379">
        <v>8.5980752348779207E-7</v>
      </c>
      <c r="BJ40" s="379">
        <v>1.2481947982729976E-6</v>
      </c>
      <c r="BK40" s="379">
        <v>0</v>
      </c>
      <c r="BL40" s="379">
        <v>0</v>
      </c>
      <c r="BM40" s="379">
        <v>0</v>
      </c>
      <c r="BN40" s="379">
        <v>9.6012689036983137E-7</v>
      </c>
      <c r="BO40" s="379">
        <v>7.4536507153020133E-6</v>
      </c>
      <c r="BP40" s="379">
        <v>2.2417599309964944E-6</v>
      </c>
      <c r="BQ40" s="379">
        <v>1.9553629740288691E-6</v>
      </c>
      <c r="BR40" s="379">
        <v>2.4887312323740796E-6</v>
      </c>
      <c r="BS40" s="379">
        <v>1.2296247339015225E-5</v>
      </c>
      <c r="BT40" s="379">
        <v>7.0642022961483139E-7</v>
      </c>
      <c r="BU40" s="379">
        <v>0</v>
      </c>
      <c r="BV40" s="379">
        <v>1.0900505274754503E-6</v>
      </c>
    </row>
    <row r="41" spans="2:74" ht="13.5" customHeight="1" x14ac:dyDescent="0.15">
      <c r="B41" s="380" t="s">
        <v>232</v>
      </c>
      <c r="C41" s="381" t="s">
        <v>445</v>
      </c>
      <c r="D41" s="382">
        <v>9.0214186487579833E-4</v>
      </c>
      <c r="E41" s="382">
        <v>7.4779656814684837E-4</v>
      </c>
      <c r="F41" s="382">
        <v>2.1215405002589956E-4</v>
      </c>
      <c r="G41" s="382">
        <v>8.8604957778165068E-5</v>
      </c>
      <c r="H41" s="382">
        <v>8.8779107715658141E-5</v>
      </c>
      <c r="I41" s="382">
        <v>8.0681760879431193E-5</v>
      </c>
      <c r="J41" s="382">
        <v>3.870632737139205E-4</v>
      </c>
      <c r="K41" s="382">
        <v>3.8742084591337806E-4</v>
      </c>
      <c r="L41" s="382">
        <v>3.8565708368032528E-4</v>
      </c>
      <c r="M41" s="382">
        <v>3.8548483921784968E-4</v>
      </c>
      <c r="N41" s="382">
        <v>3.9807407969063956E-4</v>
      </c>
      <c r="O41" s="382">
        <v>3.9020494293996998E-4</v>
      </c>
      <c r="P41" s="382">
        <v>3.3970991490946053E-4</v>
      </c>
      <c r="Q41" s="382">
        <v>4.1104332665831871E-4</v>
      </c>
      <c r="R41" s="382">
        <v>3.4729347877563262E-4</v>
      </c>
      <c r="S41" s="382">
        <v>1.3078305164352319E-3</v>
      </c>
      <c r="T41" s="382">
        <v>2.8963913179311908E-3</v>
      </c>
      <c r="U41" s="382">
        <v>3.9316525984310659E-3</v>
      </c>
      <c r="V41" s="382">
        <v>2.7656201638423996E-3</v>
      </c>
      <c r="W41" s="382">
        <v>1.1999404181220028E-3</v>
      </c>
      <c r="X41" s="382">
        <v>1.3288886886796702E-3</v>
      </c>
      <c r="Y41" s="382">
        <v>1.1886211270157637E-3</v>
      </c>
      <c r="Z41" s="382">
        <v>1.3721251570722218E-3</v>
      </c>
      <c r="AA41" s="382">
        <v>1.1802149341165978E-3</v>
      </c>
      <c r="AB41" s="382">
        <v>1.2663538172842915E-3</v>
      </c>
      <c r="AC41" s="382">
        <v>1.1407241234565946E-3</v>
      </c>
      <c r="AD41" s="382">
        <v>1.1884144100439986E-3</v>
      </c>
      <c r="AE41" s="382">
        <v>1.460678387230358E-3</v>
      </c>
      <c r="AF41" s="382">
        <v>1.5094813007883075E-3</v>
      </c>
      <c r="AG41" s="382">
        <v>8.3811666192485203E-4</v>
      </c>
      <c r="AH41" s="382">
        <v>7.7993906229486111E-4</v>
      </c>
      <c r="AI41" s="382">
        <v>6.4236422491064803E-4</v>
      </c>
      <c r="AJ41" s="382">
        <v>6.4169939322115228E-4</v>
      </c>
      <c r="AK41" s="382">
        <v>6.8837047435234993E-4</v>
      </c>
      <c r="AL41" s="382">
        <v>6.4028579138240339E-4</v>
      </c>
      <c r="AM41" s="382">
        <v>6.1455120691028694E-4</v>
      </c>
      <c r="AN41" s="382">
        <v>5.613374573681211E-4</v>
      </c>
      <c r="AO41" s="382">
        <v>7.5678629624171428E-4</v>
      </c>
      <c r="AP41" s="382">
        <v>7.4879276268872638E-4</v>
      </c>
      <c r="AQ41" s="382">
        <v>4.4169611307420494E-4</v>
      </c>
      <c r="AR41" s="382">
        <v>1.4569825890580607E-4</v>
      </c>
      <c r="AS41" s="382">
        <v>4.4545143103508423E-4</v>
      </c>
      <c r="AT41" s="382">
        <v>4.2273423319557518E-4</v>
      </c>
      <c r="AU41" s="382">
        <v>4.1611175827244639E-4</v>
      </c>
      <c r="AV41" s="382">
        <v>4.2282756323194011E-4</v>
      </c>
      <c r="AW41" s="382">
        <v>5.9660394676457095E-4</v>
      </c>
      <c r="AX41" s="382">
        <v>5.5593304095373399E-4</v>
      </c>
      <c r="AY41" s="382">
        <v>6.6896117116680396E-4</v>
      </c>
      <c r="AZ41" s="382">
        <v>6.7453226512668193E-4</v>
      </c>
      <c r="BA41" s="382">
        <v>6.4370775667846802E-4</v>
      </c>
      <c r="BB41" s="382">
        <v>6.8236096895257596E-4</v>
      </c>
      <c r="BC41" s="382">
        <v>5.9110056326089214E-4</v>
      </c>
      <c r="BD41" s="382">
        <v>6.1962475524822164E-4</v>
      </c>
      <c r="BE41" s="382">
        <v>6.306948585456095E-4</v>
      </c>
      <c r="BF41" s="382">
        <v>4.4855016096705146E-4</v>
      </c>
      <c r="BG41" s="382">
        <v>6.4836827317916578E-4</v>
      </c>
      <c r="BH41" s="382">
        <v>6.3977619298768605E-4</v>
      </c>
      <c r="BI41" s="382">
        <v>6.9730390154859937E-4</v>
      </c>
      <c r="BJ41" s="382">
        <v>6.3782754191750186E-4</v>
      </c>
      <c r="BK41" s="382">
        <v>5.6261804932284895E-4</v>
      </c>
      <c r="BL41" s="382">
        <v>4.0160801475068648E-4</v>
      </c>
      <c r="BM41" s="382">
        <v>8.8327415783876764E-4</v>
      </c>
      <c r="BN41" s="382">
        <v>4.2245583176272577E-4</v>
      </c>
      <c r="BO41" s="382">
        <v>2.4067009976297391E-3</v>
      </c>
      <c r="BP41" s="382">
        <v>9.201890764376086E-4</v>
      </c>
      <c r="BQ41" s="382">
        <v>4.4060845681450516E-4</v>
      </c>
      <c r="BR41" s="382">
        <v>5.5954973874543885E-4</v>
      </c>
      <c r="BS41" s="382">
        <v>4.5957224429569402E-4</v>
      </c>
      <c r="BT41" s="382">
        <v>1.2425931838924884E-3</v>
      </c>
      <c r="BU41" s="382">
        <v>1.0609561515594896E-3</v>
      </c>
      <c r="BV41" s="382">
        <v>1.4156122850147847E-3</v>
      </c>
    </row>
    <row r="42" spans="2:74" ht="13.5" customHeight="1" x14ac:dyDescent="0.15">
      <c r="B42" s="377" t="s">
        <v>233</v>
      </c>
      <c r="C42" s="378" t="s">
        <v>446</v>
      </c>
      <c r="D42" s="379">
        <v>0.10595293445914497</v>
      </c>
      <c r="E42" s="379">
        <v>9.8881030728042441E-2</v>
      </c>
      <c r="F42" s="379">
        <v>9.0281971672540415E-2</v>
      </c>
      <c r="G42" s="379">
        <v>7.8242515782148067E-2</v>
      </c>
      <c r="H42" s="379">
        <v>7.881689480828423E-2</v>
      </c>
      <c r="I42" s="379">
        <v>5.2110332308002619E-2</v>
      </c>
      <c r="J42" s="379">
        <v>0.10732630478016233</v>
      </c>
      <c r="K42" s="379">
        <v>0.10274668020413071</v>
      </c>
      <c r="L42" s="379">
        <v>0.11785908707421137</v>
      </c>
      <c r="M42" s="379">
        <v>0.11856419781946004</v>
      </c>
      <c r="N42" s="379">
        <v>6.702809265648102E-2</v>
      </c>
      <c r="O42" s="379">
        <v>8.4915820131002476E-2</v>
      </c>
      <c r="P42" s="379">
        <v>0.18695459573161285</v>
      </c>
      <c r="Q42" s="379">
        <v>4.2806265130235686E-2</v>
      </c>
      <c r="R42" s="379">
        <v>0.36285854105166782</v>
      </c>
      <c r="S42" s="379">
        <v>0.10787166315825288</v>
      </c>
      <c r="T42" s="379">
        <v>8.4186560200950208E-2</v>
      </c>
      <c r="U42" s="379">
        <v>9.4434196060894038E-2</v>
      </c>
      <c r="V42" s="379">
        <v>8.2892109038399747E-2</v>
      </c>
      <c r="W42" s="379">
        <v>0.10948028152792176</v>
      </c>
      <c r="X42" s="379">
        <v>0.10001952039881676</v>
      </c>
      <c r="Y42" s="379">
        <v>9.4671740049525874E-2</v>
      </c>
      <c r="Z42" s="379">
        <v>9.2473211462942184E-2</v>
      </c>
      <c r="AA42" s="379">
        <v>0.11301836389892288</v>
      </c>
      <c r="AB42" s="379">
        <v>0.10820052437402389</v>
      </c>
      <c r="AC42" s="379">
        <v>8.3720339687794521E-2</v>
      </c>
      <c r="AD42" s="379">
        <v>0.12948069397359052</v>
      </c>
      <c r="AE42" s="379">
        <v>0.16175130821066896</v>
      </c>
      <c r="AF42" s="379">
        <v>5.1485053420368784E-2</v>
      </c>
      <c r="AG42" s="379">
        <v>0.14020265445677071</v>
      </c>
      <c r="AH42" s="379">
        <v>0.16079381708926924</v>
      </c>
      <c r="AI42" s="379">
        <v>0.14257865623151619</v>
      </c>
      <c r="AJ42" s="379">
        <v>0.14312371153154776</v>
      </c>
      <c r="AK42" s="379">
        <v>0.15930692410077352</v>
      </c>
      <c r="AL42" s="379">
        <v>0.15925728911973344</v>
      </c>
      <c r="AM42" s="379">
        <v>0.13952588512444661</v>
      </c>
      <c r="AN42" s="379">
        <v>0.15807886507772256</v>
      </c>
      <c r="AO42" s="379">
        <v>0.16839780002276128</v>
      </c>
      <c r="AP42" s="379">
        <v>0.12256515006418224</v>
      </c>
      <c r="AQ42" s="379">
        <v>0.11749116607773852</v>
      </c>
      <c r="AR42" s="379">
        <v>0.14023457419683835</v>
      </c>
      <c r="AS42" s="379">
        <v>7.5074666783545491E-2</v>
      </c>
      <c r="AT42" s="379">
        <v>7.505946855704744E-2</v>
      </c>
      <c r="AU42" s="379">
        <v>6.7677128428332539E-2</v>
      </c>
      <c r="AV42" s="379">
        <v>0.12911616226328063</v>
      </c>
      <c r="AW42" s="379">
        <v>0.14768242312987609</v>
      </c>
      <c r="AX42" s="379">
        <v>0.12656742232380011</v>
      </c>
      <c r="AY42" s="379">
        <v>7.5224198943235246E-2</v>
      </c>
      <c r="AZ42" s="379">
        <v>7.5133427215601817E-2</v>
      </c>
      <c r="BA42" s="379">
        <v>7.5635661409719987E-2</v>
      </c>
      <c r="BB42" s="379">
        <v>0.1097877443834455</v>
      </c>
      <c r="BC42" s="379">
        <v>0.18334918465548242</v>
      </c>
      <c r="BD42" s="379">
        <v>0.21394492067032778</v>
      </c>
      <c r="BE42" s="379">
        <v>0.20273577487455766</v>
      </c>
      <c r="BF42" s="379">
        <v>0.23677202863907609</v>
      </c>
      <c r="BG42" s="379">
        <v>0.21099268595088325</v>
      </c>
      <c r="BH42" s="379">
        <v>0.24373638469123346</v>
      </c>
      <c r="BI42" s="379">
        <v>0.1042224287670962</v>
      </c>
      <c r="BJ42" s="379">
        <v>0.12456235169885553</v>
      </c>
      <c r="BK42" s="379">
        <v>6.9161833063187364E-2</v>
      </c>
      <c r="BL42" s="379">
        <v>0.16373143304818505</v>
      </c>
      <c r="BM42" s="379">
        <v>0.12516924578846747</v>
      </c>
      <c r="BN42" s="379">
        <v>0.28605732533611644</v>
      </c>
      <c r="BO42" s="379">
        <v>0.13623534322405176</v>
      </c>
      <c r="BP42" s="379">
        <v>0.11115425016332822</v>
      </c>
      <c r="BQ42" s="379">
        <v>0.10109161396963452</v>
      </c>
      <c r="BR42" s="379">
        <v>9.8793504577398925E-2</v>
      </c>
      <c r="BS42" s="379">
        <v>0.10996533995281316</v>
      </c>
      <c r="BT42" s="379">
        <v>9.4033009604489445E-2</v>
      </c>
      <c r="BU42" s="379">
        <v>0.13093622345954464</v>
      </c>
      <c r="BV42" s="379">
        <v>0.13233649423762955</v>
      </c>
    </row>
    <row r="43" spans="2:74" ht="13.5" customHeight="1" x14ac:dyDescent="0.15">
      <c r="B43" s="380" t="s">
        <v>234</v>
      </c>
      <c r="C43" s="381" t="s">
        <v>447</v>
      </c>
      <c r="D43" s="382">
        <v>3.2633976750450644E-4</v>
      </c>
      <c r="E43" s="382">
        <v>2.6148028050801436E-4</v>
      </c>
      <c r="F43" s="382">
        <v>2.2353079506922971E-4</v>
      </c>
      <c r="G43" s="382">
        <v>1.6918449710396269E-4</v>
      </c>
      <c r="H43" s="382">
        <v>1.6946723557708027E-4</v>
      </c>
      <c r="I43" s="382">
        <v>1.5632091170389794E-4</v>
      </c>
      <c r="J43" s="382">
        <v>3.0046918947169472E-4</v>
      </c>
      <c r="K43" s="382">
        <v>2.9390546931359711E-4</v>
      </c>
      <c r="L43" s="382">
        <v>2.9929271995097199E-4</v>
      </c>
      <c r="M43" s="382">
        <v>2.9897425797455326E-4</v>
      </c>
      <c r="N43" s="382">
        <v>3.2225044546385108E-4</v>
      </c>
      <c r="O43" s="382">
        <v>3.0287525072553113E-4</v>
      </c>
      <c r="P43" s="382">
        <v>2.6361489396974135E-4</v>
      </c>
      <c r="Q43" s="382">
        <v>3.1907728904308777E-4</v>
      </c>
      <c r="R43" s="382">
        <v>2.841492099073358E-4</v>
      </c>
      <c r="S43" s="382">
        <v>3.0115786293808604E-4</v>
      </c>
      <c r="T43" s="382">
        <v>2.2569282996866421E-4</v>
      </c>
      <c r="U43" s="382">
        <v>2.9813479419382488E-4</v>
      </c>
      <c r="V43" s="382">
        <v>2.1654217453063895E-4</v>
      </c>
      <c r="W43" s="382">
        <v>3.062832127632955E-4</v>
      </c>
      <c r="X43" s="382">
        <v>3.3785305644398397E-4</v>
      </c>
      <c r="Y43" s="382">
        <v>3.0440297155281753E-4</v>
      </c>
      <c r="Z43" s="382">
        <v>3.4985179443478877E-4</v>
      </c>
      <c r="AA43" s="382">
        <v>3.006786747229461E-4</v>
      </c>
      <c r="AB43" s="382">
        <v>3.2295720323992637E-4</v>
      </c>
      <c r="AC43" s="382">
        <v>2.9105913846495015E-4</v>
      </c>
      <c r="AD43" s="382">
        <v>3.0366966508274355E-4</v>
      </c>
      <c r="AE43" s="382">
        <v>3.6893423182622447E-4</v>
      </c>
      <c r="AF43" s="382">
        <v>1.4818437389896904E-4</v>
      </c>
      <c r="AG43" s="382">
        <v>4.9524471638228698E-4</v>
      </c>
      <c r="AH43" s="382">
        <v>5.0638907585885424E-4</v>
      </c>
      <c r="AI43" s="382">
        <v>6.4101187917399395E-4</v>
      </c>
      <c r="AJ43" s="382">
        <v>6.4341792400106964E-4</v>
      </c>
      <c r="AK43" s="382">
        <v>6.5667480047147848E-4</v>
      </c>
      <c r="AL43" s="382">
        <v>6.2583937546080198E-4</v>
      </c>
      <c r="AM43" s="382">
        <v>6.7145409643901718E-4</v>
      </c>
      <c r="AN43" s="382">
        <v>5.4432723138726899E-4</v>
      </c>
      <c r="AO43" s="382">
        <v>7.1692783573279516E-4</v>
      </c>
      <c r="AP43" s="382">
        <v>5.9597791316041483E-4</v>
      </c>
      <c r="AQ43" s="382">
        <v>7.7296819787985862E-4</v>
      </c>
      <c r="AR43" s="382">
        <v>1.0927369417935455E-3</v>
      </c>
      <c r="AS43" s="382">
        <v>5.8767387588363519E-4</v>
      </c>
      <c r="AT43" s="382">
        <v>5.8433892840320761E-4</v>
      </c>
      <c r="AU43" s="382">
        <v>5.8633929574753807E-4</v>
      </c>
      <c r="AV43" s="382">
        <v>5.1251825846295774E-4</v>
      </c>
      <c r="AW43" s="382">
        <v>7.3428178063331801E-4</v>
      </c>
      <c r="AX43" s="382">
        <v>6.1770337883748226E-4</v>
      </c>
      <c r="AY43" s="382">
        <v>6.2048572398080374E-4</v>
      </c>
      <c r="AZ43" s="382">
        <v>6.3903056696211968E-4</v>
      </c>
      <c r="BA43" s="382">
        <v>5.3642313056538994E-4</v>
      </c>
      <c r="BB43" s="382">
        <v>4.9626252287460063E-4</v>
      </c>
      <c r="BC43" s="382">
        <v>4.686454063065391E-4</v>
      </c>
      <c r="BD43" s="382">
        <v>3.8151181358854789E-4</v>
      </c>
      <c r="BE43" s="382">
        <v>3.9758242699265256E-4</v>
      </c>
      <c r="BF43" s="382">
        <v>3.4634885846822957E-4</v>
      </c>
      <c r="BG43" s="382">
        <v>3.4693390056078166E-4</v>
      </c>
      <c r="BH43" s="382">
        <v>3.5543121832649221E-4</v>
      </c>
      <c r="BI43" s="382">
        <v>6.8956563383720923E-4</v>
      </c>
      <c r="BJ43" s="382">
        <v>4.1315247822836226E-4</v>
      </c>
      <c r="BK43" s="382">
        <v>3.6168303170754578E-4</v>
      </c>
      <c r="BL43" s="382">
        <v>6.1527139205647043E-4</v>
      </c>
      <c r="BM43" s="382">
        <v>4.8812519248984525E-4</v>
      </c>
      <c r="BN43" s="382">
        <v>3.9461215194200067E-4</v>
      </c>
      <c r="BO43" s="382">
        <v>3.7268253576510067E-5</v>
      </c>
      <c r="BP43" s="382">
        <v>4.7952312428744062E-4</v>
      </c>
      <c r="BQ43" s="382">
        <v>3.7673326632956211E-4</v>
      </c>
      <c r="BR43" s="382">
        <v>2.4099214100155669E-4</v>
      </c>
      <c r="BS43" s="382">
        <v>9.3758885959991086E-5</v>
      </c>
      <c r="BT43" s="382">
        <v>8.6465836104855371E-4</v>
      </c>
      <c r="BU43" s="382">
        <v>6.0578775580463838E-4</v>
      </c>
      <c r="BV43" s="382">
        <v>6.1115499573790243E-4</v>
      </c>
    </row>
    <row r="44" spans="2:74" ht="13.5" customHeight="1" x14ac:dyDescent="0.15">
      <c r="B44" s="377" t="s">
        <v>235</v>
      </c>
      <c r="C44" s="378" t="s">
        <v>448</v>
      </c>
      <c r="D44" s="379">
        <v>7.8535485914171994E-4</v>
      </c>
      <c r="E44" s="379">
        <v>5.7493825374963826E-4</v>
      </c>
      <c r="F44" s="379">
        <v>7.6777139733758741E-4</v>
      </c>
      <c r="G44" s="379">
        <v>1.1350544530064574E-3</v>
      </c>
      <c r="H44" s="379">
        <v>1.1370597578713318E-3</v>
      </c>
      <c r="I44" s="379">
        <v>1.043820281377641E-3</v>
      </c>
      <c r="J44" s="379">
        <v>2.4780647511870988E-4</v>
      </c>
      <c r="K44" s="379">
        <v>2.4046811125657947E-4</v>
      </c>
      <c r="L44" s="379">
        <v>2.4690352633737031E-4</v>
      </c>
      <c r="M44" s="379">
        <v>2.4664718907663235E-4</v>
      </c>
      <c r="N44" s="379">
        <v>2.6538271979375974E-4</v>
      </c>
      <c r="O44" s="379">
        <v>2.5008048225043855E-4</v>
      </c>
      <c r="P44" s="379">
        <v>2.1741434554205472E-4</v>
      </c>
      <c r="Q44" s="379">
        <v>2.6356120536072278E-4</v>
      </c>
      <c r="R44" s="379">
        <v>2.2100494103903894E-4</v>
      </c>
      <c r="S44" s="379">
        <v>3.7332411164743318E-4</v>
      </c>
      <c r="T44" s="379">
        <v>2.0166072307385274E-3</v>
      </c>
      <c r="U44" s="379">
        <v>2.7391134216557659E-3</v>
      </c>
      <c r="V44" s="379">
        <v>1.9253423778919855E-3</v>
      </c>
      <c r="W44" s="379">
        <v>2.6171744408504029E-4</v>
      </c>
      <c r="X44" s="379">
        <v>2.928059822514528E-4</v>
      </c>
      <c r="Y44" s="379">
        <v>2.5850093615993234E-4</v>
      </c>
      <c r="Z44" s="379">
        <v>2.9849740259115003E-4</v>
      </c>
      <c r="AA44" s="379">
        <v>2.5772457833395378E-4</v>
      </c>
      <c r="AB44" s="379">
        <v>2.7611608215932635E-4</v>
      </c>
      <c r="AC44" s="379">
        <v>2.4873676373917932E-4</v>
      </c>
      <c r="AD44" s="379">
        <v>2.5938092930470635E-4</v>
      </c>
      <c r="AE44" s="379">
        <v>3.1622934156533522E-4</v>
      </c>
      <c r="AF44" s="379">
        <v>2.2933295960554731E-5</v>
      </c>
      <c r="AG44" s="379">
        <v>1.4166549505098467E-3</v>
      </c>
      <c r="AH44" s="379">
        <v>2.1351276396344042E-3</v>
      </c>
      <c r="AI44" s="379">
        <v>2.6725732620624591E-3</v>
      </c>
      <c r="AJ44" s="379">
        <v>2.6625197373260075E-3</v>
      </c>
      <c r="AK44" s="379">
        <v>2.7815612863508429E-3</v>
      </c>
      <c r="AL44" s="379">
        <v>2.6756826060508813E-3</v>
      </c>
      <c r="AM44" s="379">
        <v>2.5037271392641318E-3</v>
      </c>
      <c r="AN44" s="379">
        <v>2.4438024659157597E-3</v>
      </c>
      <c r="AO44" s="379">
        <v>3.2222418600894613E-3</v>
      </c>
      <c r="AP44" s="379">
        <v>1.635118889952933E-3</v>
      </c>
      <c r="AQ44" s="379">
        <v>1.2146643109540636E-3</v>
      </c>
      <c r="AR44" s="379">
        <v>8.0134042398193343E-4</v>
      </c>
      <c r="AS44" s="379">
        <v>2.1619600578550173E-3</v>
      </c>
      <c r="AT44" s="379">
        <v>2.0811531480397546E-3</v>
      </c>
      <c r="AU44" s="379">
        <v>2.019365885733931E-3</v>
      </c>
      <c r="AV44" s="379">
        <v>2.5754042487763627E-3</v>
      </c>
      <c r="AW44" s="379">
        <v>2.1569527306103719E-3</v>
      </c>
      <c r="AX44" s="379">
        <v>3.0267465563036632E-3</v>
      </c>
      <c r="AY44" s="379">
        <v>2.9570022783460179E-3</v>
      </c>
      <c r="AZ44" s="379">
        <v>2.863803651941351E-3</v>
      </c>
      <c r="BA44" s="379">
        <v>3.3794657225619568E-3</v>
      </c>
      <c r="BB44" s="379">
        <v>3.277400411484342E-3</v>
      </c>
      <c r="BC44" s="379">
        <v>2.0177195566795018E-3</v>
      </c>
      <c r="BD44" s="379">
        <v>1.4105314964114875E-3</v>
      </c>
      <c r="BE44" s="379">
        <v>1.5801352867656703E-3</v>
      </c>
      <c r="BF44" s="379">
        <v>1.0447244255435122E-3</v>
      </c>
      <c r="BG44" s="379">
        <v>1.3991104842287262E-3</v>
      </c>
      <c r="BH44" s="379">
        <v>9.9062120204544929E-4</v>
      </c>
      <c r="BI44" s="379">
        <v>1.4676914425936611E-3</v>
      </c>
      <c r="BJ44" s="379">
        <v>1.4416649920053124E-3</v>
      </c>
      <c r="BK44" s="379">
        <v>1.7749259889351784E-3</v>
      </c>
      <c r="BL44" s="379">
        <v>7.2210308070936246E-4</v>
      </c>
      <c r="BM44" s="379">
        <v>2.1791303236153806E-3</v>
      </c>
      <c r="BN44" s="379">
        <v>5.0291446517571762E-3</v>
      </c>
      <c r="BO44" s="379">
        <v>9.4412909060492169E-5</v>
      </c>
      <c r="BP44" s="379">
        <v>4.0308978568775062E-4</v>
      </c>
      <c r="BQ44" s="379">
        <v>1.1986375030796966E-3</v>
      </c>
      <c r="BR44" s="379">
        <v>3.5796250892313841E-4</v>
      </c>
      <c r="BS44" s="379">
        <v>3.8579476026160265E-4</v>
      </c>
      <c r="BT44" s="379">
        <v>1.5046750890795909E-4</v>
      </c>
      <c r="BU44" s="379">
        <v>1.6386062247174645E-4</v>
      </c>
      <c r="BV44" s="379">
        <v>1.8567193984665169E-4</v>
      </c>
    </row>
    <row r="45" spans="2:74" ht="13.5" customHeight="1" x14ac:dyDescent="0.15">
      <c r="B45" s="415" t="s">
        <v>236</v>
      </c>
      <c r="C45" s="416" t="s">
        <v>449</v>
      </c>
      <c r="D45" s="417">
        <v>1.4467776885724733E-2</v>
      </c>
      <c r="E45" s="417">
        <v>1.4501224009691761E-2</v>
      </c>
      <c r="F45" s="417">
        <v>1.1517905661996269E-2</v>
      </c>
      <c r="G45" s="417">
        <v>9.1793434838970522E-3</v>
      </c>
      <c r="H45" s="417">
        <v>9.2254903992765556E-3</v>
      </c>
      <c r="I45" s="417">
        <v>7.0798245171700873E-3</v>
      </c>
      <c r="J45" s="417">
        <v>1.4828622784039727E-2</v>
      </c>
      <c r="K45" s="417">
        <v>2.2296737649290618E-2</v>
      </c>
      <c r="L45" s="417">
        <v>1.7968974704578117E-2</v>
      </c>
      <c r="M45" s="417">
        <v>1.800945200411359E-2</v>
      </c>
      <c r="N45" s="417">
        <v>1.5050991394017514E-2</v>
      </c>
      <c r="O45" s="417">
        <v>9.9234317075852594E-3</v>
      </c>
      <c r="P45" s="417">
        <v>1.542147129722987E-2</v>
      </c>
      <c r="Q45" s="417">
        <v>7.6544903259018419E-3</v>
      </c>
      <c r="R45" s="417">
        <v>9.9294362795396777E-3</v>
      </c>
      <c r="S45" s="417">
        <v>1.7620393038920733E-2</v>
      </c>
      <c r="T45" s="417">
        <v>1.0583530901632407E-2</v>
      </c>
      <c r="U45" s="417">
        <v>1.1478189576462258E-2</v>
      </c>
      <c r="V45" s="417">
        <v>1.0470520254342907E-2</v>
      </c>
      <c r="W45" s="417">
        <v>1.8098314782359022E-2</v>
      </c>
      <c r="X45" s="417">
        <v>2.0181089238253975E-2</v>
      </c>
      <c r="Y45" s="417">
        <v>1.5171830645648367E-2</v>
      </c>
      <c r="Z45" s="417">
        <v>2.40081781869011E-2</v>
      </c>
      <c r="AA45" s="417">
        <v>1.3784174074543767E-2</v>
      </c>
      <c r="AB45" s="417">
        <v>2.6387575762431694E-2</v>
      </c>
      <c r="AC45" s="417">
        <v>1.6133487244877755E-2</v>
      </c>
      <c r="AD45" s="417">
        <v>1.5250946328403722E-2</v>
      </c>
      <c r="AE45" s="417">
        <v>4.6049015547942627E-2</v>
      </c>
      <c r="AF45" s="417">
        <v>1.7596698389425985E-2</v>
      </c>
      <c r="AG45" s="417">
        <v>1.3008454452563956E-2</v>
      </c>
      <c r="AH45" s="417">
        <v>1.2010925351878737E-2</v>
      </c>
      <c r="AI45" s="417">
        <v>1.4205546747464817E-2</v>
      </c>
      <c r="AJ45" s="417">
        <v>1.4328250377561212E-2</v>
      </c>
      <c r="AK45" s="417">
        <v>1.1595298574311571E-2</v>
      </c>
      <c r="AL45" s="417">
        <v>1.2360972594633052E-2</v>
      </c>
      <c r="AM45" s="417">
        <v>8.0574491572682067E-3</v>
      </c>
      <c r="AN45" s="417">
        <v>1.6054818288260959E-2</v>
      </c>
      <c r="AO45" s="417">
        <v>1.1366479139602684E-2</v>
      </c>
      <c r="AP45" s="417">
        <v>5.7789482263289798E-3</v>
      </c>
      <c r="AQ45" s="417">
        <v>6.2941696113074201E-3</v>
      </c>
      <c r="AR45" s="417">
        <v>1.318569243097545E-2</v>
      </c>
      <c r="AS45" s="417">
        <v>2.5820082345901087E-2</v>
      </c>
      <c r="AT45" s="417">
        <v>2.7179150629371457E-2</v>
      </c>
      <c r="AU45" s="417">
        <v>2.8699472739673142E-2</v>
      </c>
      <c r="AV45" s="417">
        <v>1.9334751300515082E-2</v>
      </c>
      <c r="AW45" s="417">
        <v>4.9564020192748972E-3</v>
      </c>
      <c r="AX45" s="417">
        <v>1.0500957440237197E-2</v>
      </c>
      <c r="AY45" s="417">
        <v>1.2448494837364875E-2</v>
      </c>
      <c r="AZ45" s="417">
        <v>1.243742825698496E-2</v>
      </c>
      <c r="BA45" s="417">
        <v>1.2498658942173587E-2</v>
      </c>
      <c r="BB45" s="417">
        <v>6.823609689525759E-3</v>
      </c>
      <c r="BC45" s="417">
        <v>1.2255036337665007E-2</v>
      </c>
      <c r="BD45" s="417">
        <v>8.0307794171278445E-3</v>
      </c>
      <c r="BE45" s="417">
        <v>8.1969942768519363E-3</v>
      </c>
      <c r="BF45" s="417">
        <v>7.0916348233904716E-3</v>
      </c>
      <c r="BG45" s="417">
        <v>1.4451787562704037E-2</v>
      </c>
      <c r="BH45" s="417">
        <v>5.2603820312320847E-3</v>
      </c>
      <c r="BI45" s="417">
        <v>1.0921275163341935E-2</v>
      </c>
      <c r="BJ45" s="417">
        <v>3.5034331597926502E-2</v>
      </c>
      <c r="BK45" s="417">
        <v>4.3489035645872122E-2</v>
      </c>
      <c r="BL45" s="417">
        <v>6.3782474854985876E-3</v>
      </c>
      <c r="BM45" s="417">
        <v>6.4269817011162961E-3</v>
      </c>
      <c r="BN45" s="417">
        <v>4.7238243006195698E-3</v>
      </c>
      <c r="BO45" s="417">
        <v>2.7330052622774049E-5</v>
      </c>
      <c r="BP45" s="417">
        <v>1.4415690611509409E-2</v>
      </c>
      <c r="BQ45" s="417">
        <v>1.3177191081980549E-2</v>
      </c>
      <c r="BR45" s="417">
        <v>1.4947319781638721E-2</v>
      </c>
      <c r="BS45" s="417">
        <v>1.1098900254378617E-2</v>
      </c>
      <c r="BT45" s="417">
        <v>8.0171631858987225E-3</v>
      </c>
      <c r="BU45" s="417">
        <v>1.9822169845673088E-2</v>
      </c>
      <c r="BV45" s="417">
        <v>1.7528739182156892E-2</v>
      </c>
    </row>
    <row r="46" spans="2:74" ht="13.5" customHeight="1" x14ac:dyDescent="0.15">
      <c r="B46" s="421" t="s">
        <v>128</v>
      </c>
      <c r="C46" s="422" t="s">
        <v>120</v>
      </c>
      <c r="D46" s="181">
        <v>0.51230610037805391</v>
      </c>
      <c r="E46" s="181">
        <v>0.52685388511812381</v>
      </c>
      <c r="F46" s="181">
        <v>0.5349119891190014</v>
      </c>
      <c r="G46" s="181">
        <v>0.52626182624036366</v>
      </c>
      <c r="H46" s="181">
        <v>0.52471589300089239</v>
      </c>
      <c r="I46" s="181">
        <v>0.59659623821289898</v>
      </c>
      <c r="J46" s="181">
        <v>0.5471580788826047</v>
      </c>
      <c r="K46" s="181">
        <v>0.52996499853047263</v>
      </c>
      <c r="L46" s="181">
        <v>0.51366800345561192</v>
      </c>
      <c r="M46" s="181">
        <v>0.5126979915608797</v>
      </c>
      <c r="N46" s="181">
        <v>0.58359555673503427</v>
      </c>
      <c r="O46" s="181">
        <v>0.59604102748940235</v>
      </c>
      <c r="P46" s="181">
        <v>0.57213943869051342</v>
      </c>
      <c r="Q46" s="181">
        <v>0.60590478038341988</v>
      </c>
      <c r="R46" s="181">
        <v>0.66194137054635582</v>
      </c>
      <c r="S46" s="181">
        <v>0.51842884108845844</v>
      </c>
      <c r="T46" s="181">
        <v>0.52744205388834264</v>
      </c>
      <c r="U46" s="181">
        <v>0.52733523394264636</v>
      </c>
      <c r="V46" s="181">
        <v>0.52745554706908993</v>
      </c>
      <c r="W46" s="181">
        <v>0.51781669176802836</v>
      </c>
      <c r="X46" s="181">
        <v>0.52620988933435442</v>
      </c>
      <c r="Y46" s="181">
        <v>0.48935193573715047</v>
      </c>
      <c r="Z46" s="181">
        <v>0.49285291299763612</v>
      </c>
      <c r="AA46" s="181">
        <v>0.50080385523242255</v>
      </c>
      <c r="AB46" s="181">
        <v>0.51961841743574444</v>
      </c>
      <c r="AC46" s="181">
        <v>0.50306280343410181</v>
      </c>
      <c r="AD46" s="181">
        <v>0.53271401201186042</v>
      </c>
      <c r="AE46" s="181">
        <v>0.54026277152430069</v>
      </c>
      <c r="AF46" s="181">
        <v>0.52020506678832423</v>
      </c>
      <c r="AG46" s="181">
        <v>0.48890714272271674</v>
      </c>
      <c r="AH46" s="181">
        <v>0.5009394152992005</v>
      </c>
      <c r="AI46" s="181">
        <v>0.50615663848772585</v>
      </c>
      <c r="AJ46" s="181">
        <v>0.50569778880081606</v>
      </c>
      <c r="AK46" s="181">
        <v>0.5039837633060672</v>
      </c>
      <c r="AL46" s="181">
        <v>0.50472475192150235</v>
      </c>
      <c r="AM46" s="181">
        <v>0.58594043405524132</v>
      </c>
      <c r="AN46" s="181">
        <v>0.54038936407270166</v>
      </c>
      <c r="AO46" s="181">
        <v>0.4848944301472613</v>
      </c>
      <c r="AP46" s="181">
        <v>0.53906202245359525</v>
      </c>
      <c r="AQ46" s="181">
        <v>0.53986307420494695</v>
      </c>
      <c r="AR46" s="181">
        <v>0.56385226196546956</v>
      </c>
      <c r="AS46" s="181">
        <v>0.51290512152863188</v>
      </c>
      <c r="AT46" s="181">
        <v>0.51424092106793118</v>
      </c>
      <c r="AU46" s="181">
        <v>0.51282436412226562</v>
      </c>
      <c r="AV46" s="181">
        <v>0.54011736668118804</v>
      </c>
      <c r="AW46" s="181">
        <v>0.52680128499311607</v>
      </c>
      <c r="AX46" s="181">
        <v>0.45123231824078075</v>
      </c>
      <c r="AY46" s="181">
        <v>0.49976247030878862</v>
      </c>
      <c r="AZ46" s="181">
        <v>0.5047394767049691</v>
      </c>
      <c r="BA46" s="181">
        <v>0.47720201695097092</v>
      </c>
      <c r="BB46" s="181">
        <v>0.53376135975931271</v>
      </c>
      <c r="BC46" s="181">
        <v>0.50630315760306999</v>
      </c>
      <c r="BD46" s="181">
        <v>0.50358718474377628</v>
      </c>
      <c r="BE46" s="181">
        <v>0.47499410422640315</v>
      </c>
      <c r="BF46" s="181">
        <v>0.61893108793286511</v>
      </c>
      <c r="BG46" s="181">
        <v>0.56786254592608598</v>
      </c>
      <c r="BH46" s="181">
        <v>0.52756311770506092</v>
      </c>
      <c r="BI46" s="181">
        <v>0.5139697227378679</v>
      </c>
      <c r="BJ46" s="181">
        <v>0.51361967754135585</v>
      </c>
      <c r="BK46" s="181">
        <v>0.31358588632436268</v>
      </c>
      <c r="BL46" s="181">
        <v>0.48354594158284997</v>
      </c>
      <c r="BM46" s="181">
        <v>0.51220603531934428</v>
      </c>
      <c r="BN46" s="181">
        <v>0.53570087822806667</v>
      </c>
      <c r="BO46" s="181">
        <v>0.44831721412350867</v>
      </c>
      <c r="BP46" s="181">
        <v>0.47193295216297809</v>
      </c>
      <c r="BQ46" s="181">
        <v>0.45558262646961822</v>
      </c>
      <c r="BR46" s="181">
        <v>0.40582329925292437</v>
      </c>
      <c r="BS46" s="181">
        <v>0.42960782656143126</v>
      </c>
      <c r="BT46" s="181">
        <v>0.52578857690231906</v>
      </c>
      <c r="BU46" s="181">
        <v>0.47248300152936579</v>
      </c>
      <c r="BV46" s="181">
        <v>0.52114298338108966</v>
      </c>
    </row>
    <row r="47" spans="2:74" ht="13.5" customHeight="1" x14ac:dyDescent="0.15">
      <c r="B47" s="418" t="s">
        <v>129</v>
      </c>
      <c r="C47" s="419" t="s">
        <v>237</v>
      </c>
      <c r="D47" s="420">
        <v>1.2129928815928892E-2</v>
      </c>
      <c r="E47" s="420">
        <v>1.3357519853204601E-2</v>
      </c>
      <c r="F47" s="420">
        <v>1.3007623690323728E-2</v>
      </c>
      <c r="G47" s="420">
        <v>1.3619352016868995E-2</v>
      </c>
      <c r="H47" s="420">
        <v>1.3689937913367329E-2</v>
      </c>
      <c r="I47" s="420">
        <v>1.0407947153446624E-2</v>
      </c>
      <c r="J47" s="420">
        <v>1.2141596067154634E-2</v>
      </c>
      <c r="K47" s="420">
        <v>1.313223074251209E-2</v>
      </c>
      <c r="L47" s="420">
        <v>1.3606147897805801E-2</v>
      </c>
      <c r="M47" s="420">
        <v>1.3645269277989E-2</v>
      </c>
      <c r="N47" s="420">
        <v>1.0785911968760662E-2</v>
      </c>
      <c r="O47" s="420">
        <v>9.970272178863912E-3</v>
      </c>
      <c r="P47" s="420">
        <v>1.4774663619242257E-2</v>
      </c>
      <c r="Q47" s="420">
        <v>7.9875868279960325E-3</v>
      </c>
      <c r="R47" s="420">
        <v>8.1771828184444405E-3</v>
      </c>
      <c r="S47" s="420">
        <v>1.3723349157189918E-2</v>
      </c>
      <c r="T47" s="420">
        <v>1.5142317092156861E-2</v>
      </c>
      <c r="U47" s="420">
        <v>1.3304265190899436E-2</v>
      </c>
      <c r="V47" s="420">
        <v>1.5374494391675366E-2</v>
      </c>
      <c r="W47" s="420">
        <v>1.3626977277773823E-2</v>
      </c>
      <c r="X47" s="420">
        <v>1.2515578779824918E-2</v>
      </c>
      <c r="Y47" s="420">
        <v>1.527813009603189E-2</v>
      </c>
      <c r="Z47" s="420">
        <v>1.5141521470147853E-2</v>
      </c>
      <c r="AA47" s="420">
        <v>1.4052125818684622E-2</v>
      </c>
      <c r="AB47" s="420">
        <v>1.3433951348510678E-2</v>
      </c>
      <c r="AC47" s="420">
        <v>1.3690421976350949E-2</v>
      </c>
      <c r="AD47" s="420">
        <v>1.3369533366670048E-2</v>
      </c>
      <c r="AE47" s="420">
        <v>1.3823739788427512E-2</v>
      </c>
      <c r="AF47" s="420">
        <v>1.2139161984043719E-2</v>
      </c>
      <c r="AG47" s="420">
        <v>1.0452435539919253E-2</v>
      </c>
      <c r="AH47" s="420">
        <v>1.1011843617185902E-2</v>
      </c>
      <c r="AI47" s="420">
        <v>1.1717061548804383E-2</v>
      </c>
      <c r="AJ47" s="420">
        <v>1.1777435140929835E-2</v>
      </c>
      <c r="AK47" s="420">
        <v>1.2498306195951164E-2</v>
      </c>
      <c r="AL47" s="420">
        <v>1.1742872370558823E-2</v>
      </c>
      <c r="AM47" s="420">
        <v>1.0913974211610465E-2</v>
      </c>
      <c r="AN47" s="420">
        <v>1.0563350334109189E-2</v>
      </c>
      <c r="AO47" s="420">
        <v>1.4169682710920747E-2</v>
      </c>
      <c r="AP47" s="420">
        <v>1.0638460441329286E-2</v>
      </c>
      <c r="AQ47" s="420">
        <v>7.1775618374558302E-3</v>
      </c>
      <c r="AR47" s="420">
        <v>3.5696073431922487E-3</v>
      </c>
      <c r="AS47" s="420">
        <v>8.7462331177932794E-3</v>
      </c>
      <c r="AT47" s="420">
        <v>8.3866924445863411E-3</v>
      </c>
      <c r="AU47" s="420">
        <v>8.1542328245421385E-3</v>
      </c>
      <c r="AV47" s="420">
        <v>9.7890987366424931E-3</v>
      </c>
      <c r="AW47" s="420">
        <v>1.1381367599816429E-2</v>
      </c>
      <c r="AX47" s="420">
        <v>1.0500957440237197E-2</v>
      </c>
      <c r="AY47" s="420">
        <v>1.2283678316932474E-2</v>
      </c>
      <c r="AZ47" s="420">
        <v>1.2401926558820397E-2</v>
      </c>
      <c r="BA47" s="420">
        <v>1.1747666559382041E-2</v>
      </c>
      <c r="BB47" s="420">
        <v>8.0849436018320363E-3</v>
      </c>
      <c r="BC47" s="420">
        <v>1.1646535979984328E-2</v>
      </c>
      <c r="BD47" s="420">
        <v>1.1553788739824876E-2</v>
      </c>
      <c r="BE47" s="420">
        <v>1.192407466937793E-2</v>
      </c>
      <c r="BF47" s="420">
        <v>1.0719781062098647E-2</v>
      </c>
      <c r="BG47" s="420">
        <v>1.3166425898331304E-2</v>
      </c>
      <c r="BH47" s="420">
        <v>9.9910568919259791E-3</v>
      </c>
      <c r="BI47" s="420">
        <v>1.5390554670431477E-2</v>
      </c>
      <c r="BJ47" s="420">
        <v>1.1065246886690125E-2</v>
      </c>
      <c r="BK47" s="420">
        <v>1.1828374703620848E-2</v>
      </c>
      <c r="BL47" s="420">
        <v>7.3575379648167637E-3</v>
      </c>
      <c r="BM47" s="420">
        <v>1.835118283193966E-2</v>
      </c>
      <c r="BN47" s="420">
        <v>9.0616775913104682E-3</v>
      </c>
      <c r="BO47" s="420">
        <v>4.3545883845619989E-3</v>
      </c>
      <c r="BP47" s="420">
        <v>9.663266308269745E-3</v>
      </c>
      <c r="BQ47" s="420">
        <v>9.285366976005089E-3</v>
      </c>
      <c r="BR47" s="420">
        <v>9.2730125718258199E-3</v>
      </c>
      <c r="BS47" s="420">
        <v>1.1277195840794337E-2</v>
      </c>
      <c r="BT47" s="420">
        <v>1.081246803448461E-2</v>
      </c>
      <c r="BU47" s="420">
        <v>7.6501393642869914E-3</v>
      </c>
      <c r="BV47" s="420">
        <v>9.6850989366193754E-3</v>
      </c>
    </row>
    <row r="48" spans="2:74" ht="13.5" customHeight="1" x14ac:dyDescent="0.15">
      <c r="B48" s="377" t="s">
        <v>130</v>
      </c>
      <c r="C48" s="378" t="s">
        <v>121</v>
      </c>
      <c r="D48" s="379">
        <v>0.34379289649330025</v>
      </c>
      <c r="E48" s="379">
        <v>0.32922686820497249</v>
      </c>
      <c r="F48" s="379">
        <v>0.32682229714914024</v>
      </c>
      <c r="G48" s="379">
        <v>0.33107670857634175</v>
      </c>
      <c r="H48" s="379">
        <v>0.33245836221055769</v>
      </c>
      <c r="I48" s="379">
        <v>0.26821642882355906</v>
      </c>
      <c r="J48" s="379">
        <v>0.3207993002461022</v>
      </c>
      <c r="K48" s="379">
        <v>0.34219948165762687</v>
      </c>
      <c r="L48" s="379">
        <v>0.35393101795574772</v>
      </c>
      <c r="M48" s="379">
        <v>0.35467760609181742</v>
      </c>
      <c r="N48" s="379">
        <v>0.30010994426962884</v>
      </c>
      <c r="O48" s="379">
        <v>0.27135558308646157</v>
      </c>
      <c r="P48" s="379">
        <v>0.30229426488133254</v>
      </c>
      <c r="Q48" s="379">
        <v>0.2585877493387137</v>
      </c>
      <c r="R48" s="379">
        <v>0.2451576238811625</v>
      </c>
      <c r="S48" s="379">
        <v>0.33174093566000157</v>
      </c>
      <c r="T48" s="379">
        <v>0.33112168291620214</v>
      </c>
      <c r="U48" s="379">
        <v>0.33563456127601693</v>
      </c>
      <c r="V48" s="379">
        <v>0.33055162942102034</v>
      </c>
      <c r="W48" s="379">
        <v>0.33178299337623524</v>
      </c>
      <c r="X48" s="379">
        <v>0.32493956184212502</v>
      </c>
      <c r="Y48" s="379">
        <v>0.35569245636286767</v>
      </c>
      <c r="Z48" s="379">
        <v>0.3426124300095808</v>
      </c>
      <c r="AA48" s="379">
        <v>0.34831476761833852</v>
      </c>
      <c r="AB48" s="379">
        <v>0.33345906476360232</v>
      </c>
      <c r="AC48" s="379">
        <v>0.34099954064135968</v>
      </c>
      <c r="AD48" s="379">
        <v>0.32138790598222372</v>
      </c>
      <c r="AE48" s="379">
        <v>0.2973158152317133</v>
      </c>
      <c r="AF48" s="379">
        <v>0.3427695679082825</v>
      </c>
      <c r="AG48" s="379">
        <v>0.36411012375582719</v>
      </c>
      <c r="AH48" s="379">
        <v>0.33207772754497022</v>
      </c>
      <c r="AI48" s="379">
        <v>0.32962159506813032</v>
      </c>
      <c r="AJ48" s="379">
        <v>0.32971044131183014</v>
      </c>
      <c r="AK48" s="379">
        <v>0.33595372176346222</v>
      </c>
      <c r="AL48" s="379">
        <v>0.3122840454298505</v>
      </c>
      <c r="AM48" s="379">
        <v>0.2691620480487999</v>
      </c>
      <c r="AN48" s="379">
        <v>0.30376861556605778</v>
      </c>
      <c r="AO48" s="379">
        <v>0.3712422256335004</v>
      </c>
      <c r="AP48" s="379">
        <v>0.32780822755149858</v>
      </c>
      <c r="AQ48" s="379">
        <v>0.30808303886925797</v>
      </c>
      <c r="AR48" s="379">
        <v>0.28221752750054635</v>
      </c>
      <c r="AS48" s="379">
        <v>0.30345797326754725</v>
      </c>
      <c r="AT48" s="379">
        <v>0.29941802601835593</v>
      </c>
      <c r="AU48" s="379">
        <v>0.29248206213416378</v>
      </c>
      <c r="AV48" s="379">
        <v>0.34791020680111728</v>
      </c>
      <c r="AW48" s="379">
        <v>0.36778338687471318</v>
      </c>
      <c r="AX48" s="379">
        <v>0.35870035209092593</v>
      </c>
      <c r="AY48" s="379">
        <v>0.34320616607688204</v>
      </c>
      <c r="AZ48" s="379">
        <v>0.33636675620983869</v>
      </c>
      <c r="BA48" s="379">
        <v>0.37420877588241602</v>
      </c>
      <c r="BB48" s="379">
        <v>0.32427654229087188</v>
      </c>
      <c r="BC48" s="379">
        <v>0.32249090860741564</v>
      </c>
      <c r="BD48" s="379">
        <v>0.31300078957897381</v>
      </c>
      <c r="BE48" s="379">
        <v>0.31994579286431291</v>
      </c>
      <c r="BF48" s="379">
        <v>0.2595231741453416</v>
      </c>
      <c r="BG48" s="379">
        <v>0.27413465585294555</v>
      </c>
      <c r="BH48" s="379">
        <v>0.32683620353596737</v>
      </c>
      <c r="BI48" s="379">
        <v>0.33162862161676487</v>
      </c>
      <c r="BJ48" s="379">
        <v>0.28183739267084978</v>
      </c>
      <c r="BK48" s="379">
        <v>0.42846043589503152</v>
      </c>
      <c r="BL48" s="379">
        <v>0.34590715930583144</v>
      </c>
      <c r="BM48" s="379">
        <v>0.33995595251239197</v>
      </c>
      <c r="BN48" s="379">
        <v>0.33470503461737505</v>
      </c>
      <c r="BO48" s="379">
        <v>0.39247943206494285</v>
      </c>
      <c r="BP48" s="379">
        <v>0.40929892694424636</v>
      </c>
      <c r="BQ48" s="379">
        <v>0.42672016539763608</v>
      </c>
      <c r="BR48" s="379">
        <v>0.42238912391268368</v>
      </c>
      <c r="BS48" s="379">
        <v>0.42581289722642773</v>
      </c>
      <c r="BT48" s="379">
        <v>0.39152776090218339</v>
      </c>
      <c r="BU48" s="379">
        <v>0.4279509808465139</v>
      </c>
      <c r="BV48" s="379">
        <v>0.38926249361412069</v>
      </c>
    </row>
    <row r="49" spans="2:74" ht="13.5" customHeight="1" x14ac:dyDescent="0.15">
      <c r="B49" s="380" t="s">
        <v>131</v>
      </c>
      <c r="C49" s="381" t="s">
        <v>238</v>
      </c>
      <c r="D49" s="382">
        <v>3.8098126757822197E-2</v>
      </c>
      <c r="E49" s="382">
        <v>4.6716997965982936E-2</v>
      </c>
      <c r="F49" s="382">
        <v>4.5868557282546865E-2</v>
      </c>
      <c r="G49" s="382">
        <v>4.7831493976110064E-2</v>
      </c>
      <c r="H49" s="382">
        <v>4.7634590956080053E-2</v>
      </c>
      <c r="I49" s="382">
        <v>5.6789874439009631E-2</v>
      </c>
      <c r="J49" s="382">
        <v>4.3089615511518471E-2</v>
      </c>
      <c r="K49" s="382">
        <v>3.727255724476982E-2</v>
      </c>
      <c r="L49" s="382">
        <v>3.6495557162964369E-2</v>
      </c>
      <c r="M49" s="382">
        <v>3.6513250186760306E-2</v>
      </c>
      <c r="N49" s="382">
        <v>3.5220078098343252E-2</v>
      </c>
      <c r="O49" s="382">
        <v>5.3737135244715663E-2</v>
      </c>
      <c r="P49" s="382">
        <v>3.9198447661572829E-2</v>
      </c>
      <c r="Q49" s="382">
        <v>5.9736988347790877E-2</v>
      </c>
      <c r="R49" s="382">
        <v>2.7893980772570128E-2</v>
      </c>
      <c r="S49" s="382">
        <v>4.7604073897707065E-2</v>
      </c>
      <c r="T49" s="382">
        <v>4.6931570142928342E-2</v>
      </c>
      <c r="U49" s="382">
        <v>3.983826187414985E-2</v>
      </c>
      <c r="V49" s="382">
        <v>4.7827575939810692E-2</v>
      </c>
      <c r="W49" s="382">
        <v>4.7649748256630417E-2</v>
      </c>
      <c r="X49" s="382">
        <v>4.3065002928059821E-2</v>
      </c>
      <c r="Y49" s="382">
        <v>5.4770791810110526E-2</v>
      </c>
      <c r="Z49" s="382">
        <v>5.1331924297207121E-2</v>
      </c>
      <c r="AA49" s="382">
        <v>4.886744365854357E-2</v>
      </c>
      <c r="AB49" s="382">
        <v>4.6985342427085013E-2</v>
      </c>
      <c r="AC49" s="382">
        <v>4.7529264313377631E-2</v>
      </c>
      <c r="AD49" s="382">
        <v>4.6786242820032034E-2</v>
      </c>
      <c r="AE49" s="382">
        <v>6.2011068026954788E-2</v>
      </c>
      <c r="AF49" s="382">
        <v>4.7876783517036545E-2</v>
      </c>
      <c r="AG49" s="382">
        <v>2.1931538528812335E-2</v>
      </c>
      <c r="AH49" s="382">
        <v>2.1779270510668261E-2</v>
      </c>
      <c r="AI49" s="382">
        <v>2.2931726656441807E-2</v>
      </c>
      <c r="AJ49" s="382">
        <v>2.2908530855532742E-2</v>
      </c>
      <c r="AK49" s="382">
        <v>2.4570954382267269E-2</v>
      </c>
      <c r="AL49" s="382">
        <v>2.2855261874824902E-2</v>
      </c>
      <c r="AM49" s="382">
        <v>2.1805187267409439E-2</v>
      </c>
      <c r="AN49" s="382">
        <v>2.0077736732732495E-2</v>
      </c>
      <c r="AO49" s="382">
        <v>2.7013547156492183E-2</v>
      </c>
      <c r="AP49" s="382">
        <v>2.6745145581613318E-2</v>
      </c>
      <c r="AQ49" s="382">
        <v>1.4907243816254417E-2</v>
      </c>
      <c r="AR49" s="382">
        <v>4.8808916733445035E-3</v>
      </c>
      <c r="AS49" s="382">
        <v>1.5918180053615179E-2</v>
      </c>
      <c r="AT49" s="382">
        <v>1.5136644652953918E-2</v>
      </c>
      <c r="AU49" s="382">
        <v>1.487321386252958E-2</v>
      </c>
      <c r="AV49" s="382">
        <v>1.5285857058657714E-2</v>
      </c>
      <c r="AW49" s="382">
        <v>2.1569527306103717E-2</v>
      </c>
      <c r="AX49" s="382">
        <v>2.0384211501636915E-2</v>
      </c>
      <c r="AY49" s="382">
        <v>2.3607542779582141E-2</v>
      </c>
      <c r="AZ49" s="382">
        <v>2.3939978462303113E-2</v>
      </c>
      <c r="BA49" s="382">
        <v>2.2100632979294068E-2</v>
      </c>
      <c r="BB49" s="382">
        <v>2.4327202423415319E-2</v>
      </c>
      <c r="BC49" s="382">
        <v>2.1760741007999639E-2</v>
      </c>
      <c r="BD49" s="382">
        <v>2.2816353844683088E-2</v>
      </c>
      <c r="BE49" s="382">
        <v>2.3241921091102104E-2</v>
      </c>
      <c r="BF49" s="382">
        <v>1.622729569675738E-2</v>
      </c>
      <c r="BG49" s="382">
        <v>2.3972563784650736E-2</v>
      </c>
      <c r="BH49" s="382">
        <v>2.3575408745901076E-2</v>
      </c>
      <c r="BI49" s="382">
        <v>2.5676432073915935E-2</v>
      </c>
      <c r="BJ49" s="382">
        <v>2.3457324843944444E-2</v>
      </c>
      <c r="BK49" s="382">
        <v>2.0414997789714805E-2</v>
      </c>
      <c r="BL49" s="382">
        <v>1.4802123972239588E-2</v>
      </c>
      <c r="BM49" s="382">
        <v>3.2553301527715635E-2</v>
      </c>
      <c r="BN49" s="382">
        <v>1.5579979050031252E-2</v>
      </c>
      <c r="BO49" s="382">
        <v>1.6226597607212484E-2</v>
      </c>
      <c r="BP49" s="382">
        <v>2.2146346358314369E-2</v>
      </c>
      <c r="BQ49" s="382">
        <v>2.2677647985128814E-2</v>
      </c>
      <c r="BR49" s="382">
        <v>2.2787652740694529E-2</v>
      </c>
      <c r="BS49" s="382">
        <v>2.0871342827060966E-2</v>
      </c>
      <c r="BT49" s="382">
        <v>2.0553296580643522E-2</v>
      </c>
      <c r="BU49" s="382">
        <v>1.7557913971518044E-2</v>
      </c>
      <c r="BV49" s="382">
        <v>2.341646543122762E-2</v>
      </c>
    </row>
    <row r="50" spans="2:74" ht="13.5" customHeight="1" x14ac:dyDescent="0.15">
      <c r="B50" s="377" t="s">
        <v>132</v>
      </c>
      <c r="C50" s="378" t="s">
        <v>122</v>
      </c>
      <c r="D50" s="379">
        <v>4.9570405040114389E-2</v>
      </c>
      <c r="E50" s="379">
        <v>3.716980033678946E-2</v>
      </c>
      <c r="F50" s="379">
        <v>3.3278504625377771E-2</v>
      </c>
      <c r="G50" s="379">
        <v>3.3919539540531778E-2</v>
      </c>
      <c r="H50" s="379">
        <v>3.411899703327044E-2</v>
      </c>
      <c r="I50" s="379">
        <v>2.4844939740809844E-2</v>
      </c>
      <c r="J50" s="379">
        <v>3.2370987481166937E-2</v>
      </c>
      <c r="K50" s="379">
        <v>3.3037646618751172E-2</v>
      </c>
      <c r="L50" s="379">
        <v>3.7452827032408938E-2</v>
      </c>
      <c r="M50" s="379">
        <v>3.7640780193967764E-2</v>
      </c>
      <c r="N50" s="379">
        <v>2.390340068999507E-2</v>
      </c>
      <c r="O50" s="379">
        <v>2.4892137906286506E-2</v>
      </c>
      <c r="P50" s="379">
        <v>3.0811689282288068E-2</v>
      </c>
      <c r="Q50" s="379">
        <v>2.2449246242991095E-2</v>
      </c>
      <c r="R50" s="379">
        <v>1.9685225819691541E-2</v>
      </c>
      <c r="S50" s="379">
        <v>4.1238293086141117E-2</v>
      </c>
      <c r="T50" s="379">
        <v>3.1810150535027844E-2</v>
      </c>
      <c r="U50" s="379">
        <v>3.8207837218402367E-2</v>
      </c>
      <c r="V50" s="379">
        <v>3.1002013606851207E-2</v>
      </c>
      <c r="W50" s="379">
        <v>4.1878623141995974E-2</v>
      </c>
      <c r="X50" s="379">
        <v>4.669880024625734E-2</v>
      </c>
      <c r="Y50" s="379">
        <v>3.654285196593586E-2</v>
      </c>
      <c r="Z50" s="379">
        <v>4.9579455675542949E-2</v>
      </c>
      <c r="AA50" s="379">
        <v>4.1229796233948464E-2</v>
      </c>
      <c r="AB50" s="379">
        <v>3.8341101152579202E-2</v>
      </c>
      <c r="AC50" s="379">
        <v>4.6856066306043734E-2</v>
      </c>
      <c r="AD50" s="379">
        <v>3.9571642094143086E-2</v>
      </c>
      <c r="AE50" s="379">
        <v>3.452170312088243E-2</v>
      </c>
      <c r="AF50" s="379">
        <v>2.8844892024848325E-2</v>
      </c>
      <c r="AG50" s="379">
        <v>7.5837934000582308E-2</v>
      </c>
      <c r="AH50" s="379">
        <v>8.2190609479206991E-2</v>
      </c>
      <c r="AI50" s="379">
        <v>7.826937611388915E-2</v>
      </c>
      <c r="AJ50" s="379">
        <v>7.8574148760148788E-2</v>
      </c>
      <c r="AK50" s="379">
        <v>7.0730066239703959E-2</v>
      </c>
      <c r="AL50" s="379">
        <v>9.8130891751457672E-2</v>
      </c>
      <c r="AM50" s="379">
        <v>6.4072653609350286E-2</v>
      </c>
      <c r="AN50" s="379">
        <v>7.5780556744696359E-2</v>
      </c>
      <c r="AO50" s="379">
        <v>4.755848573512899E-2</v>
      </c>
      <c r="AP50" s="379">
        <v>4.3697406222620673E-2</v>
      </c>
      <c r="AQ50" s="379">
        <v>8.3149293286219075E-2</v>
      </c>
      <c r="AR50" s="379">
        <v>9.8346324761419107E-2</v>
      </c>
      <c r="AS50" s="379">
        <v>0.11155785456994706</v>
      </c>
      <c r="AT50" s="379">
        <v>0.11531578936995848</v>
      </c>
      <c r="AU50" s="379">
        <v>0.12476899678125317</v>
      </c>
      <c r="AV50" s="379">
        <v>3.3326499756553829E-2</v>
      </c>
      <c r="AW50" s="379">
        <v>1.9229004130335015E-2</v>
      </c>
      <c r="AX50" s="379">
        <v>0.11507813947742294</v>
      </c>
      <c r="AY50" s="379">
        <v>7.4584323040380041E-2</v>
      </c>
      <c r="AZ50" s="379">
        <v>7.5630450989905687E-2</v>
      </c>
      <c r="BA50" s="379">
        <v>6.9842291599613776E-2</v>
      </c>
      <c r="BB50" s="379">
        <v>5.9934038439667915E-2</v>
      </c>
      <c r="BC50" s="379">
        <v>8.6852058740392771E-2</v>
      </c>
      <c r="BD50" s="379">
        <v>9.7490873812533421E-2</v>
      </c>
      <c r="BE50" s="379">
        <v>0.11851354464782693</v>
      </c>
      <c r="BF50" s="379">
        <v>4.5842962020860419E-2</v>
      </c>
      <c r="BG50" s="379">
        <v>7.1064575205032246E-2</v>
      </c>
      <c r="BH50" s="379">
        <v>5.8072874865280101E-2</v>
      </c>
      <c r="BI50" s="379">
        <v>5.9742865962025743E-2</v>
      </c>
      <c r="BJ50" s="379">
        <v>0.12266884018987539</v>
      </c>
      <c r="BK50" s="379">
        <v>0.17737203788294864</v>
      </c>
      <c r="BL50" s="379">
        <v>9.975310009733554E-2</v>
      </c>
      <c r="BM50" s="379">
        <v>4.1182657609232537E-2</v>
      </c>
      <c r="BN50" s="379">
        <v>5.48030827754196E-2</v>
      </c>
      <c r="BO50" s="379">
        <v>7.7883196324190745E-2</v>
      </c>
      <c r="BP50" s="379">
        <v>6.6876075511014516E-2</v>
      </c>
      <c r="BQ50" s="379">
        <v>8.83706742482607E-2</v>
      </c>
      <c r="BR50" s="379">
        <v>9.0077138224547437E-2</v>
      </c>
      <c r="BS50" s="379">
        <v>6.6800900700117585E-2</v>
      </c>
      <c r="BT50" s="379">
        <v>4.6469029124293224E-2</v>
      </c>
      <c r="BU50" s="379">
        <v>6.1532146474844909E-2</v>
      </c>
      <c r="BV50" s="379">
        <v>4.625702083377238E-2</v>
      </c>
    </row>
    <row r="51" spans="2:74" ht="13.5" customHeight="1" x14ac:dyDescent="0.15">
      <c r="B51" s="380" t="s">
        <v>133</v>
      </c>
      <c r="C51" s="381" t="s">
        <v>239</v>
      </c>
      <c r="D51" s="382">
        <v>0</v>
      </c>
      <c r="E51" s="382">
        <v>0</v>
      </c>
      <c r="F51" s="382">
        <v>0</v>
      </c>
      <c r="G51" s="382">
        <v>0</v>
      </c>
      <c r="H51" s="382">
        <v>0</v>
      </c>
      <c r="I51" s="382">
        <v>0</v>
      </c>
      <c r="J51" s="382">
        <v>0</v>
      </c>
      <c r="K51" s="382">
        <v>0</v>
      </c>
      <c r="L51" s="382">
        <v>0</v>
      </c>
      <c r="M51" s="382">
        <v>0</v>
      </c>
      <c r="N51" s="382">
        <v>0</v>
      </c>
      <c r="O51" s="382">
        <v>0</v>
      </c>
      <c r="P51" s="382">
        <v>0</v>
      </c>
      <c r="Q51" s="382">
        <v>0</v>
      </c>
      <c r="R51" s="382">
        <v>0</v>
      </c>
      <c r="S51" s="382">
        <v>0</v>
      </c>
      <c r="T51" s="382">
        <v>0</v>
      </c>
      <c r="U51" s="382">
        <v>0</v>
      </c>
      <c r="V51" s="382">
        <v>0</v>
      </c>
      <c r="W51" s="382">
        <v>0</v>
      </c>
      <c r="X51" s="382">
        <v>0</v>
      </c>
      <c r="Y51" s="382">
        <v>0</v>
      </c>
      <c r="Z51" s="382">
        <v>0</v>
      </c>
      <c r="AA51" s="382">
        <v>0</v>
      </c>
      <c r="AB51" s="382">
        <v>0</v>
      </c>
      <c r="AC51" s="382">
        <v>0</v>
      </c>
      <c r="AD51" s="382">
        <v>0</v>
      </c>
      <c r="AE51" s="382">
        <v>0</v>
      </c>
      <c r="AF51" s="382">
        <v>0</v>
      </c>
      <c r="AG51" s="382">
        <v>0</v>
      </c>
      <c r="AH51" s="382">
        <v>0</v>
      </c>
      <c r="AI51" s="382">
        <v>0</v>
      </c>
      <c r="AJ51" s="382">
        <v>0</v>
      </c>
      <c r="AK51" s="382">
        <v>0</v>
      </c>
      <c r="AL51" s="382">
        <v>0</v>
      </c>
      <c r="AM51" s="382">
        <v>0</v>
      </c>
      <c r="AN51" s="382">
        <v>0</v>
      </c>
      <c r="AO51" s="382">
        <v>0</v>
      </c>
      <c r="AP51" s="382">
        <v>0</v>
      </c>
      <c r="AQ51" s="382">
        <v>0</v>
      </c>
      <c r="AR51" s="382">
        <v>0</v>
      </c>
      <c r="AS51" s="382">
        <v>0</v>
      </c>
      <c r="AT51" s="382">
        <v>0</v>
      </c>
      <c r="AU51" s="382">
        <v>0</v>
      </c>
      <c r="AV51" s="382">
        <v>0</v>
      </c>
      <c r="AW51" s="382">
        <v>0</v>
      </c>
      <c r="AX51" s="382">
        <v>0</v>
      </c>
      <c r="AY51" s="382">
        <v>0</v>
      </c>
      <c r="AZ51" s="382">
        <v>0</v>
      </c>
      <c r="BA51" s="382">
        <v>0</v>
      </c>
      <c r="BB51" s="382">
        <v>0</v>
      </c>
      <c r="BC51" s="382">
        <v>0</v>
      </c>
      <c r="BD51" s="382">
        <v>0</v>
      </c>
      <c r="BE51" s="382">
        <v>0</v>
      </c>
      <c r="BF51" s="382">
        <v>0</v>
      </c>
      <c r="BG51" s="382">
        <v>0</v>
      </c>
      <c r="BH51" s="382">
        <v>0</v>
      </c>
      <c r="BI51" s="382">
        <v>0</v>
      </c>
      <c r="BJ51" s="382">
        <v>0</v>
      </c>
      <c r="BK51" s="382">
        <v>0</v>
      </c>
      <c r="BL51" s="382">
        <v>0</v>
      </c>
      <c r="BM51" s="382">
        <v>0</v>
      </c>
      <c r="BN51" s="382">
        <v>0</v>
      </c>
      <c r="BO51" s="382">
        <v>0</v>
      </c>
      <c r="BP51" s="382">
        <v>0</v>
      </c>
      <c r="BQ51" s="382">
        <v>0</v>
      </c>
      <c r="BR51" s="382">
        <v>0</v>
      </c>
      <c r="BS51" s="382">
        <v>0</v>
      </c>
      <c r="BT51" s="382">
        <v>0</v>
      </c>
      <c r="BU51" s="382">
        <v>0</v>
      </c>
      <c r="BV51" s="382">
        <v>0</v>
      </c>
    </row>
    <row r="52" spans="2:74" ht="13.5" customHeight="1" x14ac:dyDescent="0.15">
      <c r="B52" s="377" t="s">
        <v>123</v>
      </c>
      <c r="C52" s="378" t="s">
        <v>124</v>
      </c>
      <c r="D52" s="379">
        <v>4.817946928486018E-2</v>
      </c>
      <c r="E52" s="379">
        <v>4.6678242098838439E-2</v>
      </c>
      <c r="F52" s="379">
        <v>4.6114778010467879E-2</v>
      </c>
      <c r="G52" s="379">
        <v>4.7294441649405689E-2</v>
      </c>
      <c r="H52" s="379">
        <v>4.7385543946046244E-2</v>
      </c>
      <c r="I52" s="379">
        <v>4.3149614240330793E-2</v>
      </c>
      <c r="J52" s="379">
        <v>4.4444720808543087E-2</v>
      </c>
      <c r="K52" s="379">
        <v>4.4406444545381674E-2</v>
      </c>
      <c r="L52" s="379">
        <v>4.4850596134559308E-2</v>
      </c>
      <c r="M52" s="379">
        <v>4.4829309890105265E-2</v>
      </c>
      <c r="N52" s="379">
        <v>4.6385108238237861E-2</v>
      </c>
      <c r="O52" s="379">
        <v>4.4008210578880741E-2</v>
      </c>
      <c r="P52" s="379">
        <v>4.0785572384029828E-2</v>
      </c>
      <c r="Q52" s="379">
        <v>4.5338135007264753E-2</v>
      </c>
      <c r="R52" s="379">
        <v>3.7144616161775619E-2</v>
      </c>
      <c r="S52" s="379">
        <v>4.7267364521822848E-2</v>
      </c>
      <c r="T52" s="379">
        <v>4.7554315173767805E-2</v>
      </c>
      <c r="U52" s="379">
        <v>4.5679840497885107E-2</v>
      </c>
      <c r="V52" s="379">
        <v>4.7791093290840851E-2</v>
      </c>
      <c r="W52" s="379">
        <v>4.7247875727928254E-2</v>
      </c>
      <c r="X52" s="379">
        <v>4.6586182560776013E-2</v>
      </c>
      <c r="Y52" s="379">
        <v>4.8366249924503231E-2</v>
      </c>
      <c r="Z52" s="379">
        <v>4.8484965199375403E-2</v>
      </c>
      <c r="AA52" s="379">
        <v>4.6734056871223617E-2</v>
      </c>
      <c r="AB52" s="379">
        <v>4.8164999081667492E-2</v>
      </c>
      <c r="AC52" s="379">
        <v>4.7864625820707572E-2</v>
      </c>
      <c r="AD52" s="379">
        <v>4.6173581975102518E-2</v>
      </c>
      <c r="AE52" s="379">
        <v>5.2064902307721268E-2</v>
      </c>
      <c r="AF52" s="379">
        <v>4.8174524342370587E-2</v>
      </c>
      <c r="AG52" s="379">
        <v>5.0228016707424133E-2</v>
      </c>
      <c r="AH52" s="379">
        <v>5.4533684294560743E-2</v>
      </c>
      <c r="AI52" s="379">
        <v>5.3966201837263111E-2</v>
      </c>
      <c r="AJ52" s="379">
        <v>5.4001220844266055E-2</v>
      </c>
      <c r="AK52" s="379">
        <v>5.4981996219067734E-2</v>
      </c>
      <c r="AL52" s="379">
        <v>5.2839830006960076E-2</v>
      </c>
      <c r="AM52" s="379">
        <v>5.0916705550307848E-2</v>
      </c>
      <c r="AN52" s="379">
        <v>5.1657221266184522E-2</v>
      </c>
      <c r="AO52" s="379">
        <v>5.8057518905234938E-2</v>
      </c>
      <c r="AP52" s="379">
        <v>5.475356058599401E-2</v>
      </c>
      <c r="AQ52" s="379">
        <v>4.9801236749116608E-2</v>
      </c>
      <c r="AR52" s="379">
        <v>5.1650032782108252E-2</v>
      </c>
      <c r="AS52" s="379">
        <v>4.9877143064151266E-2</v>
      </c>
      <c r="AT52" s="379">
        <v>4.9957529497783849E-2</v>
      </c>
      <c r="AU52" s="379">
        <v>4.9357085081503389E-2</v>
      </c>
      <c r="AV52" s="379">
        <v>5.5659482869077209E-2</v>
      </c>
      <c r="AW52" s="379">
        <v>5.6631482331344657E-2</v>
      </c>
      <c r="AX52" s="379">
        <v>4.6821916115881157E-2</v>
      </c>
      <c r="AY52" s="379">
        <v>4.9086237820543895E-2</v>
      </c>
      <c r="AZ52" s="379">
        <v>4.9524868939564273E-2</v>
      </c>
      <c r="BA52" s="379">
        <v>4.7097950863641241E-2</v>
      </c>
      <c r="BB52" s="379">
        <v>5.1859433640395768E-2</v>
      </c>
      <c r="BC52" s="379">
        <v>5.3749442303759047E-2</v>
      </c>
      <c r="BD52" s="379">
        <v>5.4334009609494777E-2</v>
      </c>
      <c r="BE52" s="379">
        <v>5.4193543125460021E-2</v>
      </c>
      <c r="BF52" s="379">
        <v>5.1435644407601504E-2</v>
      </c>
      <c r="BG52" s="379">
        <v>5.2466643158577228E-2</v>
      </c>
      <c r="BH52" s="379">
        <v>5.673140865417689E-2</v>
      </c>
      <c r="BI52" s="379">
        <v>5.6399934310705203E-2</v>
      </c>
      <c r="BJ52" s="379">
        <v>4.9996442644824925E-2</v>
      </c>
      <c r="BK52" s="379">
        <v>5.1164753318776707E-2</v>
      </c>
      <c r="BL52" s="379">
        <v>5.1231729802875749E-2</v>
      </c>
      <c r="BM52" s="379">
        <v>5.8540157013603586E-2</v>
      </c>
      <c r="BN52" s="379">
        <v>5.3209272137405679E-2</v>
      </c>
      <c r="BO52" s="379">
        <v>6.1270665246608173E-2</v>
      </c>
      <c r="BP52" s="379">
        <v>4.4153917101852763E-2</v>
      </c>
      <c r="BQ52" s="379">
        <v>4.5318144073751079E-2</v>
      </c>
      <c r="BR52" s="379">
        <v>5.1406402758841528E-2</v>
      </c>
      <c r="BS52" s="379">
        <v>4.9870505145210998E-2</v>
      </c>
      <c r="BT52" s="379">
        <v>3.9567303480956321E-2</v>
      </c>
      <c r="BU52" s="379">
        <v>4.0205438186476698E-2</v>
      </c>
      <c r="BV52" s="379">
        <v>3.9026352334851896E-2</v>
      </c>
    </row>
    <row r="53" spans="2:74" ht="13.5" customHeight="1" x14ac:dyDescent="0.15">
      <c r="B53" s="380" t="s">
        <v>125</v>
      </c>
      <c r="C53" s="381" t="s">
        <v>240</v>
      </c>
      <c r="D53" s="410">
        <v>-4.0769267700797984E-3</v>
      </c>
      <c r="E53" s="410">
        <v>-3.3135779117676066E-6</v>
      </c>
      <c r="F53" s="410">
        <v>-3.7498768578574219E-6</v>
      </c>
      <c r="G53" s="410">
        <v>-3.3619996219377201E-6</v>
      </c>
      <c r="H53" s="410">
        <v>-3.3250602140695931E-6</v>
      </c>
      <c r="I53" s="410">
        <v>-5.0426100549644496E-6</v>
      </c>
      <c r="J53" s="410">
        <v>-4.2989970900395768E-6</v>
      </c>
      <c r="K53" s="410">
        <v>-1.3359339514254415E-5</v>
      </c>
      <c r="L53" s="410">
        <v>-4.1496390981070643E-6</v>
      </c>
      <c r="M53" s="410">
        <v>-4.2072015194308292E-6</v>
      </c>
      <c r="N53" s="410">
        <v>0</v>
      </c>
      <c r="O53" s="410">
        <v>-4.3664846107219426E-6</v>
      </c>
      <c r="P53" s="410">
        <v>-4.0765189789135258E-6</v>
      </c>
      <c r="Q53" s="410">
        <v>-4.4861481763527278E-6</v>
      </c>
      <c r="R53" s="410">
        <v>0</v>
      </c>
      <c r="S53" s="410">
        <v>-2.8574113209041699E-6</v>
      </c>
      <c r="T53" s="410">
        <v>-2.0897484256357798E-6</v>
      </c>
      <c r="U53" s="410">
        <v>0</v>
      </c>
      <c r="V53" s="410">
        <v>-2.3537192883765105E-6</v>
      </c>
      <c r="W53" s="410">
        <v>-2.9095485920516952E-6</v>
      </c>
      <c r="X53" s="410">
        <v>-1.5015691397510398E-5</v>
      </c>
      <c r="Y53" s="410">
        <v>-2.415896599625536E-6</v>
      </c>
      <c r="Z53" s="410">
        <v>-3.2096494902274198E-6</v>
      </c>
      <c r="AA53" s="410">
        <v>-2.0454331613805857E-6</v>
      </c>
      <c r="AB53" s="410">
        <v>-2.8762091891596499E-6</v>
      </c>
      <c r="AC53" s="410">
        <v>-2.7224919414238532E-6</v>
      </c>
      <c r="AD53" s="410">
        <v>-2.9182500318861733E-6</v>
      </c>
      <c r="AE53" s="410">
        <v>0</v>
      </c>
      <c r="AF53" s="410">
        <v>-9.9965649058828313E-6</v>
      </c>
      <c r="AG53" s="410">
        <v>-1.1467191255281957E-2</v>
      </c>
      <c r="AH53" s="410">
        <v>-2.5325507457926084E-3</v>
      </c>
      <c r="AI53" s="410">
        <v>-2.6625997122546358E-3</v>
      </c>
      <c r="AJ53" s="410">
        <v>-2.6695657135236686E-3</v>
      </c>
      <c r="AK53" s="410">
        <v>-2.7188081065195875E-3</v>
      </c>
      <c r="AL53" s="410">
        <v>-2.5776533551543006E-3</v>
      </c>
      <c r="AM53" s="410">
        <v>-2.8110027427192753E-3</v>
      </c>
      <c r="AN53" s="410">
        <v>-2.2368447164820586E-3</v>
      </c>
      <c r="AO53" s="410">
        <v>-2.9358902885385425E-3</v>
      </c>
      <c r="AP53" s="410">
        <v>-2.7048228366511134E-3</v>
      </c>
      <c r="AQ53" s="410">
        <v>-2.9814487632508833E-3</v>
      </c>
      <c r="AR53" s="410">
        <v>-4.516646026079988E-3</v>
      </c>
      <c r="AS53" s="410">
        <v>-2.4625056016859175E-3</v>
      </c>
      <c r="AT53" s="410">
        <v>-2.4556030515696351E-3</v>
      </c>
      <c r="AU53" s="410">
        <v>-2.4599548062576976E-3</v>
      </c>
      <c r="AV53" s="410">
        <v>-2.0885119032365528E-3</v>
      </c>
      <c r="AW53" s="410">
        <v>-3.3960532354290959E-3</v>
      </c>
      <c r="AX53" s="410">
        <v>-2.7178948668849217E-3</v>
      </c>
      <c r="AY53" s="410">
        <v>-2.5304183431092151E-3</v>
      </c>
      <c r="AZ53" s="410">
        <v>-2.6034578654012285E-3</v>
      </c>
      <c r="BA53" s="410">
        <v>-2.1993348353180988E-3</v>
      </c>
      <c r="BB53" s="410">
        <v>-2.2435201554955905E-3</v>
      </c>
      <c r="BC53" s="410">
        <v>-2.80284424262142E-3</v>
      </c>
      <c r="BD53" s="410">
        <v>-2.7830003292862986E-3</v>
      </c>
      <c r="BE53" s="410">
        <v>-2.8129806244830578E-3</v>
      </c>
      <c r="BF53" s="410">
        <v>-2.6799452655246617E-3</v>
      </c>
      <c r="BG53" s="410">
        <v>-2.667409825623059E-3</v>
      </c>
      <c r="BH53" s="410">
        <v>-2.770070398312275E-3</v>
      </c>
      <c r="BI53" s="410">
        <v>-2.8081313717111286E-3</v>
      </c>
      <c r="BJ53" s="410">
        <v>-2.644924777540482E-3</v>
      </c>
      <c r="BK53" s="410">
        <v>-2.8264859144552651E-3</v>
      </c>
      <c r="BL53" s="410">
        <v>-2.5975927259490215E-3</v>
      </c>
      <c r="BM53" s="410">
        <v>-2.7892868142276872E-3</v>
      </c>
      <c r="BN53" s="410">
        <v>-3.0599243996086525E-3</v>
      </c>
      <c r="BO53" s="410">
        <v>-5.3169375102487702E-4</v>
      </c>
      <c r="BP53" s="410">
        <v>-2.4071484386675834E-2</v>
      </c>
      <c r="BQ53" s="410">
        <v>-4.7954625150399999E-2</v>
      </c>
      <c r="BR53" s="410">
        <v>-1.7566294615173712E-3</v>
      </c>
      <c r="BS53" s="410">
        <v>-4.240668301042875E-3</v>
      </c>
      <c r="BT53" s="410">
        <v>-3.4718435024880118E-2</v>
      </c>
      <c r="BU53" s="410">
        <v>-2.7379620373006362E-2</v>
      </c>
      <c r="BV53" s="410">
        <v>-2.8790414531681591E-2</v>
      </c>
    </row>
    <row r="54" spans="2:74" ht="13.5" customHeight="1" x14ac:dyDescent="0.15">
      <c r="B54" s="377" t="s">
        <v>189</v>
      </c>
      <c r="C54" s="378" t="s">
        <v>126</v>
      </c>
      <c r="D54" s="411">
        <v>0.48769389962194609</v>
      </c>
      <c r="E54" s="411">
        <v>0.47314611488187613</v>
      </c>
      <c r="F54" s="411">
        <v>0.4650880108809986</v>
      </c>
      <c r="G54" s="411">
        <v>0.47373817375963634</v>
      </c>
      <c r="H54" s="411">
        <v>0.47528410699910767</v>
      </c>
      <c r="I54" s="411">
        <v>0.40340376178710102</v>
      </c>
      <c r="J54" s="411">
        <v>0.4528419211173953</v>
      </c>
      <c r="K54" s="411">
        <v>0.47003500146952737</v>
      </c>
      <c r="L54" s="411">
        <v>0.48633199654438802</v>
      </c>
      <c r="M54" s="411">
        <v>0.48730200843912036</v>
      </c>
      <c r="N54" s="411">
        <v>0.41640444326496567</v>
      </c>
      <c r="O54" s="411">
        <v>0.40395897251059765</v>
      </c>
      <c r="P54" s="411">
        <v>0.42786056130948658</v>
      </c>
      <c r="Q54" s="411">
        <v>0.39409521961658012</v>
      </c>
      <c r="R54" s="411">
        <v>0.33805862945364423</v>
      </c>
      <c r="S54" s="411">
        <v>0.48157115891154156</v>
      </c>
      <c r="T54" s="411">
        <v>0.47255794611165736</v>
      </c>
      <c r="U54" s="411">
        <v>0.47266476605735369</v>
      </c>
      <c r="V54" s="411">
        <v>0.47254445293091007</v>
      </c>
      <c r="W54" s="411">
        <v>0.48218330823197164</v>
      </c>
      <c r="X54" s="411">
        <v>0.47379011066564558</v>
      </c>
      <c r="Y54" s="411">
        <v>0.51064806426284959</v>
      </c>
      <c r="Z54" s="411">
        <v>0.50714708700236388</v>
      </c>
      <c r="AA54" s="411">
        <v>0.49919614476757745</v>
      </c>
      <c r="AB54" s="411">
        <v>0.48038158256425556</v>
      </c>
      <c r="AC54" s="411">
        <v>0.49693719656589819</v>
      </c>
      <c r="AD54" s="411">
        <v>0.46728598798813953</v>
      </c>
      <c r="AE54" s="411">
        <v>0.45973722847569926</v>
      </c>
      <c r="AF54" s="411">
        <v>0.47979493321167577</v>
      </c>
      <c r="AG54" s="411">
        <v>0.51109285727728326</v>
      </c>
      <c r="AH54" s="411">
        <v>0.4990605847007995</v>
      </c>
      <c r="AI54" s="411">
        <v>0.49384336151227415</v>
      </c>
      <c r="AJ54" s="411">
        <v>0.49430221119918388</v>
      </c>
      <c r="AK54" s="411">
        <v>0.49601623669393274</v>
      </c>
      <c r="AL54" s="411">
        <v>0.49527524807849771</v>
      </c>
      <c r="AM54" s="411">
        <v>0.41405956594475868</v>
      </c>
      <c r="AN54" s="411">
        <v>0.45961063592729828</v>
      </c>
      <c r="AO54" s="411">
        <v>0.5151055698527387</v>
      </c>
      <c r="AP54" s="411">
        <v>0.46093797754640475</v>
      </c>
      <c r="AQ54" s="411">
        <v>0.460136925795053</v>
      </c>
      <c r="AR54" s="411">
        <v>0.4361477380345305</v>
      </c>
      <c r="AS54" s="411">
        <v>0.48709487847136812</v>
      </c>
      <c r="AT54" s="411">
        <v>0.48575907893206888</v>
      </c>
      <c r="AU54" s="411">
        <v>0.48717563587773433</v>
      </c>
      <c r="AV54" s="411">
        <v>0.45988263331881196</v>
      </c>
      <c r="AW54" s="411">
        <v>0.47319871500688387</v>
      </c>
      <c r="AX54" s="411">
        <v>0.54876768175921919</v>
      </c>
      <c r="AY54" s="411">
        <v>0.50023752969121138</v>
      </c>
      <c r="AZ54" s="411">
        <v>0.49526052329503095</v>
      </c>
      <c r="BA54" s="411">
        <v>0.52279798304902902</v>
      </c>
      <c r="BB54" s="411">
        <v>0.46623864024068734</v>
      </c>
      <c r="BC54" s="411">
        <v>0.49369684239693001</v>
      </c>
      <c r="BD54" s="411">
        <v>0.49641281525622366</v>
      </c>
      <c r="BE54" s="411">
        <v>0.52500589577359691</v>
      </c>
      <c r="BF54" s="411">
        <v>0.38106891206713489</v>
      </c>
      <c r="BG54" s="411">
        <v>0.43213745407391396</v>
      </c>
      <c r="BH54" s="411">
        <v>0.47243688229493913</v>
      </c>
      <c r="BI54" s="411">
        <v>0.4860302772621321</v>
      </c>
      <c r="BJ54" s="411">
        <v>0.48638032245864421</v>
      </c>
      <c r="BK54" s="411">
        <v>0.68641411367563732</v>
      </c>
      <c r="BL54" s="411">
        <v>0.51645405841715009</v>
      </c>
      <c r="BM54" s="411">
        <v>0.48779396468065572</v>
      </c>
      <c r="BN54" s="411">
        <v>0.46429912177193339</v>
      </c>
      <c r="BO54" s="411">
        <v>0.55168278587649133</v>
      </c>
      <c r="BP54" s="411">
        <v>0.52806704783702196</v>
      </c>
      <c r="BQ54" s="411">
        <v>0.54441737353038178</v>
      </c>
      <c r="BR54" s="411">
        <v>0.59417670074707563</v>
      </c>
      <c r="BS54" s="411">
        <v>0.57039217343856874</v>
      </c>
      <c r="BT54" s="411">
        <v>0.47421142309768094</v>
      </c>
      <c r="BU54" s="411">
        <v>0.52751699847063416</v>
      </c>
      <c r="BV54" s="411">
        <v>0.47885701661891034</v>
      </c>
    </row>
    <row r="55" spans="2:74" s="180" customFormat="1" ht="13.5" customHeight="1" x14ac:dyDescent="0.15">
      <c r="B55" s="380" t="s">
        <v>190</v>
      </c>
      <c r="C55" s="381" t="s">
        <v>241</v>
      </c>
      <c r="D55" s="410">
        <v>1</v>
      </c>
      <c r="E55" s="410">
        <v>1</v>
      </c>
      <c r="F55" s="410">
        <v>1</v>
      </c>
      <c r="G55" s="410">
        <v>1</v>
      </c>
      <c r="H55" s="410">
        <v>1</v>
      </c>
      <c r="I55" s="410">
        <v>1</v>
      </c>
      <c r="J55" s="410">
        <v>1</v>
      </c>
      <c r="K55" s="410">
        <v>1</v>
      </c>
      <c r="L55" s="410">
        <v>1</v>
      </c>
      <c r="M55" s="410">
        <v>1</v>
      </c>
      <c r="N55" s="410">
        <v>1</v>
      </c>
      <c r="O55" s="410">
        <v>1</v>
      </c>
      <c r="P55" s="410">
        <v>1</v>
      </c>
      <c r="Q55" s="410">
        <v>1</v>
      </c>
      <c r="R55" s="410">
        <v>1</v>
      </c>
      <c r="S55" s="410">
        <v>1</v>
      </c>
      <c r="T55" s="410">
        <v>1</v>
      </c>
      <c r="U55" s="410">
        <v>1</v>
      </c>
      <c r="V55" s="410">
        <v>1</v>
      </c>
      <c r="W55" s="410">
        <v>1</v>
      </c>
      <c r="X55" s="410">
        <v>1</v>
      </c>
      <c r="Y55" s="410">
        <v>1</v>
      </c>
      <c r="Z55" s="410">
        <v>1</v>
      </c>
      <c r="AA55" s="410">
        <v>1</v>
      </c>
      <c r="AB55" s="410">
        <v>1</v>
      </c>
      <c r="AC55" s="410">
        <v>1</v>
      </c>
      <c r="AD55" s="410">
        <v>1</v>
      </c>
      <c r="AE55" s="410">
        <v>1</v>
      </c>
      <c r="AF55" s="410">
        <v>1</v>
      </c>
      <c r="AG55" s="410">
        <v>1</v>
      </c>
      <c r="AH55" s="410">
        <v>1</v>
      </c>
      <c r="AI55" s="410">
        <v>1</v>
      </c>
      <c r="AJ55" s="410">
        <v>1</v>
      </c>
      <c r="AK55" s="410">
        <v>1</v>
      </c>
      <c r="AL55" s="410">
        <v>1</v>
      </c>
      <c r="AM55" s="410">
        <v>1</v>
      </c>
      <c r="AN55" s="410">
        <v>1</v>
      </c>
      <c r="AO55" s="410">
        <v>1</v>
      </c>
      <c r="AP55" s="410">
        <v>1</v>
      </c>
      <c r="AQ55" s="410">
        <v>1</v>
      </c>
      <c r="AR55" s="410">
        <v>1</v>
      </c>
      <c r="AS55" s="410">
        <v>1</v>
      </c>
      <c r="AT55" s="410">
        <v>1</v>
      </c>
      <c r="AU55" s="410">
        <v>1</v>
      </c>
      <c r="AV55" s="410">
        <v>1</v>
      </c>
      <c r="AW55" s="410">
        <v>1</v>
      </c>
      <c r="AX55" s="410">
        <v>1</v>
      </c>
      <c r="AY55" s="410">
        <v>1</v>
      </c>
      <c r="AZ55" s="410">
        <v>1</v>
      </c>
      <c r="BA55" s="410">
        <v>1</v>
      </c>
      <c r="BB55" s="410">
        <v>1</v>
      </c>
      <c r="BC55" s="410">
        <v>1</v>
      </c>
      <c r="BD55" s="410">
        <v>1</v>
      </c>
      <c r="BE55" s="410">
        <v>1</v>
      </c>
      <c r="BF55" s="410">
        <v>1</v>
      </c>
      <c r="BG55" s="410">
        <v>1</v>
      </c>
      <c r="BH55" s="410">
        <v>1</v>
      </c>
      <c r="BI55" s="410">
        <v>1</v>
      </c>
      <c r="BJ55" s="410">
        <v>1</v>
      </c>
      <c r="BK55" s="410">
        <v>1</v>
      </c>
      <c r="BL55" s="410">
        <v>1</v>
      </c>
      <c r="BM55" s="410">
        <v>1</v>
      </c>
      <c r="BN55" s="410">
        <v>1</v>
      </c>
      <c r="BO55" s="410">
        <v>1</v>
      </c>
      <c r="BP55" s="410">
        <v>1</v>
      </c>
      <c r="BQ55" s="410">
        <v>1</v>
      </c>
      <c r="BR55" s="410">
        <v>1</v>
      </c>
      <c r="BS55" s="410">
        <v>1</v>
      </c>
      <c r="BT55" s="410">
        <v>1</v>
      </c>
      <c r="BU55" s="410">
        <v>1</v>
      </c>
      <c r="BV55" s="410">
        <v>1</v>
      </c>
    </row>
    <row r="56" spans="2:74" x14ac:dyDescent="0.15">
      <c r="B56" s="383"/>
      <c r="C56" s="384" t="s">
        <v>134</v>
      </c>
      <c r="D56" s="181">
        <v>0.48769389962194609</v>
      </c>
      <c r="E56" s="181">
        <v>0.47314611488187613</v>
      </c>
      <c r="F56" s="181">
        <v>0.4650880108809986</v>
      </c>
      <c r="G56" s="181">
        <v>0.47373817375963634</v>
      </c>
      <c r="H56" s="181">
        <v>0.47528410699910767</v>
      </c>
      <c r="I56" s="181">
        <v>0.40340376178710102</v>
      </c>
      <c r="J56" s="181">
        <v>0.4528419211173953</v>
      </c>
      <c r="K56" s="181">
        <v>0.47003500146952737</v>
      </c>
      <c r="L56" s="181">
        <v>0.48633199654438802</v>
      </c>
      <c r="M56" s="181">
        <v>0.48730200843912036</v>
      </c>
      <c r="N56" s="181">
        <v>0.41640444326496567</v>
      </c>
      <c r="O56" s="181">
        <v>0.40395897251059765</v>
      </c>
      <c r="P56" s="181">
        <v>0.42786056130948658</v>
      </c>
      <c r="Q56" s="181">
        <v>0.39409521961658012</v>
      </c>
      <c r="R56" s="181">
        <v>0.33805862945364423</v>
      </c>
      <c r="S56" s="181">
        <v>0.48157115891154156</v>
      </c>
      <c r="T56" s="181">
        <v>0.47255794611165736</v>
      </c>
      <c r="U56" s="181">
        <v>0.47266476605735369</v>
      </c>
      <c r="V56" s="181">
        <v>0.47254445293091007</v>
      </c>
      <c r="W56" s="181">
        <v>0.48218330823197164</v>
      </c>
      <c r="X56" s="181">
        <v>0.47379011066564558</v>
      </c>
      <c r="Y56" s="181">
        <v>0.51064806426284959</v>
      </c>
      <c r="Z56" s="181">
        <v>0.50714708700236388</v>
      </c>
      <c r="AA56" s="181">
        <v>0.49919614476757745</v>
      </c>
      <c r="AB56" s="181">
        <v>0.48038158256425556</v>
      </c>
      <c r="AC56" s="181">
        <v>0.49693719656589819</v>
      </c>
      <c r="AD56" s="181">
        <v>0.46728598798813953</v>
      </c>
      <c r="AE56" s="181">
        <v>0.45973722847569926</v>
      </c>
      <c r="AF56" s="181">
        <v>0.47979493321167577</v>
      </c>
      <c r="AG56" s="181">
        <v>0.51109285727728326</v>
      </c>
      <c r="AH56" s="181">
        <v>0.4990605847007995</v>
      </c>
      <c r="AI56" s="181">
        <v>0.49384336151227415</v>
      </c>
      <c r="AJ56" s="181">
        <v>0.49430221119918388</v>
      </c>
      <c r="AK56" s="181">
        <v>0.49601623669393274</v>
      </c>
      <c r="AL56" s="181">
        <v>0.49527524807849771</v>
      </c>
      <c r="AM56" s="181">
        <v>0.41405956594475868</v>
      </c>
      <c r="AN56" s="181">
        <v>0.45961063592729828</v>
      </c>
      <c r="AO56" s="181">
        <v>0.5151055698527387</v>
      </c>
      <c r="AP56" s="181">
        <v>0.46093797754640475</v>
      </c>
      <c r="AQ56" s="181">
        <v>0.460136925795053</v>
      </c>
      <c r="AR56" s="181">
        <v>0.4361477380345305</v>
      </c>
      <c r="AS56" s="181">
        <v>0.48709487847136812</v>
      </c>
      <c r="AT56" s="181">
        <v>0.48575907893206888</v>
      </c>
      <c r="AU56" s="181">
        <v>0.48717563587773433</v>
      </c>
      <c r="AV56" s="181">
        <v>0.45988263331881196</v>
      </c>
      <c r="AW56" s="181">
        <v>0.47319871500688387</v>
      </c>
      <c r="AX56" s="181">
        <v>0.54876768175921919</v>
      </c>
      <c r="AY56" s="181">
        <v>0.50023752969121138</v>
      </c>
      <c r="AZ56" s="181">
        <v>0.49526052329503095</v>
      </c>
      <c r="BA56" s="181">
        <v>0.52279798304902902</v>
      </c>
      <c r="BB56" s="181">
        <v>0.46623864024068734</v>
      </c>
      <c r="BC56" s="181">
        <v>0.49369684239693001</v>
      </c>
      <c r="BD56" s="181">
        <v>0.49641281525622366</v>
      </c>
      <c r="BE56" s="181">
        <v>0.52500589577359691</v>
      </c>
      <c r="BF56" s="181">
        <v>0.38106891206713489</v>
      </c>
      <c r="BG56" s="181">
        <v>0.43213745407391396</v>
      </c>
      <c r="BH56" s="181">
        <v>0.47243688229493913</v>
      </c>
      <c r="BI56" s="181">
        <v>0.4860302772621321</v>
      </c>
      <c r="BJ56" s="181">
        <v>0.48638032245864421</v>
      </c>
      <c r="BK56" s="181">
        <v>0.68641411367563732</v>
      </c>
      <c r="BL56" s="181">
        <v>0.51645405841715009</v>
      </c>
      <c r="BM56" s="181">
        <v>0.48779396468065572</v>
      </c>
      <c r="BN56" s="181">
        <v>0.46429912177193339</v>
      </c>
      <c r="BO56" s="181">
        <v>0.55168278587649133</v>
      </c>
      <c r="BP56" s="181">
        <v>0.52806704783702196</v>
      </c>
      <c r="BQ56" s="181">
        <v>0.54441737353038178</v>
      </c>
      <c r="BR56" s="181">
        <v>0.59417670074707563</v>
      </c>
      <c r="BS56" s="181">
        <v>0.57039217343856874</v>
      </c>
      <c r="BT56" s="181">
        <v>0.47421142309768094</v>
      </c>
      <c r="BU56" s="181">
        <v>0.52751699847063416</v>
      </c>
      <c r="BV56" s="181">
        <v>0.47885701661891034</v>
      </c>
    </row>
    <row r="57" spans="2:74" x14ac:dyDescent="0.15">
      <c r="B57" s="383"/>
      <c r="C57" s="384" t="s">
        <v>135</v>
      </c>
      <c r="D57" s="181">
        <v>0.34379289649330025</v>
      </c>
      <c r="E57" s="181">
        <v>0.32922686820497249</v>
      </c>
      <c r="F57" s="181">
        <v>0.32682229714914024</v>
      </c>
      <c r="G57" s="181">
        <v>0.33107670857634175</v>
      </c>
      <c r="H57" s="181">
        <v>0.33245836221055769</v>
      </c>
      <c r="I57" s="181">
        <v>0.26821642882355906</v>
      </c>
      <c r="J57" s="181">
        <v>0.3207993002461022</v>
      </c>
      <c r="K57" s="181">
        <v>0.34219948165762687</v>
      </c>
      <c r="L57" s="181">
        <v>0.35393101795574772</v>
      </c>
      <c r="M57" s="181">
        <v>0.35467760609181742</v>
      </c>
      <c r="N57" s="181">
        <v>0.30010994426962884</v>
      </c>
      <c r="O57" s="181">
        <v>0.27135558308646157</v>
      </c>
      <c r="P57" s="181">
        <v>0.30229426488133254</v>
      </c>
      <c r="Q57" s="181">
        <v>0.2585877493387137</v>
      </c>
      <c r="R57" s="181">
        <v>0.2451576238811625</v>
      </c>
      <c r="S57" s="181">
        <v>0.33174093566000157</v>
      </c>
      <c r="T57" s="181">
        <v>0.33112168291620214</v>
      </c>
      <c r="U57" s="181">
        <v>0.33563456127601693</v>
      </c>
      <c r="V57" s="181">
        <v>0.33055162942102034</v>
      </c>
      <c r="W57" s="181">
        <v>0.33178299337623524</v>
      </c>
      <c r="X57" s="181">
        <v>0.32493956184212502</v>
      </c>
      <c r="Y57" s="181">
        <v>0.35569245636286767</v>
      </c>
      <c r="Z57" s="181">
        <v>0.3426124300095808</v>
      </c>
      <c r="AA57" s="181">
        <v>0.34831476761833852</v>
      </c>
      <c r="AB57" s="181">
        <v>0.33345906476360232</v>
      </c>
      <c r="AC57" s="181">
        <v>0.34099954064135968</v>
      </c>
      <c r="AD57" s="181">
        <v>0.32138790598222372</v>
      </c>
      <c r="AE57" s="181">
        <v>0.2973158152317133</v>
      </c>
      <c r="AF57" s="181">
        <v>0.3427695679082825</v>
      </c>
      <c r="AG57" s="181">
        <v>0.36411012375582719</v>
      </c>
      <c r="AH57" s="181">
        <v>0.33207772754497022</v>
      </c>
      <c r="AI57" s="181">
        <v>0.32962159506813032</v>
      </c>
      <c r="AJ57" s="181">
        <v>0.32971044131183014</v>
      </c>
      <c r="AK57" s="181">
        <v>0.33595372176346222</v>
      </c>
      <c r="AL57" s="181">
        <v>0.3122840454298505</v>
      </c>
      <c r="AM57" s="181">
        <v>0.2691620480487999</v>
      </c>
      <c r="AN57" s="181">
        <v>0.30376861556605778</v>
      </c>
      <c r="AO57" s="181">
        <v>0.3712422256335004</v>
      </c>
      <c r="AP57" s="181">
        <v>0.32780822755149858</v>
      </c>
      <c r="AQ57" s="181">
        <v>0.30808303886925797</v>
      </c>
      <c r="AR57" s="181">
        <v>0.28221752750054635</v>
      </c>
      <c r="AS57" s="181">
        <v>0.30345797326754725</v>
      </c>
      <c r="AT57" s="181">
        <v>0.29941802601835593</v>
      </c>
      <c r="AU57" s="181">
        <v>0.29248206213416378</v>
      </c>
      <c r="AV57" s="181">
        <v>0.34791020680111728</v>
      </c>
      <c r="AW57" s="181">
        <v>0.36778338687471318</v>
      </c>
      <c r="AX57" s="181">
        <v>0.35870035209092593</v>
      </c>
      <c r="AY57" s="181">
        <v>0.34320616607688204</v>
      </c>
      <c r="AZ57" s="181">
        <v>0.33636675620983869</v>
      </c>
      <c r="BA57" s="181">
        <v>0.37420877588241602</v>
      </c>
      <c r="BB57" s="181">
        <v>0.32427654229087188</v>
      </c>
      <c r="BC57" s="181">
        <v>0.32249090860741564</v>
      </c>
      <c r="BD57" s="181">
        <v>0.31300078957897381</v>
      </c>
      <c r="BE57" s="181">
        <v>0.31994579286431291</v>
      </c>
      <c r="BF57" s="181">
        <v>0.2595231741453416</v>
      </c>
      <c r="BG57" s="181">
        <v>0.27413465585294555</v>
      </c>
      <c r="BH57" s="181">
        <v>0.32683620353596737</v>
      </c>
      <c r="BI57" s="181">
        <v>0.33162862161676487</v>
      </c>
      <c r="BJ57" s="181">
        <v>0.28183739267084978</v>
      </c>
      <c r="BK57" s="181">
        <v>0.42846043589503152</v>
      </c>
      <c r="BL57" s="181">
        <v>0.34590715930583144</v>
      </c>
      <c r="BM57" s="181">
        <v>0.33995595251239197</v>
      </c>
      <c r="BN57" s="181">
        <v>0.33470503461737505</v>
      </c>
      <c r="BO57" s="181">
        <v>0.39247943206494285</v>
      </c>
      <c r="BP57" s="181">
        <v>0.40929892694424636</v>
      </c>
      <c r="BQ57" s="181">
        <v>0.42672016539763608</v>
      </c>
      <c r="BR57" s="181">
        <v>0.42238912391268368</v>
      </c>
      <c r="BS57" s="181">
        <v>0.42581289722642773</v>
      </c>
      <c r="BT57" s="181">
        <v>0.39152776090218339</v>
      </c>
      <c r="BU57" s="181">
        <v>0.4279509808465139</v>
      </c>
      <c r="BV57" s="181">
        <v>0.38926249361412069</v>
      </c>
    </row>
  </sheetData>
  <sheetProtection sheet="1" objects="1" scenarios="1"/>
  <mergeCells count="1">
    <mergeCell ref="B4:C5"/>
  </mergeCells>
  <phoneticPr fontId="2"/>
  <pageMargins left="0.62992125984251968" right="0.51181102362204722" top="0.51181102362204722" bottom="0.19685039370078741" header="0.51181102362204722" footer="0.51181102362204722"/>
  <pageSetup paperSize="9" scale="66" firstPageNumber="215" orientation="landscape" useFirstPageNumber="1" r:id="rId1"/>
  <headerFooter alignWithMargins="0"/>
  <ignoredErrors>
    <ignoredError sqref="B6:B45 B46:B55" numberStoredAsText="1"/>
  </ignoredError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99FF"/>
  </sheetPr>
  <dimension ref="B1:AS47"/>
  <sheetViews>
    <sheetView zoomScaleNormal="100" workbookViewId="0"/>
  </sheetViews>
  <sheetFormatPr defaultColWidth="8" defaultRowHeight="12" x14ac:dyDescent="0.15"/>
  <cols>
    <col min="1" max="1" width="2.625" style="195" customWidth="1"/>
    <col min="2" max="2" width="3.625" style="205" customWidth="1"/>
    <col min="3" max="3" width="22.25" style="206" bestFit="1" customWidth="1"/>
    <col min="4" max="45" width="11.125" style="195" customWidth="1"/>
    <col min="46" max="16384" width="8" style="195"/>
  </cols>
  <sheetData>
    <row r="1" spans="2:45" ht="15.95" customHeight="1" x14ac:dyDescent="0.15">
      <c r="B1" s="192"/>
      <c r="C1" s="193"/>
      <c r="D1" s="194"/>
      <c r="E1" s="194"/>
      <c r="F1" s="194"/>
      <c r="G1" s="194"/>
      <c r="H1" s="194"/>
    </row>
    <row r="2" spans="2:45" ht="15.95" customHeight="1" x14ac:dyDescent="0.15">
      <c r="B2" s="196" t="s">
        <v>188</v>
      </c>
      <c r="C2" s="193"/>
      <c r="D2" s="194"/>
      <c r="E2" s="194"/>
      <c r="F2" s="194"/>
      <c r="G2" s="194"/>
      <c r="H2" s="194"/>
    </row>
    <row r="3" spans="2:45" ht="15.95" customHeight="1" x14ac:dyDescent="0.15">
      <c r="B3" s="197"/>
      <c r="C3" s="193"/>
      <c r="D3" s="194"/>
      <c r="E3" s="194"/>
      <c r="F3" s="194"/>
      <c r="G3" s="194"/>
      <c r="H3" s="194"/>
    </row>
    <row r="4" spans="2:45" ht="15.95" customHeight="1" x14ac:dyDescent="0.15">
      <c r="B4" s="944" t="s">
        <v>191</v>
      </c>
      <c r="C4" s="945"/>
      <c r="D4" s="198" t="s">
        <v>48</v>
      </c>
      <c r="E4" s="198" t="s">
        <v>49</v>
      </c>
      <c r="F4" s="198" t="s">
        <v>51</v>
      </c>
      <c r="G4" s="198" t="s">
        <v>52</v>
      </c>
      <c r="H4" s="198" t="s">
        <v>53</v>
      </c>
      <c r="I4" s="198" t="s">
        <v>54</v>
      </c>
      <c r="J4" s="198" t="s">
        <v>55</v>
      </c>
      <c r="K4" s="198" t="s">
        <v>56</v>
      </c>
      <c r="L4" s="198" t="s">
        <v>57</v>
      </c>
      <c r="M4" s="198">
        <v>10</v>
      </c>
      <c r="N4" s="198">
        <v>11</v>
      </c>
      <c r="O4" s="198">
        <v>12</v>
      </c>
      <c r="P4" s="198">
        <v>13</v>
      </c>
      <c r="Q4" s="198">
        <v>14</v>
      </c>
      <c r="R4" s="198">
        <v>15</v>
      </c>
      <c r="S4" s="198">
        <v>16</v>
      </c>
      <c r="T4" s="198">
        <v>17</v>
      </c>
      <c r="U4" s="198">
        <v>18</v>
      </c>
      <c r="V4" s="198">
        <v>19</v>
      </c>
      <c r="W4" s="198">
        <v>20</v>
      </c>
      <c r="X4" s="198">
        <v>21</v>
      </c>
      <c r="Y4" s="198">
        <v>22</v>
      </c>
      <c r="Z4" s="198">
        <v>23</v>
      </c>
      <c r="AA4" s="198">
        <v>24</v>
      </c>
      <c r="AB4" s="198">
        <v>25</v>
      </c>
      <c r="AC4" s="198">
        <v>26</v>
      </c>
      <c r="AD4" s="198">
        <v>27</v>
      </c>
      <c r="AE4" s="198">
        <v>28</v>
      </c>
      <c r="AF4" s="198">
        <v>29</v>
      </c>
      <c r="AG4" s="198">
        <v>30</v>
      </c>
      <c r="AH4" s="198">
        <v>31</v>
      </c>
      <c r="AI4" s="198">
        <v>32</v>
      </c>
      <c r="AJ4" s="198">
        <v>33</v>
      </c>
      <c r="AK4" s="198">
        <v>34</v>
      </c>
      <c r="AL4" s="198">
        <v>35</v>
      </c>
      <c r="AM4" s="198">
        <v>36</v>
      </c>
      <c r="AN4" s="198">
        <v>37</v>
      </c>
      <c r="AO4" s="198">
        <v>38</v>
      </c>
      <c r="AP4" s="198">
        <v>39</v>
      </c>
      <c r="AQ4" s="198">
        <v>40</v>
      </c>
      <c r="AR4" s="942" t="s">
        <v>136</v>
      </c>
      <c r="AS4" s="942" t="s">
        <v>137</v>
      </c>
    </row>
    <row r="5" spans="2:45" ht="36" x14ac:dyDescent="0.15">
      <c r="B5" s="946"/>
      <c r="C5" s="947"/>
      <c r="D5" s="199" t="s">
        <v>450</v>
      </c>
      <c r="E5" s="199" t="s">
        <v>451</v>
      </c>
      <c r="F5" s="199" t="s">
        <v>420</v>
      </c>
      <c r="G5" s="199" t="s">
        <v>196</v>
      </c>
      <c r="H5" s="199" t="s">
        <v>421</v>
      </c>
      <c r="I5" s="199" t="s">
        <v>422</v>
      </c>
      <c r="J5" s="199" t="s">
        <v>423</v>
      </c>
      <c r="K5" s="199" t="s">
        <v>424</v>
      </c>
      <c r="L5" s="199" t="s">
        <v>425</v>
      </c>
      <c r="M5" s="199" t="s">
        <v>426</v>
      </c>
      <c r="N5" s="199" t="s">
        <v>452</v>
      </c>
      <c r="O5" s="199" t="s">
        <v>427</v>
      </c>
      <c r="P5" s="199" t="s">
        <v>428</v>
      </c>
      <c r="Q5" s="199" t="s">
        <v>429</v>
      </c>
      <c r="R5" s="199" t="s">
        <v>430</v>
      </c>
      <c r="S5" s="199" t="s">
        <v>431</v>
      </c>
      <c r="T5" s="199" t="s">
        <v>432</v>
      </c>
      <c r="U5" s="199" t="s">
        <v>433</v>
      </c>
      <c r="V5" s="199" t="s">
        <v>434</v>
      </c>
      <c r="W5" s="199" t="s">
        <v>435</v>
      </c>
      <c r="X5" s="199" t="s">
        <v>436</v>
      </c>
      <c r="Y5" s="199" t="s">
        <v>453</v>
      </c>
      <c r="Z5" s="199" t="s">
        <v>217</v>
      </c>
      <c r="AA5" s="199" t="s">
        <v>65</v>
      </c>
      <c r="AB5" s="199" t="s">
        <v>581</v>
      </c>
      <c r="AC5" s="199" t="s">
        <v>221</v>
      </c>
      <c r="AD5" s="199" t="s">
        <v>223</v>
      </c>
      <c r="AE5" s="199" t="s">
        <v>438</v>
      </c>
      <c r="AF5" s="199" t="s">
        <v>439</v>
      </c>
      <c r="AG5" s="199" t="s">
        <v>88</v>
      </c>
      <c r="AH5" s="199" t="s">
        <v>440</v>
      </c>
      <c r="AI5" s="199" t="s">
        <v>441</v>
      </c>
      <c r="AJ5" s="199" t="s">
        <v>442</v>
      </c>
      <c r="AK5" s="199" t="s">
        <v>443</v>
      </c>
      <c r="AL5" s="199" t="s">
        <v>444</v>
      </c>
      <c r="AM5" s="199" t="s">
        <v>445</v>
      </c>
      <c r="AN5" s="406" t="s">
        <v>446</v>
      </c>
      <c r="AO5" s="406" t="s">
        <v>447</v>
      </c>
      <c r="AP5" s="406" t="s">
        <v>448</v>
      </c>
      <c r="AQ5" s="406" t="s">
        <v>449</v>
      </c>
      <c r="AR5" s="943"/>
      <c r="AS5" s="943"/>
    </row>
    <row r="6" spans="2:45" ht="15.95" customHeight="1" x14ac:dyDescent="0.15">
      <c r="B6" s="388" t="s">
        <v>192</v>
      </c>
      <c r="C6" s="389" t="s">
        <v>419</v>
      </c>
      <c r="D6" s="390">
        <v>1.0754986910512585</v>
      </c>
      <c r="E6" s="390">
        <v>3.9072570777071072E-3</v>
      </c>
      <c r="F6" s="390">
        <v>4.6433246489130689E-5</v>
      </c>
      <c r="G6" s="390">
        <v>0.11498675531546035</v>
      </c>
      <c r="H6" s="390">
        <v>4.4859922154775762E-3</v>
      </c>
      <c r="I6" s="390">
        <v>2.6082927105073945E-2</v>
      </c>
      <c r="J6" s="390">
        <v>4.3921244574018692E-4</v>
      </c>
      <c r="K6" s="390">
        <v>2.2756336717684351E-5</v>
      </c>
      <c r="L6" s="390">
        <v>3.3958282673948861E-4</v>
      </c>
      <c r="M6" s="390">
        <v>7.2530731361075961E-5</v>
      </c>
      <c r="N6" s="390">
        <v>2.1049609738999701E-4</v>
      </c>
      <c r="O6" s="390">
        <v>2.200567410193534E-5</v>
      </c>
      <c r="P6" s="390">
        <v>2.6396871558927808E-5</v>
      </c>
      <c r="Q6" s="390">
        <v>2.1977311503667441E-5</v>
      </c>
      <c r="R6" s="390">
        <v>1.7497178665002235E-5</v>
      </c>
      <c r="S6" s="390">
        <v>1.9731018898461255E-5</v>
      </c>
      <c r="T6" s="390">
        <v>2.5321081955821002E-5</v>
      </c>
      <c r="U6" s="390">
        <v>2.913876765145309E-5</v>
      </c>
      <c r="V6" s="390">
        <v>3.2120564413289764E-5</v>
      </c>
      <c r="W6" s="390">
        <v>3.0074274627542573E-5</v>
      </c>
      <c r="X6" s="390">
        <v>1.6385500377407548E-5</v>
      </c>
      <c r="Y6" s="390">
        <v>4.2291390523042078E-5</v>
      </c>
      <c r="Z6" s="390">
        <v>1.5626945397149495E-3</v>
      </c>
      <c r="AA6" s="390">
        <v>6.5860213003664984E-4</v>
      </c>
      <c r="AB6" s="390">
        <v>4.0694591506615485E-5</v>
      </c>
      <c r="AC6" s="390">
        <v>7.9761989638385615E-5</v>
      </c>
      <c r="AD6" s="390">
        <v>3.8055876909128943E-5</v>
      </c>
      <c r="AE6" s="390">
        <v>1.4214565722665224E-4</v>
      </c>
      <c r="AF6" s="390">
        <v>4.4443867475866281E-5</v>
      </c>
      <c r="AG6" s="390">
        <v>2.5457987258903139E-5</v>
      </c>
      <c r="AH6" s="390">
        <v>1.0721841709539594E-4</v>
      </c>
      <c r="AI6" s="390">
        <v>1.7185029686001807E-4</v>
      </c>
      <c r="AJ6" s="390">
        <v>6.3768362414868057E-5</v>
      </c>
      <c r="AK6" s="390">
        <v>1.0511028999481355E-3</v>
      </c>
      <c r="AL6" s="390">
        <v>1.4480166008180629E-3</v>
      </c>
      <c r="AM6" s="390">
        <v>1.2960452336452776E-3</v>
      </c>
      <c r="AN6" s="390">
        <v>5.6672348570438974E-5</v>
      </c>
      <c r="AO6" s="390">
        <v>1.1428345813798717E-2</v>
      </c>
      <c r="AP6" s="390">
        <v>9.5814237639835122E-4</v>
      </c>
      <c r="AQ6" s="390">
        <v>1.9189742513110936E-4</v>
      </c>
      <c r="AR6" s="391">
        <v>1.2457404904981395</v>
      </c>
      <c r="AS6" s="392">
        <v>0.95964700800296043</v>
      </c>
    </row>
    <row r="7" spans="2:45" ht="15.95" customHeight="1" x14ac:dyDescent="0.15">
      <c r="B7" s="393" t="s">
        <v>193</v>
      </c>
      <c r="C7" s="394" t="s">
        <v>50</v>
      </c>
      <c r="D7" s="395">
        <v>1.6185410956769397E-3</v>
      </c>
      <c r="E7" s="395">
        <v>1.0234886589056578</v>
      </c>
      <c r="F7" s="395">
        <v>5.8127585382243661E-6</v>
      </c>
      <c r="G7" s="395">
        <v>4.6885718381425308E-2</v>
      </c>
      <c r="H7" s="395">
        <v>1.8300063421448138E-5</v>
      </c>
      <c r="I7" s="395">
        <v>5.3109787104893859E-5</v>
      </c>
      <c r="J7" s="395">
        <v>8.6743050033415473E-5</v>
      </c>
      <c r="K7" s="395">
        <v>2.956312097776053E-6</v>
      </c>
      <c r="L7" s="395">
        <v>2.9152953441962735E-6</v>
      </c>
      <c r="M7" s="395">
        <v>8.616853941057174E-6</v>
      </c>
      <c r="N7" s="395">
        <v>2.0323195566638681E-5</v>
      </c>
      <c r="O7" s="395">
        <v>2.6593091133698256E-6</v>
      </c>
      <c r="P7" s="395">
        <v>2.1828043067240017E-6</v>
      </c>
      <c r="Q7" s="395">
        <v>1.9092756453916123E-6</v>
      </c>
      <c r="R7" s="395">
        <v>2.0687213616558983E-6</v>
      </c>
      <c r="S7" s="395">
        <v>2.522807355173651E-6</v>
      </c>
      <c r="T7" s="395">
        <v>2.7611718080076048E-6</v>
      </c>
      <c r="U7" s="395">
        <v>2.7404756632477819E-6</v>
      </c>
      <c r="V7" s="395">
        <v>2.3421123706447858E-6</v>
      </c>
      <c r="W7" s="395">
        <v>3.2043239936199346E-6</v>
      </c>
      <c r="X7" s="395">
        <v>1.42217122955874E-6</v>
      </c>
      <c r="Y7" s="395">
        <v>3.1257148842781552E-6</v>
      </c>
      <c r="Z7" s="395">
        <v>3.8421834083349904E-4</v>
      </c>
      <c r="AA7" s="395">
        <v>5.5285416368431412E-6</v>
      </c>
      <c r="AB7" s="395">
        <v>2.8097121237491718E-6</v>
      </c>
      <c r="AC7" s="395">
        <v>4.955438272508855E-6</v>
      </c>
      <c r="AD7" s="395">
        <v>3.281954090684197E-6</v>
      </c>
      <c r="AE7" s="395">
        <v>7.4249491360509442E-6</v>
      </c>
      <c r="AF7" s="395">
        <v>5.5693212766061206E-6</v>
      </c>
      <c r="AG7" s="395">
        <v>2.8483514044858501E-6</v>
      </c>
      <c r="AH7" s="395">
        <v>1.4193842667075285E-5</v>
      </c>
      <c r="AI7" s="395">
        <v>4.2835701128790177E-5</v>
      </c>
      <c r="AJ7" s="395">
        <v>1.6023037261510306E-5</v>
      </c>
      <c r="AK7" s="395">
        <v>1.4870124205324187E-4</v>
      </c>
      <c r="AL7" s="395">
        <v>3.5319945352622157E-4</v>
      </c>
      <c r="AM7" s="395">
        <v>3.6070885930237285E-5</v>
      </c>
      <c r="AN7" s="395">
        <v>9.316551142470951E-6</v>
      </c>
      <c r="AO7" s="395">
        <v>3.7727155236082161E-3</v>
      </c>
      <c r="AP7" s="395">
        <v>1.2749316448559871E-5</v>
      </c>
      <c r="AQ7" s="395">
        <v>6.6393340837847583E-5</v>
      </c>
      <c r="AR7" s="396">
        <v>1.0771074700899184</v>
      </c>
      <c r="AS7" s="372">
        <v>0.82974180325157543</v>
      </c>
    </row>
    <row r="8" spans="2:45" ht="15.95" customHeight="1" x14ac:dyDescent="0.15">
      <c r="B8" s="397" t="s">
        <v>194</v>
      </c>
      <c r="C8" s="398" t="s">
        <v>420</v>
      </c>
      <c r="D8" s="399">
        <v>7.9744849788844857E-5</v>
      </c>
      <c r="E8" s="399">
        <v>4.6955256897853115E-5</v>
      </c>
      <c r="F8" s="399">
        <v>1.0001033877808807</v>
      </c>
      <c r="G8" s="399">
        <v>8.7834440424659443E-5</v>
      </c>
      <c r="H8" s="399">
        <v>1.099616612999489E-4</v>
      </c>
      <c r="I8" s="399">
        <v>1.0129994155666684E-4</v>
      </c>
      <c r="J8" s="399">
        <v>1.4486956835404045E-3</v>
      </c>
      <c r="K8" s="399">
        <v>1.6230957809005636E-3</v>
      </c>
      <c r="L8" s="399">
        <v>1.4699298738482289E-4</v>
      </c>
      <c r="M8" s="399">
        <v>1.0547536055077753E-3</v>
      </c>
      <c r="N8" s="399">
        <v>1.3132109432053615E-3</v>
      </c>
      <c r="O8" s="399">
        <v>3.0390756147795995E-4</v>
      </c>
      <c r="P8" s="399">
        <v>1.3482519817141752E-3</v>
      </c>
      <c r="Q8" s="399">
        <v>1.0151947141283035E-4</v>
      </c>
      <c r="R8" s="399">
        <v>5.941042364828935E-5</v>
      </c>
      <c r="S8" s="399">
        <v>6.2509517225592983E-5</v>
      </c>
      <c r="T8" s="399">
        <v>4.0420342421984209E-5</v>
      </c>
      <c r="U8" s="399">
        <v>1.8956408267941185E-4</v>
      </c>
      <c r="V8" s="399">
        <v>9.3233134104937353E-5</v>
      </c>
      <c r="W8" s="399">
        <v>6.8315869524577922E-5</v>
      </c>
      <c r="X8" s="399">
        <v>7.8509086795147312E-5</v>
      </c>
      <c r="Y8" s="399">
        <v>9.7640176412122588E-5</v>
      </c>
      <c r="Z8" s="399">
        <v>1.3578971536552727E-4</v>
      </c>
      <c r="AA8" s="399">
        <v>9.7062438107545766E-5</v>
      </c>
      <c r="AB8" s="399">
        <v>5.1078130348726379E-3</v>
      </c>
      <c r="AC8" s="399">
        <v>2.7647047314426938E-4</v>
      </c>
      <c r="AD8" s="399">
        <v>3.4207445737931475E-4</v>
      </c>
      <c r="AE8" s="399">
        <v>1.406649087403334E-4</v>
      </c>
      <c r="AF8" s="399">
        <v>3.6845812599610536E-5</v>
      </c>
      <c r="AG8" s="399">
        <v>1.5560081975049412E-5</v>
      </c>
      <c r="AH8" s="399">
        <v>5.3444947388215755E-5</v>
      </c>
      <c r="AI8" s="399">
        <v>6.0956932511235788E-5</v>
      </c>
      <c r="AJ8" s="399">
        <v>6.9392560935209729E-5</v>
      </c>
      <c r="AK8" s="399">
        <v>9.050468032244386E-5</v>
      </c>
      <c r="AL8" s="399">
        <v>8.0143526692596514E-5</v>
      </c>
      <c r="AM8" s="399">
        <v>3.4784755068294284E-5</v>
      </c>
      <c r="AN8" s="399">
        <v>3.9419349934008687E-5</v>
      </c>
      <c r="AO8" s="399">
        <v>1.7991605493924292E-4</v>
      </c>
      <c r="AP8" s="399">
        <v>4.2000470390294524E-5</v>
      </c>
      <c r="AQ8" s="399">
        <v>3.660812938357254E-5</v>
      </c>
      <c r="AR8" s="400">
        <v>1.0153986669085537</v>
      </c>
      <c r="AS8" s="401">
        <v>0.78220488140298072</v>
      </c>
    </row>
    <row r="9" spans="2:45" ht="15.95" customHeight="1" x14ac:dyDescent="0.15">
      <c r="B9" s="393" t="s">
        <v>195</v>
      </c>
      <c r="C9" s="394" t="s">
        <v>196</v>
      </c>
      <c r="D9" s="395">
        <v>3.6418912996471868E-2</v>
      </c>
      <c r="E9" s="395">
        <v>3.409710446345527E-2</v>
      </c>
      <c r="F9" s="395">
        <v>5.7048033531077762E-5</v>
      </c>
      <c r="G9" s="395">
        <v>1.0581593300731293</v>
      </c>
      <c r="H9" s="395">
        <v>3.5910000668418668E-4</v>
      </c>
      <c r="I9" s="395">
        <v>1.1576114407312172E-3</v>
      </c>
      <c r="J9" s="395">
        <v>1.6288290338551555E-3</v>
      </c>
      <c r="K9" s="395">
        <v>4.1171636235687123E-5</v>
      </c>
      <c r="L9" s="395">
        <v>3.9198481937574612E-5</v>
      </c>
      <c r="M9" s="395">
        <v>1.4821287093294268E-4</v>
      </c>
      <c r="N9" s="395">
        <v>3.2781574728038554E-4</v>
      </c>
      <c r="O9" s="395">
        <v>3.2215729440816176E-5</v>
      </c>
      <c r="P9" s="395">
        <v>1.7276400904761258E-5</v>
      </c>
      <c r="Q9" s="395">
        <v>2.1940052161226673E-5</v>
      </c>
      <c r="R9" s="395">
        <v>2.6565706628844919E-5</v>
      </c>
      <c r="S9" s="395">
        <v>2.6933517260030619E-5</v>
      </c>
      <c r="T9" s="395">
        <v>2.6629288680273363E-5</v>
      </c>
      <c r="U9" s="395">
        <v>2.7192371789137451E-5</v>
      </c>
      <c r="V9" s="395">
        <v>2.4954332840464847E-5</v>
      </c>
      <c r="W9" s="395">
        <v>2.7093938674541561E-5</v>
      </c>
      <c r="X9" s="395">
        <v>1.4870419947079237E-5</v>
      </c>
      <c r="Y9" s="395">
        <v>3.3015520329511298E-5</v>
      </c>
      <c r="Z9" s="395">
        <v>5.0646429218260828E-4</v>
      </c>
      <c r="AA9" s="395">
        <v>7.8152756177939079E-5</v>
      </c>
      <c r="AB9" s="395">
        <v>2.5410039641509597E-5</v>
      </c>
      <c r="AC9" s="395">
        <v>5.3536099586926213E-5</v>
      </c>
      <c r="AD9" s="395">
        <v>3.3916440592593095E-5</v>
      </c>
      <c r="AE9" s="395">
        <v>9.5686985846210512E-5</v>
      </c>
      <c r="AF9" s="395">
        <v>5.1100286127014926E-5</v>
      </c>
      <c r="AG9" s="395">
        <v>2.7617487881637024E-5</v>
      </c>
      <c r="AH9" s="395">
        <v>1.3638660413512214E-4</v>
      </c>
      <c r="AI9" s="395">
        <v>3.85260358953908E-4</v>
      </c>
      <c r="AJ9" s="395">
        <v>2.4189110137144945E-4</v>
      </c>
      <c r="AK9" s="395">
        <v>1.9421392178903053E-3</v>
      </c>
      <c r="AL9" s="395">
        <v>2.8782562058827436E-3</v>
      </c>
      <c r="AM9" s="395">
        <v>6.1049109607457408E-4</v>
      </c>
      <c r="AN9" s="395">
        <v>8.6142422052831123E-5</v>
      </c>
      <c r="AO9" s="395">
        <v>3.3845760684717972E-2</v>
      </c>
      <c r="AP9" s="395">
        <v>7.7755475441409919E-5</v>
      </c>
      <c r="AQ9" s="395">
        <v>1.2989457639108876E-3</v>
      </c>
      <c r="AR9" s="396">
        <v>1.1750879353813692</v>
      </c>
      <c r="AS9" s="372">
        <v>0.9052203327501871</v>
      </c>
    </row>
    <row r="10" spans="2:45" ht="15.95" customHeight="1" x14ac:dyDescent="0.15">
      <c r="B10" s="397" t="s">
        <v>197</v>
      </c>
      <c r="C10" s="398" t="s">
        <v>421</v>
      </c>
      <c r="D10" s="399">
        <v>1.5837340249921466E-4</v>
      </c>
      <c r="E10" s="399">
        <v>8.3975135113432183E-4</v>
      </c>
      <c r="F10" s="399">
        <v>1.4397709992595287E-4</v>
      </c>
      <c r="G10" s="399">
        <v>1.0816420330982129E-4</v>
      </c>
      <c r="H10" s="399">
        <v>1.0079809689578016</v>
      </c>
      <c r="I10" s="399">
        <v>1.2036470460261099E-4</v>
      </c>
      <c r="J10" s="399">
        <v>7.1795349487482885E-5</v>
      </c>
      <c r="K10" s="399">
        <v>3.6191039459110803E-5</v>
      </c>
      <c r="L10" s="399">
        <v>7.3540084177392884E-5</v>
      </c>
      <c r="M10" s="399">
        <v>8.3084590387706218E-5</v>
      </c>
      <c r="N10" s="399">
        <v>1.8960426188590148E-4</v>
      </c>
      <c r="O10" s="399">
        <v>4.2671336370880136E-5</v>
      </c>
      <c r="P10" s="399">
        <v>9.8386430435619998E-5</v>
      </c>
      <c r="Q10" s="399">
        <v>4.8379821501913342E-5</v>
      </c>
      <c r="R10" s="399">
        <v>4.2943494534559041E-5</v>
      </c>
      <c r="S10" s="399">
        <v>8.660103417651739E-5</v>
      </c>
      <c r="T10" s="399">
        <v>1.0369411861296999E-4</v>
      </c>
      <c r="U10" s="399">
        <v>1.6133632503943871E-4</v>
      </c>
      <c r="V10" s="399">
        <v>7.2614012222469191E-5</v>
      </c>
      <c r="W10" s="399">
        <v>8.4866438862171373E-5</v>
      </c>
      <c r="X10" s="399">
        <v>5.9504654496272708E-5</v>
      </c>
      <c r="Y10" s="399">
        <v>1.8278497238498651E-4</v>
      </c>
      <c r="Z10" s="399">
        <v>1.4231600827035591E-4</v>
      </c>
      <c r="AA10" s="399">
        <v>1.5257628445268417E-4</v>
      </c>
      <c r="AB10" s="399">
        <v>2.1771602655259855E-5</v>
      </c>
      <c r="AC10" s="399">
        <v>6.6318898459722837E-5</v>
      </c>
      <c r="AD10" s="399">
        <v>1.2389284293577805E-4</v>
      </c>
      <c r="AE10" s="399">
        <v>1.8111843188290541E-4</v>
      </c>
      <c r="AF10" s="399">
        <v>7.3452818808264939E-5</v>
      </c>
      <c r="AG10" s="399">
        <v>9.3192400216784987E-6</v>
      </c>
      <c r="AH10" s="399">
        <v>1.0395962181458819E-4</v>
      </c>
      <c r="AI10" s="399">
        <v>4.9458340777197063E-5</v>
      </c>
      <c r="AJ10" s="399">
        <v>1.7785108989839578E-4</v>
      </c>
      <c r="AK10" s="399">
        <v>3.8360976388819838E-5</v>
      </c>
      <c r="AL10" s="399">
        <v>1.5621535418404708E-4</v>
      </c>
      <c r="AM10" s="399">
        <v>9.4334689045339642E-4</v>
      </c>
      <c r="AN10" s="399">
        <v>9.5342563094181292E-5</v>
      </c>
      <c r="AO10" s="399">
        <v>1.8668078122853097E-4</v>
      </c>
      <c r="AP10" s="399">
        <v>7.9605806716295455E-4</v>
      </c>
      <c r="AQ10" s="399">
        <v>4.0595281653142419E-5</v>
      </c>
      <c r="AR10" s="400">
        <v>1.0141482327774507</v>
      </c>
      <c r="AS10" s="401">
        <v>0.78124161868352138</v>
      </c>
    </row>
    <row r="11" spans="2:45" ht="15.95" customHeight="1" x14ac:dyDescent="0.15">
      <c r="B11" s="393" t="s">
        <v>198</v>
      </c>
      <c r="C11" s="394" t="s">
        <v>422</v>
      </c>
      <c r="D11" s="395">
        <v>3.1387935642232692E-3</v>
      </c>
      <c r="E11" s="395">
        <v>4.7993102095554677E-4</v>
      </c>
      <c r="F11" s="395">
        <v>2.8374731205840607E-4</v>
      </c>
      <c r="G11" s="395">
        <v>1.651147536461137E-3</v>
      </c>
      <c r="H11" s="395">
        <v>6.1744368023875288E-4</v>
      </c>
      <c r="I11" s="395">
        <v>1.019899013907128</v>
      </c>
      <c r="J11" s="395">
        <v>2.536231692399484E-3</v>
      </c>
      <c r="K11" s="395">
        <v>1.6559202929338927E-4</v>
      </c>
      <c r="L11" s="395">
        <v>5.6477593864707207E-4</v>
      </c>
      <c r="M11" s="395">
        <v>1.3260556366649519E-3</v>
      </c>
      <c r="N11" s="395">
        <v>5.4548184521475617E-3</v>
      </c>
      <c r="O11" s="395">
        <v>1.9097469774012694E-4</v>
      </c>
      <c r="P11" s="395">
        <v>3.4977900124859393E-4</v>
      </c>
      <c r="Q11" s="395">
        <v>3.3567983971201137E-4</v>
      </c>
      <c r="R11" s="395">
        <v>1.3755252607599745E-4</v>
      </c>
      <c r="S11" s="395">
        <v>1.8354300962015915E-4</v>
      </c>
      <c r="T11" s="395">
        <v>2.5940602974387783E-4</v>
      </c>
      <c r="U11" s="395">
        <v>4.1777797343651318E-4</v>
      </c>
      <c r="V11" s="395">
        <v>6.0690936155932728E-4</v>
      </c>
      <c r="W11" s="395">
        <v>4.67755126151103E-4</v>
      </c>
      <c r="X11" s="395">
        <v>2.1477360726579302E-4</v>
      </c>
      <c r="Y11" s="395">
        <v>8.600040344878679E-4</v>
      </c>
      <c r="Z11" s="395">
        <v>5.7928780050272733E-3</v>
      </c>
      <c r="AA11" s="395">
        <v>2.6926409713217874E-3</v>
      </c>
      <c r="AB11" s="395">
        <v>5.9027766731763783E-4</v>
      </c>
      <c r="AC11" s="395">
        <v>5.8536445345284363E-4</v>
      </c>
      <c r="AD11" s="395">
        <v>6.1790626485830628E-4</v>
      </c>
      <c r="AE11" s="395">
        <v>8.0076975455057903E-4</v>
      </c>
      <c r="AF11" s="395">
        <v>6.555929158109982E-4</v>
      </c>
      <c r="AG11" s="395">
        <v>1.3640128047988039E-4</v>
      </c>
      <c r="AH11" s="395">
        <v>4.1096027884339817E-4</v>
      </c>
      <c r="AI11" s="395">
        <v>1.1173086964502655E-3</v>
      </c>
      <c r="AJ11" s="395">
        <v>3.2480335956127152E-4</v>
      </c>
      <c r="AK11" s="395">
        <v>8.093112761682487E-4</v>
      </c>
      <c r="AL11" s="395">
        <v>7.2211283694842139E-4</v>
      </c>
      <c r="AM11" s="395">
        <v>1.8668076383530387E-3</v>
      </c>
      <c r="AN11" s="395">
        <v>6.001488864391146E-4</v>
      </c>
      <c r="AO11" s="395">
        <v>6.9393218848648464E-4</v>
      </c>
      <c r="AP11" s="395">
        <v>3.4932001249090967E-2</v>
      </c>
      <c r="AQ11" s="395">
        <v>2.1824032827942708E-4</v>
      </c>
      <c r="AR11" s="396">
        <v>1.0937091640286989</v>
      </c>
      <c r="AS11" s="372">
        <v>0.84253079585288437</v>
      </c>
    </row>
    <row r="12" spans="2:45" ht="15.95" customHeight="1" x14ac:dyDescent="0.15">
      <c r="B12" s="397" t="s">
        <v>199</v>
      </c>
      <c r="C12" s="398" t="s">
        <v>423</v>
      </c>
      <c r="D12" s="399">
        <v>1.0380624259552489E-3</v>
      </c>
      <c r="E12" s="399">
        <v>2.615948040448379E-4</v>
      </c>
      <c r="F12" s="399">
        <v>6.9682194167120941E-5</v>
      </c>
      <c r="G12" s="399">
        <v>3.1590300960077729E-4</v>
      </c>
      <c r="H12" s="399">
        <v>1.8009288741140748E-3</v>
      </c>
      <c r="I12" s="399">
        <v>5.1012395815327679E-4</v>
      </c>
      <c r="J12" s="399">
        <v>1.0036720275491224</v>
      </c>
      <c r="K12" s="399">
        <v>6.6179769900688362E-4</v>
      </c>
      <c r="L12" s="399">
        <v>3.0787631683753826E-3</v>
      </c>
      <c r="M12" s="399">
        <v>4.5067055818173376E-4</v>
      </c>
      <c r="N12" s="399">
        <v>3.9426796739186411E-4</v>
      </c>
      <c r="O12" s="399">
        <v>7.1958364301102161E-5</v>
      </c>
      <c r="P12" s="399">
        <v>1.0346482668753376E-4</v>
      </c>
      <c r="Q12" s="399">
        <v>2.4152671121885981E-4</v>
      </c>
      <c r="R12" s="399">
        <v>6.0290384649384271E-5</v>
      </c>
      <c r="S12" s="399">
        <v>8.7988150403997889E-5</v>
      </c>
      <c r="T12" s="399">
        <v>1.3263791719502454E-3</v>
      </c>
      <c r="U12" s="399">
        <v>3.1826957196498388E-4</v>
      </c>
      <c r="V12" s="399">
        <v>1.5334853210639102E-4</v>
      </c>
      <c r="W12" s="399">
        <v>2.7315780312642761E-4</v>
      </c>
      <c r="X12" s="399">
        <v>3.1632440698307115E-4</v>
      </c>
      <c r="Y12" s="399">
        <v>4.8119534867908795E-4</v>
      </c>
      <c r="Z12" s="399">
        <v>6.328397248314961E-4</v>
      </c>
      <c r="AA12" s="399">
        <v>1.0962787456546668E-4</v>
      </c>
      <c r="AB12" s="399">
        <v>2.8981978231273244E-5</v>
      </c>
      <c r="AC12" s="399">
        <v>1.8805530403334897E-4</v>
      </c>
      <c r="AD12" s="399">
        <v>3.1137061935411215E-4</v>
      </c>
      <c r="AE12" s="399">
        <v>1.3478616269231654E-5</v>
      </c>
      <c r="AF12" s="399">
        <v>1.6979170320426255E-5</v>
      </c>
      <c r="AG12" s="399">
        <v>5.0706042404397494E-6</v>
      </c>
      <c r="AH12" s="399">
        <v>3.0756808874277876E-5</v>
      </c>
      <c r="AI12" s="399">
        <v>3.7631256861384592E-5</v>
      </c>
      <c r="AJ12" s="399">
        <v>3.7433512331067008E-5</v>
      </c>
      <c r="AK12" s="399">
        <v>1.287105309756338E-4</v>
      </c>
      <c r="AL12" s="399">
        <v>2.8699545872792366E-3</v>
      </c>
      <c r="AM12" s="399">
        <v>6.4802904892548852E-5</v>
      </c>
      <c r="AN12" s="399">
        <v>9.1406782699291229E-5</v>
      </c>
      <c r="AO12" s="399">
        <v>2.0323398210283358E-4</v>
      </c>
      <c r="AP12" s="399">
        <v>2.2407153152852777E-4</v>
      </c>
      <c r="AQ12" s="399">
        <v>8.3939718477283226E-5</v>
      </c>
      <c r="AR12" s="400">
        <v>1.0207660709880524</v>
      </c>
      <c r="AS12" s="401">
        <v>0.78633962158757098</v>
      </c>
    </row>
    <row r="13" spans="2:45" ht="15.95" customHeight="1" x14ac:dyDescent="0.15">
      <c r="B13" s="393" t="s">
        <v>200</v>
      </c>
      <c r="C13" s="394" t="s">
        <v>424</v>
      </c>
      <c r="D13" s="395">
        <v>6.1459421891529289E-4</v>
      </c>
      <c r="E13" s="395">
        <v>1.486405842236953E-3</v>
      </c>
      <c r="F13" s="395">
        <v>1.7465646405237284E-3</v>
      </c>
      <c r="G13" s="395">
        <v>3.6604546098273312E-4</v>
      </c>
      <c r="H13" s="395">
        <v>2.194647393887189E-4</v>
      </c>
      <c r="I13" s="395">
        <v>2.9183409508032034E-4</v>
      </c>
      <c r="J13" s="395">
        <v>6.1947969483105471E-4</v>
      </c>
      <c r="K13" s="395">
        <v>1.0072115657797736</v>
      </c>
      <c r="L13" s="395">
        <v>1.5196950372158274E-4</v>
      </c>
      <c r="M13" s="395">
        <v>8.3369765282497886E-4</v>
      </c>
      <c r="N13" s="395">
        <v>1.2816149634642599E-3</v>
      </c>
      <c r="O13" s="395">
        <v>5.5405973481154904E-4</v>
      </c>
      <c r="P13" s="395">
        <v>3.4616024767816095E-4</v>
      </c>
      <c r="Q13" s="395">
        <v>2.6203453842121388E-4</v>
      </c>
      <c r="R13" s="395">
        <v>1.3658619823936802E-4</v>
      </c>
      <c r="S13" s="395">
        <v>1.1843624645362433E-4</v>
      </c>
      <c r="T13" s="395">
        <v>1.9456217353110792E-4</v>
      </c>
      <c r="U13" s="395">
        <v>1.8072871570482446E-4</v>
      </c>
      <c r="V13" s="395">
        <v>1.456941439550496E-4</v>
      </c>
      <c r="W13" s="395">
        <v>1.0880237392421296E-4</v>
      </c>
      <c r="X13" s="395">
        <v>1.5474581114785968E-4</v>
      </c>
      <c r="Y13" s="395">
        <v>1.99597444721885E-4</v>
      </c>
      <c r="Z13" s="395">
        <v>7.0144083640058931E-4</v>
      </c>
      <c r="AA13" s="395">
        <v>6.1240035890158817E-4</v>
      </c>
      <c r="AB13" s="395">
        <v>1.4800474847902955E-3</v>
      </c>
      <c r="AC13" s="395">
        <v>5.1135125189301551E-4</v>
      </c>
      <c r="AD13" s="395">
        <v>7.4449179546724775E-4</v>
      </c>
      <c r="AE13" s="395">
        <v>2.9305666561460026E-4</v>
      </c>
      <c r="AF13" s="395">
        <v>1.7519529977325801E-4</v>
      </c>
      <c r="AG13" s="395">
        <v>4.0345621195286E-5</v>
      </c>
      <c r="AH13" s="395">
        <v>3.9969726231487979E-3</v>
      </c>
      <c r="AI13" s="395">
        <v>1.693021898121366E-4</v>
      </c>
      <c r="AJ13" s="395">
        <v>4.3625972722403033E-4</v>
      </c>
      <c r="AK13" s="395">
        <v>2.5118302484945717E-4</v>
      </c>
      <c r="AL13" s="395">
        <v>1.7664255997196612E-4</v>
      </c>
      <c r="AM13" s="395">
        <v>2.8505462637427241E-4</v>
      </c>
      <c r="AN13" s="395">
        <v>1.6223422559998019E-4</v>
      </c>
      <c r="AO13" s="395">
        <v>3.7616393923480055E-4</v>
      </c>
      <c r="AP13" s="395">
        <v>2.7440026488472765E-4</v>
      </c>
      <c r="AQ13" s="395">
        <v>5.1654493238765804E-4</v>
      </c>
      <c r="AR13" s="396">
        <v>1.0284277316478558</v>
      </c>
      <c r="AS13" s="372">
        <v>0.79224172542428117</v>
      </c>
    </row>
    <row r="14" spans="2:45" ht="15.95" customHeight="1" x14ac:dyDescent="0.15">
      <c r="B14" s="397" t="s">
        <v>201</v>
      </c>
      <c r="C14" s="398" t="s">
        <v>425</v>
      </c>
      <c r="D14" s="399">
        <v>6.7221758877566756E-4</v>
      </c>
      <c r="E14" s="399">
        <v>8.237938865530447E-4</v>
      </c>
      <c r="F14" s="399">
        <v>2.7354025910197399E-4</v>
      </c>
      <c r="G14" s="399">
        <v>9.7119902009951359E-4</v>
      </c>
      <c r="H14" s="399">
        <v>4.9087815717589918E-4</v>
      </c>
      <c r="I14" s="399">
        <v>9.3947859728331351E-4</v>
      </c>
      <c r="J14" s="399">
        <v>7.7494273462391924E-4</v>
      </c>
      <c r="K14" s="399">
        <v>8.0305217618567207E-5</v>
      </c>
      <c r="L14" s="399">
        <v>1.0097629225862708</v>
      </c>
      <c r="M14" s="399">
        <v>3.0959514751101818E-4</v>
      </c>
      <c r="N14" s="399">
        <v>3.2899454625603182E-4</v>
      </c>
      <c r="O14" s="399">
        <v>9.0540457975672289E-5</v>
      </c>
      <c r="P14" s="399">
        <v>2.0441537462306773E-4</v>
      </c>
      <c r="Q14" s="399">
        <v>1.4453850548764059E-4</v>
      </c>
      <c r="R14" s="399">
        <v>2.0461322138218494E-4</v>
      </c>
      <c r="S14" s="399">
        <v>1.0412729412856232E-3</v>
      </c>
      <c r="T14" s="399">
        <v>1.1522054935771172E-3</v>
      </c>
      <c r="U14" s="399">
        <v>1.1012866551577808E-3</v>
      </c>
      <c r="V14" s="399">
        <v>1.3053558819496323E-3</v>
      </c>
      <c r="W14" s="399">
        <v>1.3866467587880888E-3</v>
      </c>
      <c r="X14" s="399">
        <v>2.235184769353638E-3</v>
      </c>
      <c r="Y14" s="399">
        <v>8.5755409604346383E-4</v>
      </c>
      <c r="Z14" s="399">
        <v>2.1737405183651476E-3</v>
      </c>
      <c r="AA14" s="399">
        <v>6.8285697663073356E-4</v>
      </c>
      <c r="AB14" s="399">
        <v>7.6820181057592015E-5</v>
      </c>
      <c r="AC14" s="399">
        <v>1.7930599950520222E-3</v>
      </c>
      <c r="AD14" s="399">
        <v>1.0189836611138963E-3</v>
      </c>
      <c r="AE14" s="399">
        <v>3.4345991463476415E-4</v>
      </c>
      <c r="AF14" s="399">
        <v>2.1960018382936931E-4</v>
      </c>
      <c r="AG14" s="399">
        <v>6.1246637410805604E-5</v>
      </c>
      <c r="AH14" s="399">
        <v>3.028659198137172E-4</v>
      </c>
      <c r="AI14" s="399">
        <v>1.8688372123357259E-4</v>
      </c>
      <c r="AJ14" s="399">
        <v>1.7326872548482735E-4</v>
      </c>
      <c r="AK14" s="399">
        <v>2.0927820636128209E-4</v>
      </c>
      <c r="AL14" s="399">
        <v>1.7566664726496403E-4</v>
      </c>
      <c r="AM14" s="399">
        <v>4.5966010272793545E-4</v>
      </c>
      <c r="AN14" s="399">
        <v>5.0974851053726012E-4</v>
      </c>
      <c r="AO14" s="399">
        <v>2.526276179612276E-4</v>
      </c>
      <c r="AP14" s="399">
        <v>2.2206710919032298E-3</v>
      </c>
      <c r="AQ14" s="399">
        <v>1.6792899781876419E-4</v>
      </c>
      <c r="AR14" s="400">
        <v>1.0361798495060945</v>
      </c>
      <c r="AS14" s="401">
        <v>0.7982135122973002</v>
      </c>
    </row>
    <row r="15" spans="2:45" ht="15.95" customHeight="1" x14ac:dyDescent="0.15">
      <c r="B15" s="393" t="s">
        <v>202</v>
      </c>
      <c r="C15" s="394" t="s">
        <v>426</v>
      </c>
      <c r="D15" s="395">
        <v>1.5035794687773452E-3</v>
      </c>
      <c r="E15" s="395">
        <v>1.4897370357387993E-4</v>
      </c>
      <c r="F15" s="395">
        <v>2.6977856293728444E-4</v>
      </c>
      <c r="G15" s="395">
        <v>7.6105389140472004E-4</v>
      </c>
      <c r="H15" s="395">
        <v>4.4362854445664736E-4</v>
      </c>
      <c r="I15" s="395">
        <v>9.4937217540635131E-4</v>
      </c>
      <c r="J15" s="395">
        <v>2.0057517021289783E-3</v>
      </c>
      <c r="K15" s="395">
        <v>1.0966476831674047E-2</v>
      </c>
      <c r="L15" s="395">
        <v>1.496722934217543E-3</v>
      </c>
      <c r="M15" s="395">
        <v>1.058098281510341</v>
      </c>
      <c r="N15" s="395">
        <v>9.4291285156905633E-3</v>
      </c>
      <c r="O15" s="395">
        <v>2.3320133133001904E-3</v>
      </c>
      <c r="P15" s="395">
        <v>3.6279207597757959E-3</v>
      </c>
      <c r="Q15" s="395">
        <v>2.6554242566128967E-3</v>
      </c>
      <c r="R15" s="395">
        <v>1.5989317197544269E-3</v>
      </c>
      <c r="S15" s="395">
        <v>1.4526141371652669E-3</v>
      </c>
      <c r="T15" s="395">
        <v>1.2865288997808732E-3</v>
      </c>
      <c r="U15" s="395">
        <v>6.8041796133134977E-3</v>
      </c>
      <c r="V15" s="395">
        <v>4.0722805858611558E-3</v>
      </c>
      <c r="W15" s="395">
        <v>3.1101935382913779E-3</v>
      </c>
      <c r="X15" s="395">
        <v>1.8654366002573116E-3</v>
      </c>
      <c r="Y15" s="395">
        <v>1.3730823320205381E-3</v>
      </c>
      <c r="Z15" s="395">
        <v>1.9028949666589046E-3</v>
      </c>
      <c r="AA15" s="395">
        <v>2.1151372798973937E-2</v>
      </c>
      <c r="AB15" s="395">
        <v>5.3146595696736045E-4</v>
      </c>
      <c r="AC15" s="395">
        <v>3.3681251909913361E-3</v>
      </c>
      <c r="AD15" s="395">
        <v>3.3022744171370256E-4</v>
      </c>
      <c r="AE15" s="395">
        <v>2.5632282276211892E-4</v>
      </c>
      <c r="AF15" s="395">
        <v>1.9513361727358408E-4</v>
      </c>
      <c r="AG15" s="395">
        <v>3.9179081815936148E-4</v>
      </c>
      <c r="AH15" s="395">
        <v>4.2191905108347359E-4</v>
      </c>
      <c r="AI15" s="395">
        <v>2.7991974036209753E-4</v>
      </c>
      <c r="AJ15" s="395">
        <v>3.5060745157725678E-4</v>
      </c>
      <c r="AK15" s="395">
        <v>1.1731050901465938E-3</v>
      </c>
      <c r="AL15" s="395">
        <v>3.4557894400823175E-4</v>
      </c>
      <c r="AM15" s="395">
        <v>3.1001296768535727E-4</v>
      </c>
      <c r="AN15" s="395">
        <v>5.7566901030494918E-4</v>
      </c>
      <c r="AO15" s="395">
        <v>4.8481881045491036E-4</v>
      </c>
      <c r="AP15" s="395">
        <v>2.5963602104002803E-3</v>
      </c>
      <c r="AQ15" s="395">
        <v>1.351216516101755E-3</v>
      </c>
      <c r="AR15" s="396">
        <v>1.1522678950023673</v>
      </c>
      <c r="AS15" s="372">
        <v>0.88764108278660991</v>
      </c>
    </row>
    <row r="16" spans="2:45" ht="15.95" customHeight="1" x14ac:dyDescent="0.15">
      <c r="B16" s="397" t="s">
        <v>203</v>
      </c>
      <c r="C16" s="398" t="s">
        <v>204</v>
      </c>
      <c r="D16" s="399">
        <v>4.2774766712877277E-6</v>
      </c>
      <c r="E16" s="399">
        <v>1.2843352283850604E-6</v>
      </c>
      <c r="F16" s="399">
        <v>2.2011086481779841E-6</v>
      </c>
      <c r="G16" s="399">
        <v>2.1143304746988865E-6</v>
      </c>
      <c r="H16" s="399">
        <v>1.2825381331628986E-6</v>
      </c>
      <c r="I16" s="399">
        <v>8.3405059270995662E-6</v>
      </c>
      <c r="J16" s="399">
        <v>2.302695025694833E-6</v>
      </c>
      <c r="K16" s="399">
        <v>2.0895149680781046E-6</v>
      </c>
      <c r="L16" s="399">
        <v>5.1761414575621768E-6</v>
      </c>
      <c r="M16" s="399">
        <v>2.0882235385249235E-6</v>
      </c>
      <c r="N16" s="399">
        <v>1.0002725847007004</v>
      </c>
      <c r="O16" s="399">
        <v>1.8258502745475791E-6</v>
      </c>
      <c r="P16" s="399">
        <v>1.2420654277989498E-6</v>
      </c>
      <c r="Q16" s="399">
        <v>1.8337678613036843E-6</v>
      </c>
      <c r="R16" s="399">
        <v>2.3665123568283513E-6</v>
      </c>
      <c r="S16" s="399">
        <v>6.6464245117114154E-6</v>
      </c>
      <c r="T16" s="399">
        <v>1.69201475627683E-5</v>
      </c>
      <c r="U16" s="399">
        <v>7.188527482152767E-4</v>
      </c>
      <c r="V16" s="399">
        <v>9.057966831100513E-5</v>
      </c>
      <c r="W16" s="399">
        <v>9.942450070213282E-5</v>
      </c>
      <c r="X16" s="399">
        <v>1.0629299053062854E-5</v>
      </c>
      <c r="Y16" s="399">
        <v>3.5556509185081594E-6</v>
      </c>
      <c r="Z16" s="399">
        <v>1.2108407122214633E-5</v>
      </c>
      <c r="AA16" s="399">
        <v>1.3648562050873702E-4</v>
      </c>
      <c r="AB16" s="399">
        <v>3.7484956184458652E-6</v>
      </c>
      <c r="AC16" s="399">
        <v>9.1124380859649723E-6</v>
      </c>
      <c r="AD16" s="399">
        <v>1.6014713002105853E-5</v>
      </c>
      <c r="AE16" s="399">
        <v>5.8021647878835074E-6</v>
      </c>
      <c r="AF16" s="399">
        <v>2.0409911741321613E-6</v>
      </c>
      <c r="AG16" s="399">
        <v>2.430166632275927E-6</v>
      </c>
      <c r="AH16" s="399">
        <v>4.3285171759885894E-6</v>
      </c>
      <c r="AI16" s="399">
        <v>2.8522223842719754E-6</v>
      </c>
      <c r="AJ16" s="399">
        <v>5.5705026325812261E-6</v>
      </c>
      <c r="AK16" s="399">
        <v>7.24992809724827E-6</v>
      </c>
      <c r="AL16" s="399">
        <v>1.8150386637294637E-5</v>
      </c>
      <c r="AM16" s="399">
        <v>1.2234669597354604E-5</v>
      </c>
      <c r="AN16" s="399">
        <v>6.1551611531741355E-6</v>
      </c>
      <c r="AO16" s="399">
        <v>2.8876814989055662E-5</v>
      </c>
      <c r="AP16" s="399">
        <v>1.1287363481859187E-5</v>
      </c>
      <c r="AQ16" s="399">
        <v>3.5100009218591256E-5</v>
      </c>
      <c r="AR16" s="400">
        <v>1.0015771667782676</v>
      </c>
      <c r="AS16" s="401">
        <v>0.77155759061704998</v>
      </c>
    </row>
    <row r="17" spans="2:45" ht="15.95" customHeight="1" x14ac:dyDescent="0.15">
      <c r="B17" s="393" t="s">
        <v>205</v>
      </c>
      <c r="C17" s="394" t="s">
        <v>427</v>
      </c>
      <c r="D17" s="395">
        <v>3.1926318685344219E-5</v>
      </c>
      <c r="E17" s="395">
        <v>1.7965340177391315E-4</v>
      </c>
      <c r="F17" s="395">
        <v>2.1359004052547988E-4</v>
      </c>
      <c r="G17" s="395">
        <v>4.7119452790328188E-5</v>
      </c>
      <c r="H17" s="395">
        <v>3.6894905310027027E-5</v>
      </c>
      <c r="I17" s="395">
        <v>5.9801398874324125E-4</v>
      </c>
      <c r="J17" s="395">
        <v>4.2733696945751503E-5</v>
      </c>
      <c r="K17" s="395">
        <v>2.3315629626676222E-5</v>
      </c>
      <c r="L17" s="395">
        <v>1.2740773549541905E-4</v>
      </c>
      <c r="M17" s="395">
        <v>3.4863348233492774E-4</v>
      </c>
      <c r="N17" s="395">
        <v>3.0357419035056965E-4</v>
      </c>
      <c r="O17" s="395">
        <v>1.0245329760525264</v>
      </c>
      <c r="P17" s="395">
        <v>1.4867443034819472E-4</v>
      </c>
      <c r="Q17" s="395">
        <v>1.4107004424213197E-2</v>
      </c>
      <c r="R17" s="395">
        <v>4.1319706733219594E-3</v>
      </c>
      <c r="S17" s="395">
        <v>4.1687394026803234E-3</v>
      </c>
      <c r="T17" s="395">
        <v>1.8606297112905737E-3</v>
      </c>
      <c r="U17" s="395">
        <v>3.1075999430408858E-4</v>
      </c>
      <c r="V17" s="395">
        <v>4.5128775688424699E-3</v>
      </c>
      <c r="W17" s="395">
        <v>1.1537082108533582E-3</v>
      </c>
      <c r="X17" s="395">
        <v>3.24951660569903E-3</v>
      </c>
      <c r="Y17" s="395">
        <v>1.3788691959823712E-2</v>
      </c>
      <c r="Z17" s="395">
        <v>2.1916704523879639E-4</v>
      </c>
      <c r="AA17" s="395">
        <v>1.5518222971238585E-3</v>
      </c>
      <c r="AB17" s="395">
        <v>4.0580999008126767E-5</v>
      </c>
      <c r="AC17" s="395">
        <v>1.1304154484357572E-4</v>
      </c>
      <c r="AD17" s="395">
        <v>1.7435291919944718E-5</v>
      </c>
      <c r="AE17" s="395">
        <v>2.6931774581067953E-5</v>
      </c>
      <c r="AF17" s="395">
        <v>1.630536331511875E-5</v>
      </c>
      <c r="AG17" s="395">
        <v>2.7857303849501767E-5</v>
      </c>
      <c r="AH17" s="395">
        <v>5.3121849982659189E-5</v>
      </c>
      <c r="AI17" s="395">
        <v>2.3521005001445188E-5</v>
      </c>
      <c r="AJ17" s="395">
        <v>4.2796245361926389E-5</v>
      </c>
      <c r="AK17" s="395">
        <v>2.281487057068596E-5</v>
      </c>
      <c r="AL17" s="395">
        <v>1.5703770686412063E-5</v>
      </c>
      <c r="AM17" s="395">
        <v>2.5603174352239794E-5</v>
      </c>
      <c r="AN17" s="395">
        <v>4.5958920114029194E-5</v>
      </c>
      <c r="AO17" s="395">
        <v>2.933373850798548E-5</v>
      </c>
      <c r="AP17" s="395">
        <v>4.5636831833320122E-5</v>
      </c>
      <c r="AQ17" s="395">
        <v>1.9791303283699387E-4</v>
      </c>
      <c r="AR17" s="396">
        <v>1.0764339569356129</v>
      </c>
      <c r="AS17" s="372">
        <v>0.82922296735572898</v>
      </c>
    </row>
    <row r="18" spans="2:45" ht="15.95" customHeight="1" x14ac:dyDescent="0.15">
      <c r="B18" s="397" t="s">
        <v>206</v>
      </c>
      <c r="C18" s="398" t="s">
        <v>428</v>
      </c>
      <c r="D18" s="399">
        <v>2.8007765951981876E-7</v>
      </c>
      <c r="E18" s="399">
        <v>5.4442953589111616E-7</v>
      </c>
      <c r="F18" s="399">
        <v>4.1428031725689229E-7</v>
      </c>
      <c r="G18" s="399">
        <v>1.8729011458248287E-6</v>
      </c>
      <c r="H18" s="399">
        <v>2.1329446085030001E-7</v>
      </c>
      <c r="I18" s="399">
        <v>3.3633879917940379E-6</v>
      </c>
      <c r="J18" s="399">
        <v>3.5285661914850715E-6</v>
      </c>
      <c r="K18" s="399">
        <v>3.0817393422872146E-7</v>
      </c>
      <c r="L18" s="399">
        <v>3.2727540153732743E-6</v>
      </c>
      <c r="M18" s="399">
        <v>6.4804432538644462E-6</v>
      </c>
      <c r="N18" s="399">
        <v>3.8290926158993641E-5</v>
      </c>
      <c r="O18" s="399">
        <v>2.1569000397618772E-6</v>
      </c>
      <c r="P18" s="399">
        <v>1.0006115162799285</v>
      </c>
      <c r="Q18" s="399">
        <v>2.8732081628324999E-5</v>
      </c>
      <c r="R18" s="399">
        <v>1.9096630288011136E-5</v>
      </c>
      <c r="S18" s="399">
        <v>2.3067845738682447E-5</v>
      </c>
      <c r="T18" s="399">
        <v>9.4067212040210062E-5</v>
      </c>
      <c r="U18" s="399">
        <v>7.9368970091480808E-5</v>
      </c>
      <c r="V18" s="399">
        <v>9.3582106510506659E-5</v>
      </c>
      <c r="W18" s="399">
        <v>5.9224083207762485E-5</v>
      </c>
      <c r="X18" s="399">
        <v>2.773186337942397E-5</v>
      </c>
      <c r="Y18" s="399">
        <v>3.1073464657262203E-5</v>
      </c>
      <c r="Z18" s="399">
        <v>1.3258276695798397E-5</v>
      </c>
      <c r="AA18" s="399">
        <v>1.563394726299828E-5</v>
      </c>
      <c r="AB18" s="399">
        <v>1.0023151079262788E-6</v>
      </c>
      <c r="AC18" s="399">
        <v>1.514610887424832E-6</v>
      </c>
      <c r="AD18" s="399">
        <v>2.844976693401921E-7</v>
      </c>
      <c r="AE18" s="399">
        <v>2.9745846022182495E-7</v>
      </c>
      <c r="AF18" s="399">
        <v>2.9690440746955845E-7</v>
      </c>
      <c r="AG18" s="399">
        <v>2.9020009664155718E-7</v>
      </c>
      <c r="AH18" s="399">
        <v>4.8636179488277924E-7</v>
      </c>
      <c r="AI18" s="399">
        <v>5.1418081466410607E-7</v>
      </c>
      <c r="AJ18" s="399">
        <v>6.5711779972675195E-7</v>
      </c>
      <c r="AK18" s="399">
        <v>4.1427166302712751E-7</v>
      </c>
      <c r="AL18" s="399">
        <v>2.1778544700369947E-6</v>
      </c>
      <c r="AM18" s="399">
        <v>5.9377220921829799E-7</v>
      </c>
      <c r="AN18" s="399">
        <v>1.376774925641125E-6</v>
      </c>
      <c r="AO18" s="399">
        <v>7.440790607359493E-7</v>
      </c>
      <c r="AP18" s="399">
        <v>2.8872127625131398E-6</v>
      </c>
      <c r="AQ18" s="399">
        <v>2.9362560098294987E-6</v>
      </c>
      <c r="AR18" s="400">
        <v>1.0011735527642733</v>
      </c>
      <c r="AS18" s="401">
        <v>0.77124666953527421</v>
      </c>
    </row>
    <row r="19" spans="2:45" ht="15.95" customHeight="1" x14ac:dyDescent="0.15">
      <c r="B19" s="393" t="s">
        <v>207</v>
      </c>
      <c r="C19" s="394" t="s">
        <v>429</v>
      </c>
      <c r="D19" s="395">
        <v>1.1551539022267839E-3</v>
      </c>
      <c r="E19" s="395">
        <v>1.0208488400591212E-3</v>
      </c>
      <c r="F19" s="395">
        <v>3.2029080809945062E-3</v>
      </c>
      <c r="G19" s="395">
        <v>2.2489886172553037E-3</v>
      </c>
      <c r="H19" s="395">
        <v>7.3128578860698183E-4</v>
      </c>
      <c r="I19" s="395">
        <v>4.992514978764356E-3</v>
      </c>
      <c r="J19" s="395">
        <v>2.1762765204549348E-3</v>
      </c>
      <c r="K19" s="395">
        <v>3.7140015515540927E-4</v>
      </c>
      <c r="L19" s="395">
        <v>1.2744316234590287E-3</v>
      </c>
      <c r="M19" s="395">
        <v>2.1631021775743507E-3</v>
      </c>
      <c r="N19" s="395">
        <v>5.4878364618459437E-3</v>
      </c>
      <c r="O19" s="395">
        <v>1.841007147617198E-3</v>
      </c>
      <c r="P19" s="395">
        <v>1.864480726660967E-3</v>
      </c>
      <c r="Q19" s="395">
        <v>1.0173636143147819</v>
      </c>
      <c r="R19" s="395">
        <v>7.095623944580254E-3</v>
      </c>
      <c r="S19" s="395">
        <v>8.8591675139155189E-3</v>
      </c>
      <c r="T19" s="395">
        <v>6.621925361652836E-3</v>
      </c>
      <c r="U19" s="395">
        <v>5.0358926301704342E-3</v>
      </c>
      <c r="V19" s="395">
        <v>9.167612555455373E-3</v>
      </c>
      <c r="W19" s="395">
        <v>7.9748881233375566E-3</v>
      </c>
      <c r="X19" s="395">
        <v>2.8768039872815961E-3</v>
      </c>
      <c r="Y19" s="395">
        <v>2.0548757844997677E-2</v>
      </c>
      <c r="Z19" s="395">
        <v>4.13627330318035E-3</v>
      </c>
      <c r="AA19" s="395">
        <v>2.6811220477373825E-2</v>
      </c>
      <c r="AB19" s="395">
        <v>7.7582456092864494E-4</v>
      </c>
      <c r="AC19" s="395">
        <v>1.9377589301238052E-3</v>
      </c>
      <c r="AD19" s="395">
        <v>3.2911926407245282E-4</v>
      </c>
      <c r="AE19" s="395">
        <v>1.0526627769516549E-3</v>
      </c>
      <c r="AF19" s="395">
        <v>2.8780503546206208E-4</v>
      </c>
      <c r="AG19" s="395">
        <v>5.5803718950503704E-4</v>
      </c>
      <c r="AH19" s="395">
        <v>8.6083267330499473E-4</v>
      </c>
      <c r="AI19" s="395">
        <v>5.2405863083923945E-4</v>
      </c>
      <c r="AJ19" s="395">
        <v>1.4426003778981241E-3</v>
      </c>
      <c r="AK19" s="395">
        <v>4.1503232576181419E-4</v>
      </c>
      <c r="AL19" s="395">
        <v>3.6019192217747684E-4</v>
      </c>
      <c r="AM19" s="395">
        <v>9.8467030145166158E-4</v>
      </c>
      <c r="AN19" s="395">
        <v>6.6095669164598569E-4</v>
      </c>
      <c r="AO19" s="395">
        <v>1.1160213175816975E-3</v>
      </c>
      <c r="AP19" s="395">
        <v>7.1591812948537323E-4</v>
      </c>
      <c r="AQ19" s="395">
        <v>1.551136122516809E-3</v>
      </c>
      <c r="AR19" s="396">
        <v>1.1585946413271089</v>
      </c>
      <c r="AS19" s="372">
        <v>0.89251484520120739</v>
      </c>
    </row>
    <row r="20" spans="2:45" ht="15.95" customHeight="1" x14ac:dyDescent="0.15">
      <c r="B20" s="397" t="s">
        <v>208</v>
      </c>
      <c r="C20" s="398" t="s">
        <v>430</v>
      </c>
      <c r="D20" s="399">
        <v>1.0474293985512932E-4</v>
      </c>
      <c r="E20" s="399">
        <v>1.9223878116302786E-4</v>
      </c>
      <c r="F20" s="399">
        <v>1.4374303348375142E-3</v>
      </c>
      <c r="G20" s="399">
        <v>1.3391109567816666E-4</v>
      </c>
      <c r="H20" s="399">
        <v>1.2040873768937224E-4</v>
      </c>
      <c r="I20" s="399">
        <v>1.5538044163760465E-4</v>
      </c>
      <c r="J20" s="399">
        <v>2.104645901708714E-4</v>
      </c>
      <c r="K20" s="399">
        <v>1.1531156109554051E-4</v>
      </c>
      <c r="L20" s="399">
        <v>2.3676305756712194E-4</v>
      </c>
      <c r="M20" s="399">
        <v>2.3023766082978718E-4</v>
      </c>
      <c r="N20" s="399">
        <v>1.2769051988829319E-3</v>
      </c>
      <c r="O20" s="399">
        <v>2.7612495101305697E-4</v>
      </c>
      <c r="P20" s="399">
        <v>9.4476090181316429E-5</v>
      </c>
      <c r="Q20" s="399">
        <v>3.1987862883907164E-4</v>
      </c>
      <c r="R20" s="399">
        <v>1.0653544765801188</v>
      </c>
      <c r="S20" s="399">
        <v>1.0974400329231337E-2</v>
      </c>
      <c r="T20" s="399">
        <v>2.6682427508027623E-3</v>
      </c>
      <c r="U20" s="399">
        <v>6.8057008878342259E-4</v>
      </c>
      <c r="V20" s="399">
        <v>5.6562862408886857E-3</v>
      </c>
      <c r="W20" s="399">
        <v>1.2465515350363278E-3</v>
      </c>
      <c r="X20" s="399">
        <v>3.1816265579724971E-3</v>
      </c>
      <c r="Y20" s="399">
        <v>1.1468272378246901E-2</v>
      </c>
      <c r="Z20" s="399">
        <v>2.0085906679949907E-4</v>
      </c>
      <c r="AA20" s="399">
        <v>2.0831926909990564E-3</v>
      </c>
      <c r="AB20" s="399">
        <v>2.1361720686461757E-4</v>
      </c>
      <c r="AC20" s="399">
        <v>2.9910956244048542E-3</v>
      </c>
      <c r="AD20" s="399">
        <v>2.0514786315251702E-4</v>
      </c>
      <c r="AE20" s="399">
        <v>2.175000289210002E-4</v>
      </c>
      <c r="AF20" s="399">
        <v>2.8409196134007464E-4</v>
      </c>
      <c r="AG20" s="399">
        <v>8.1979213072349555E-5</v>
      </c>
      <c r="AH20" s="399">
        <v>4.4714349494877174E-4</v>
      </c>
      <c r="AI20" s="399">
        <v>3.6992435581998008E-4</v>
      </c>
      <c r="AJ20" s="399">
        <v>3.131534370287991E-4</v>
      </c>
      <c r="AK20" s="399">
        <v>2.3987957140832731E-4</v>
      </c>
      <c r="AL20" s="399">
        <v>1.426819206280378E-4</v>
      </c>
      <c r="AM20" s="399">
        <v>2.1123245084655358E-4</v>
      </c>
      <c r="AN20" s="399">
        <v>2.8930433044486344E-3</v>
      </c>
      <c r="AO20" s="399">
        <v>1.6321670926538849E-4</v>
      </c>
      <c r="AP20" s="399">
        <v>8.9342846245244424E-5</v>
      </c>
      <c r="AQ20" s="399">
        <v>1.591434198090895E-4</v>
      </c>
      <c r="AR20" s="400">
        <v>1.117440945696524</v>
      </c>
      <c r="AS20" s="401">
        <v>0.86081239900042361</v>
      </c>
    </row>
    <row r="21" spans="2:45" ht="15.95" customHeight="1" x14ac:dyDescent="0.15">
      <c r="B21" s="393" t="s">
        <v>209</v>
      </c>
      <c r="C21" s="394" t="s">
        <v>431</v>
      </c>
      <c r="D21" s="395">
        <v>1.238105938789699E-5</v>
      </c>
      <c r="E21" s="395">
        <v>1.0197358840972411E-5</v>
      </c>
      <c r="F21" s="395">
        <v>3.9781574010647232E-5</v>
      </c>
      <c r="G21" s="395">
        <v>1.6157384860777353E-5</v>
      </c>
      <c r="H21" s="395">
        <v>1.4663296086663464E-5</v>
      </c>
      <c r="I21" s="395">
        <v>1.8120468007876644E-5</v>
      </c>
      <c r="J21" s="395">
        <v>2.4851170525470548E-5</v>
      </c>
      <c r="K21" s="395">
        <v>1.5196969080929116E-5</v>
      </c>
      <c r="L21" s="395">
        <v>9.3704271052046865E-5</v>
      </c>
      <c r="M21" s="395">
        <v>3.2204175140338449E-5</v>
      </c>
      <c r="N21" s="395">
        <v>1.180062895533848E-4</v>
      </c>
      <c r="O21" s="395">
        <v>2.9913187088218622E-5</v>
      </c>
      <c r="P21" s="395">
        <v>2.1698396759127303E-5</v>
      </c>
      <c r="Q21" s="395">
        <v>2.1149033978740957E-5</v>
      </c>
      <c r="R21" s="395">
        <v>8.6497717291722121E-5</v>
      </c>
      <c r="S21" s="395">
        <v>1.0034174180968938</v>
      </c>
      <c r="T21" s="395">
        <v>1.1021414418360059E-4</v>
      </c>
      <c r="U21" s="395">
        <v>1.1290524524195896E-4</v>
      </c>
      <c r="V21" s="395">
        <v>1.0702575115485271E-4</v>
      </c>
      <c r="W21" s="395">
        <v>4.9729758207152957E-5</v>
      </c>
      <c r="X21" s="395">
        <v>4.1229908009873475E-5</v>
      </c>
      <c r="Y21" s="395">
        <v>1.5161042384201793E-4</v>
      </c>
      <c r="Z21" s="395">
        <v>2.3440048705800548E-5</v>
      </c>
      <c r="AA21" s="395">
        <v>3.5198693513753949E-5</v>
      </c>
      <c r="AB21" s="395">
        <v>2.3019496709181606E-5</v>
      </c>
      <c r="AC21" s="395">
        <v>5.0400555998570228E-5</v>
      </c>
      <c r="AD21" s="395">
        <v>2.3425176416650995E-5</v>
      </c>
      <c r="AE21" s="395">
        <v>2.7152605873515597E-5</v>
      </c>
      <c r="AF21" s="395">
        <v>3.7405589059155009E-5</v>
      </c>
      <c r="AG21" s="395">
        <v>7.1518831420697177E-6</v>
      </c>
      <c r="AH21" s="395">
        <v>5.3820049256158624E-5</v>
      </c>
      <c r="AI21" s="395">
        <v>4.7648148571351207E-5</v>
      </c>
      <c r="AJ21" s="395">
        <v>2.8266566466539671E-5</v>
      </c>
      <c r="AK21" s="395">
        <v>2.7603708454332755E-5</v>
      </c>
      <c r="AL21" s="395">
        <v>1.6468387124432817E-5</v>
      </c>
      <c r="AM21" s="395">
        <v>2.7285621616259992E-5</v>
      </c>
      <c r="AN21" s="395">
        <v>4.0096653950011981E-4</v>
      </c>
      <c r="AO21" s="395">
        <v>1.7381282753943565E-5</v>
      </c>
      <c r="AP21" s="395">
        <v>1.095441164898641E-5</v>
      </c>
      <c r="AQ21" s="395">
        <v>1.5843004455045779E-5</v>
      </c>
      <c r="AR21" s="396">
        <v>1.0054180874484637</v>
      </c>
      <c r="AS21" s="372">
        <v>0.77451641555470341</v>
      </c>
    </row>
    <row r="22" spans="2:45" ht="15.95" customHeight="1" x14ac:dyDescent="0.15">
      <c r="B22" s="397" t="s">
        <v>210</v>
      </c>
      <c r="C22" s="398" t="s">
        <v>432</v>
      </c>
      <c r="D22" s="399">
        <v>2.4295535737010083E-5</v>
      </c>
      <c r="E22" s="399">
        <v>2.2708955865093146E-5</v>
      </c>
      <c r="F22" s="399">
        <v>3.8361516916641592E-5</v>
      </c>
      <c r="G22" s="399">
        <v>2.9755689840497397E-5</v>
      </c>
      <c r="H22" s="399">
        <v>2.8891560293546197E-5</v>
      </c>
      <c r="I22" s="399">
        <v>2.6295245806737447E-5</v>
      </c>
      <c r="J22" s="399">
        <v>5.6940438602170615E-5</v>
      </c>
      <c r="K22" s="399">
        <v>2.0600143704971509E-5</v>
      </c>
      <c r="L22" s="399">
        <v>2.4288318498948314E-5</v>
      </c>
      <c r="M22" s="399">
        <v>3.3822439051278131E-5</v>
      </c>
      <c r="N22" s="399">
        <v>2.6554004519258096E-5</v>
      </c>
      <c r="O22" s="399">
        <v>1.668892347413509E-5</v>
      </c>
      <c r="P22" s="399">
        <v>1.8141666207424247E-5</v>
      </c>
      <c r="Q22" s="399">
        <v>2.1468110474909455E-5</v>
      </c>
      <c r="R22" s="399">
        <v>1.3457896700013827E-4</v>
      </c>
      <c r="S22" s="399">
        <v>7.1805742552337307E-4</v>
      </c>
      <c r="T22" s="399">
        <v>1.0079645300819569</v>
      </c>
      <c r="U22" s="399">
        <v>2.8802854685200126E-5</v>
      </c>
      <c r="V22" s="399">
        <v>8.4500081949468242E-5</v>
      </c>
      <c r="W22" s="399">
        <v>1.718380126753E-4</v>
      </c>
      <c r="X22" s="399">
        <v>6.0965252680859129E-5</v>
      </c>
      <c r="Y22" s="399">
        <v>2.3069735530825182E-4</v>
      </c>
      <c r="Z22" s="399">
        <v>4.8232090766544957E-5</v>
      </c>
      <c r="AA22" s="399">
        <v>6.5881198619253655E-5</v>
      </c>
      <c r="AB22" s="399">
        <v>3.1495539293618154E-5</v>
      </c>
      <c r="AC22" s="399">
        <v>7.2212902883078448E-5</v>
      </c>
      <c r="AD22" s="399">
        <v>4.2346495605331525E-5</v>
      </c>
      <c r="AE22" s="399">
        <v>1.2523978968285255E-4</v>
      </c>
      <c r="AF22" s="399">
        <v>6.0395568038570208E-5</v>
      </c>
      <c r="AG22" s="399">
        <v>1.0948152937983352E-5</v>
      </c>
      <c r="AH22" s="399">
        <v>7.9762154821782523E-5</v>
      </c>
      <c r="AI22" s="399">
        <v>8.6994885617249268E-5</v>
      </c>
      <c r="AJ22" s="399">
        <v>3.8090396342585356E-4</v>
      </c>
      <c r="AK22" s="399">
        <v>4.705391566365182E-5</v>
      </c>
      <c r="AL22" s="399">
        <v>1.1968637411213941E-3</v>
      </c>
      <c r="AM22" s="399">
        <v>5.1530003326575509E-5</v>
      </c>
      <c r="AN22" s="399">
        <v>5.1610068639440509E-4</v>
      </c>
      <c r="AO22" s="399">
        <v>1.480094001498143E-4</v>
      </c>
      <c r="AP22" s="399">
        <v>2.3859439997411715E-3</v>
      </c>
      <c r="AQ22" s="399">
        <v>5.8298326931002754E-5</v>
      </c>
      <c r="AR22" s="400">
        <v>1.0151909953957929</v>
      </c>
      <c r="AS22" s="401">
        <v>0.78204490318328856</v>
      </c>
    </row>
    <row r="23" spans="2:45" ht="15.95" customHeight="1" x14ac:dyDescent="0.15">
      <c r="B23" s="393" t="s">
        <v>211</v>
      </c>
      <c r="C23" s="394" t="s">
        <v>433</v>
      </c>
      <c r="D23" s="395">
        <v>2.4899612514979599E-4</v>
      </c>
      <c r="E23" s="395">
        <v>2.2392365910306759E-4</v>
      </c>
      <c r="F23" s="395">
        <v>5.057180184070793E-4</v>
      </c>
      <c r="G23" s="395">
        <v>3.3117371229396479E-4</v>
      </c>
      <c r="H23" s="395">
        <v>3.0970772964188087E-4</v>
      </c>
      <c r="I23" s="395">
        <v>2.8917571583907884E-4</v>
      </c>
      <c r="J23" s="395">
        <v>5.2396613859141596E-4</v>
      </c>
      <c r="K23" s="395">
        <v>2.6194872212409839E-4</v>
      </c>
      <c r="L23" s="395">
        <v>2.9354970106575611E-4</v>
      </c>
      <c r="M23" s="395">
        <v>4.3175256627803871E-4</v>
      </c>
      <c r="N23" s="395">
        <v>3.1770831861770691E-4</v>
      </c>
      <c r="O23" s="395">
        <v>1.9688519175822521E-4</v>
      </c>
      <c r="P23" s="395">
        <v>2.4780020679494988E-4</v>
      </c>
      <c r="Q23" s="395">
        <v>2.7007558468533524E-4</v>
      </c>
      <c r="R23" s="395">
        <v>1.8592164246625327E-3</v>
      </c>
      <c r="S23" s="395">
        <v>5.3534554959400035E-3</v>
      </c>
      <c r="T23" s="395">
        <v>2.3159572121140868E-2</v>
      </c>
      <c r="U23" s="395">
        <v>1.1208221523556132</v>
      </c>
      <c r="V23" s="395">
        <v>6.3195152009499489E-2</v>
      </c>
      <c r="W23" s="395">
        <v>0.13681674794680074</v>
      </c>
      <c r="X23" s="395">
        <v>8.8945171626729665E-3</v>
      </c>
      <c r="Y23" s="395">
        <v>2.3139892647266636E-3</v>
      </c>
      <c r="Z23" s="395">
        <v>8.4956269132085678E-4</v>
      </c>
      <c r="AA23" s="395">
        <v>8.252318458311401E-4</v>
      </c>
      <c r="AB23" s="395">
        <v>4.5588345815772381E-4</v>
      </c>
      <c r="AC23" s="395">
        <v>8.9780363255368323E-4</v>
      </c>
      <c r="AD23" s="395">
        <v>5.0141668322247347E-4</v>
      </c>
      <c r="AE23" s="395">
        <v>5.8339628611347766E-4</v>
      </c>
      <c r="AF23" s="395">
        <v>8.1506378638623075E-4</v>
      </c>
      <c r="AG23" s="395">
        <v>1.4925885123215398E-4</v>
      </c>
      <c r="AH23" s="395">
        <v>1.0493928928335665E-3</v>
      </c>
      <c r="AI23" s="395">
        <v>1.3569219092915072E-3</v>
      </c>
      <c r="AJ23" s="395">
        <v>1.3597680661057807E-3</v>
      </c>
      <c r="AK23" s="395">
        <v>8.5126228419533619E-4</v>
      </c>
      <c r="AL23" s="395">
        <v>3.8896705323170246E-4</v>
      </c>
      <c r="AM23" s="395">
        <v>6.2064861139036478E-4</v>
      </c>
      <c r="AN23" s="395">
        <v>7.7650788955050554E-3</v>
      </c>
      <c r="AO23" s="395">
        <v>3.7929763134065631E-4</v>
      </c>
      <c r="AP23" s="395">
        <v>1.4785930623432697E-2</v>
      </c>
      <c r="AQ23" s="395">
        <v>4.0865726866231206E-4</v>
      </c>
      <c r="AR23" s="396">
        <v>1.4009107266422132</v>
      </c>
      <c r="AS23" s="372">
        <v>1.0791812560928082</v>
      </c>
    </row>
    <row r="24" spans="2:45" ht="15.95" customHeight="1" x14ac:dyDescent="0.15">
      <c r="B24" s="397" t="s">
        <v>212</v>
      </c>
      <c r="C24" s="398" t="s">
        <v>434</v>
      </c>
      <c r="D24" s="399">
        <v>3.328975533544925E-5</v>
      </c>
      <c r="E24" s="399">
        <v>1.6515750364152497E-4</v>
      </c>
      <c r="F24" s="399">
        <v>6.7326178006657102E-5</v>
      </c>
      <c r="G24" s="399">
        <v>4.1159537894465883E-5</v>
      </c>
      <c r="H24" s="399">
        <v>3.193681335787074E-5</v>
      </c>
      <c r="I24" s="399">
        <v>4.2702446289792623E-5</v>
      </c>
      <c r="J24" s="399">
        <v>7.0269211583364355E-5</v>
      </c>
      <c r="K24" s="399">
        <v>3.2194607310130886E-5</v>
      </c>
      <c r="L24" s="399">
        <v>3.6571149626547974E-5</v>
      </c>
      <c r="M24" s="399">
        <v>4.9495788192749993E-5</v>
      </c>
      <c r="N24" s="399">
        <v>3.5809102697395891E-5</v>
      </c>
      <c r="O24" s="399">
        <v>2.4367378283462089E-5</v>
      </c>
      <c r="P24" s="399">
        <v>2.8008645730245116E-5</v>
      </c>
      <c r="Q24" s="399">
        <v>3.8027535071656172E-5</v>
      </c>
      <c r="R24" s="399">
        <v>6.0494017503758273E-4</v>
      </c>
      <c r="S24" s="399">
        <v>1.8999402254231031E-3</v>
      </c>
      <c r="T24" s="399">
        <v>1.0931892981561064E-3</v>
      </c>
      <c r="U24" s="399">
        <v>6.6760753232998106E-4</v>
      </c>
      <c r="V24" s="399">
        <v>1.0085656645885124</v>
      </c>
      <c r="W24" s="399">
        <v>1.7691365238642607E-3</v>
      </c>
      <c r="X24" s="399">
        <v>3.0179281539654108E-3</v>
      </c>
      <c r="Y24" s="399">
        <v>2.4756956799787005E-3</v>
      </c>
      <c r="Z24" s="399">
        <v>9.9106278740667886E-5</v>
      </c>
      <c r="AA24" s="399">
        <v>7.7985521779301635E-4</v>
      </c>
      <c r="AB24" s="399">
        <v>5.9043693984657959E-5</v>
      </c>
      <c r="AC24" s="399">
        <v>1.4335431991285732E-4</v>
      </c>
      <c r="AD24" s="399">
        <v>4.9843969558884496E-5</v>
      </c>
      <c r="AE24" s="399">
        <v>7.4242535653693437E-5</v>
      </c>
      <c r="AF24" s="399">
        <v>7.4476635635604084E-5</v>
      </c>
      <c r="AG24" s="399">
        <v>2.5910798808919088E-5</v>
      </c>
      <c r="AH24" s="399">
        <v>1.3244785040188072E-4</v>
      </c>
      <c r="AI24" s="399">
        <v>1.1481318981617592E-4</v>
      </c>
      <c r="AJ24" s="399">
        <v>2.0828082800413854E-4</v>
      </c>
      <c r="AK24" s="399">
        <v>1.4342512618091671E-4</v>
      </c>
      <c r="AL24" s="399">
        <v>4.2082188156127067E-5</v>
      </c>
      <c r="AM24" s="399">
        <v>5.57385506515764E-5</v>
      </c>
      <c r="AN24" s="399">
        <v>7.3407005774688136E-4</v>
      </c>
      <c r="AO24" s="399">
        <v>5.1016995302732783E-5</v>
      </c>
      <c r="AP24" s="399">
        <v>3.5814294378571602E-5</v>
      </c>
      <c r="AQ24" s="399">
        <v>7.9672997208611861E-5</v>
      </c>
      <c r="AR24" s="400">
        <v>1.0236936133582253</v>
      </c>
      <c r="AS24" s="401">
        <v>0.78859483228174598</v>
      </c>
    </row>
    <row r="25" spans="2:45" ht="15.95" customHeight="1" x14ac:dyDescent="0.15">
      <c r="B25" s="393" t="s">
        <v>213</v>
      </c>
      <c r="C25" s="394" t="s">
        <v>435</v>
      </c>
      <c r="D25" s="395">
        <v>9.5434995464403365E-8</v>
      </c>
      <c r="E25" s="395">
        <v>2.1032494028547095E-7</v>
      </c>
      <c r="F25" s="395">
        <v>1.7440584953715917E-7</v>
      </c>
      <c r="G25" s="395">
        <v>1.200912466413444E-7</v>
      </c>
      <c r="H25" s="395">
        <v>1.0058224201524379E-7</v>
      </c>
      <c r="I25" s="395">
        <v>1.0254067539334814E-7</v>
      </c>
      <c r="J25" s="395">
        <v>1.5164935809804323E-7</v>
      </c>
      <c r="K25" s="395">
        <v>1.573439034345211E-7</v>
      </c>
      <c r="L25" s="395">
        <v>9.4144080399058898E-8</v>
      </c>
      <c r="M25" s="395">
        <v>1.6051593067704806E-7</v>
      </c>
      <c r="N25" s="395">
        <v>1.0015852350173485E-7</v>
      </c>
      <c r="O25" s="395">
        <v>7.3259040763940015E-8</v>
      </c>
      <c r="P25" s="395">
        <v>7.1898138533421312E-8</v>
      </c>
      <c r="Q25" s="395">
        <v>1.1521873195193131E-7</v>
      </c>
      <c r="R25" s="395">
        <v>4.8004417615778044E-7</v>
      </c>
      <c r="S25" s="395">
        <v>2.4369072150874816E-7</v>
      </c>
      <c r="T25" s="395">
        <v>2.1313110401287211E-7</v>
      </c>
      <c r="U25" s="395">
        <v>1.9394229204786319E-7</v>
      </c>
      <c r="V25" s="395">
        <v>1.3543043112744227E-7</v>
      </c>
      <c r="W25" s="395">
        <v>1.0000278687227644</v>
      </c>
      <c r="X25" s="395">
        <v>5.0194269481800967E-7</v>
      </c>
      <c r="Y25" s="395">
        <v>1.0144070724696961E-5</v>
      </c>
      <c r="Z25" s="395">
        <v>1.5357252397598465E-7</v>
      </c>
      <c r="AA25" s="395">
        <v>2.3082902288537653E-6</v>
      </c>
      <c r="AB25" s="395">
        <v>1.6969125994420768E-7</v>
      </c>
      <c r="AC25" s="395">
        <v>3.3732006685983684E-7</v>
      </c>
      <c r="AD25" s="395">
        <v>1.592172696277905E-7</v>
      </c>
      <c r="AE25" s="395">
        <v>3.9016903741417725E-7</v>
      </c>
      <c r="AF25" s="395">
        <v>3.0985163332685358E-7</v>
      </c>
      <c r="AG25" s="395">
        <v>1.0844235557612889E-7</v>
      </c>
      <c r="AH25" s="395">
        <v>3.6760345824388575E-7</v>
      </c>
      <c r="AI25" s="395">
        <v>3.6197521638573152E-7</v>
      </c>
      <c r="AJ25" s="395">
        <v>2.1518395228595528E-6</v>
      </c>
      <c r="AK25" s="395">
        <v>2.2304351136819786E-7</v>
      </c>
      <c r="AL25" s="395">
        <v>1.1777506000536266E-7</v>
      </c>
      <c r="AM25" s="395">
        <v>2.1171584735962665E-7</v>
      </c>
      <c r="AN25" s="395">
        <v>1.7029312926835721E-6</v>
      </c>
      <c r="AO25" s="395">
        <v>2.2823268068543138E-7</v>
      </c>
      <c r="AP25" s="395">
        <v>1.039933047572206E-7</v>
      </c>
      <c r="AQ25" s="395">
        <v>3.2232966025405243E-7</v>
      </c>
      <c r="AR25" s="396">
        <v>1.0000512365364957</v>
      </c>
      <c r="AS25" s="372">
        <v>0.77038210149864461</v>
      </c>
    </row>
    <row r="26" spans="2:45" ht="15.95" customHeight="1" x14ac:dyDescent="0.15">
      <c r="B26" s="397" t="s">
        <v>214</v>
      </c>
      <c r="C26" s="398" t="s">
        <v>436</v>
      </c>
      <c r="D26" s="399">
        <v>1.8182109160572616E-5</v>
      </c>
      <c r="E26" s="399">
        <v>1.2035183421620211E-5</v>
      </c>
      <c r="F26" s="399">
        <v>4.6239531190640907E-5</v>
      </c>
      <c r="G26" s="399">
        <v>1.841473138933229E-5</v>
      </c>
      <c r="H26" s="399">
        <v>1.536185776544597E-5</v>
      </c>
      <c r="I26" s="399">
        <v>1.6189694403652147E-5</v>
      </c>
      <c r="J26" s="399">
        <v>2.3748933121079876E-5</v>
      </c>
      <c r="K26" s="399">
        <v>1.6652605389539506E-5</v>
      </c>
      <c r="L26" s="399">
        <v>1.4591532306168502E-5</v>
      </c>
      <c r="M26" s="399">
        <v>2.7257369954029908E-5</v>
      </c>
      <c r="N26" s="399">
        <v>1.6715659063683885E-5</v>
      </c>
      <c r="O26" s="399">
        <v>1.1556863318341351E-5</v>
      </c>
      <c r="P26" s="399">
        <v>1.2245419153333787E-5</v>
      </c>
      <c r="Q26" s="399">
        <v>1.277630227369847E-5</v>
      </c>
      <c r="R26" s="399">
        <v>1.168146738607936E-5</v>
      </c>
      <c r="S26" s="399">
        <v>1.7666805969799465E-5</v>
      </c>
      <c r="T26" s="399">
        <v>1.7370639808565057E-5</v>
      </c>
      <c r="U26" s="399">
        <v>1.7167475439486083E-5</v>
      </c>
      <c r="V26" s="399">
        <v>1.7300098031798015E-5</v>
      </c>
      <c r="W26" s="399">
        <v>1.2265052754289479E-5</v>
      </c>
      <c r="X26" s="399">
        <v>1.0046849170683376</v>
      </c>
      <c r="Y26" s="399">
        <v>1.1295095246261025E-5</v>
      </c>
      <c r="Z26" s="399">
        <v>3.2937859339308127E-5</v>
      </c>
      <c r="AA26" s="399">
        <v>3.2759170468219878E-5</v>
      </c>
      <c r="AB26" s="399">
        <v>2.2845813745264313E-5</v>
      </c>
      <c r="AC26" s="399">
        <v>4.0659245606123606E-5</v>
      </c>
      <c r="AD26" s="399">
        <v>2.6798769068915848E-5</v>
      </c>
      <c r="AE26" s="399">
        <v>2.8153564485626285E-5</v>
      </c>
      <c r="AF26" s="399">
        <v>3.5755411311695673E-5</v>
      </c>
      <c r="AG26" s="399">
        <v>6.6607654219578643E-6</v>
      </c>
      <c r="AH26" s="399">
        <v>1.3943013741096386E-4</v>
      </c>
      <c r="AI26" s="399">
        <v>4.3778956817081911E-5</v>
      </c>
      <c r="AJ26" s="399">
        <v>1.0449777921726835E-4</v>
      </c>
      <c r="AK26" s="399">
        <v>2.6721131008163015E-5</v>
      </c>
      <c r="AL26" s="399">
        <v>1.6030842274138673E-5</v>
      </c>
      <c r="AM26" s="399">
        <v>2.7474616614966794E-5</v>
      </c>
      <c r="AN26" s="399">
        <v>3.504385855456731E-4</v>
      </c>
      <c r="AO26" s="399">
        <v>1.9532790887236136E-5</v>
      </c>
      <c r="AP26" s="399">
        <v>1.3656196906375132E-5</v>
      </c>
      <c r="AQ26" s="399">
        <v>2.5964090769947203E-5</v>
      </c>
      <c r="AR26" s="400">
        <v>1.006045727221784</v>
      </c>
      <c r="AS26" s="401">
        <v>0.77499991322951178</v>
      </c>
    </row>
    <row r="27" spans="2:45" ht="15.95" customHeight="1" x14ac:dyDescent="0.15">
      <c r="B27" s="393" t="s">
        <v>215</v>
      </c>
      <c r="C27" s="394" t="s">
        <v>437</v>
      </c>
      <c r="D27" s="395">
        <v>1.3940498928979297E-4</v>
      </c>
      <c r="E27" s="395">
        <v>1.1143969316787848E-2</v>
      </c>
      <c r="F27" s="395">
        <v>4.5449914926594485E-4</v>
      </c>
      <c r="G27" s="395">
        <v>5.7972863438649348E-4</v>
      </c>
      <c r="H27" s="395">
        <v>4.3211755381515026E-5</v>
      </c>
      <c r="I27" s="395">
        <v>7.2936092689431862E-5</v>
      </c>
      <c r="J27" s="395">
        <v>3.8046924834204188E-5</v>
      </c>
      <c r="K27" s="395">
        <v>8.4456134948082622E-5</v>
      </c>
      <c r="L27" s="395">
        <v>2.9327045585108986E-5</v>
      </c>
      <c r="M27" s="395">
        <v>1.4173147743038261E-4</v>
      </c>
      <c r="N27" s="395">
        <v>6.2143906791377803E-5</v>
      </c>
      <c r="O27" s="395">
        <v>5.1791902016921753E-5</v>
      </c>
      <c r="P27" s="395">
        <v>4.5813434748040089E-5</v>
      </c>
      <c r="Q27" s="395">
        <v>4.0992914311621229E-5</v>
      </c>
      <c r="R27" s="395">
        <v>2.9618151708641828E-5</v>
      </c>
      <c r="S27" s="395">
        <v>2.7377006818958899E-5</v>
      </c>
      <c r="T27" s="395">
        <v>5.8446194493871369E-5</v>
      </c>
      <c r="U27" s="395">
        <v>3.0856553832485736E-5</v>
      </c>
      <c r="V27" s="395">
        <v>3.3010703276857815E-5</v>
      </c>
      <c r="W27" s="395">
        <v>2.5975379123017192E-5</v>
      </c>
      <c r="X27" s="395">
        <v>2.2891073197929853E-5</v>
      </c>
      <c r="Y27" s="395">
        <v>1.0307880542205359</v>
      </c>
      <c r="Z27" s="395">
        <v>2.2310373311365292E-4</v>
      </c>
      <c r="AA27" s="395">
        <v>6.4933678877829545E-5</v>
      </c>
      <c r="AB27" s="395">
        <v>4.8034559459596422E-5</v>
      </c>
      <c r="AC27" s="395">
        <v>4.1120731143695052E-5</v>
      </c>
      <c r="AD27" s="395">
        <v>1.0516801404874674E-4</v>
      </c>
      <c r="AE27" s="395">
        <v>7.5015065877973553E-5</v>
      </c>
      <c r="AF27" s="395">
        <v>5.1796814646974441E-5</v>
      </c>
      <c r="AG27" s="395">
        <v>7.5075456522778714E-6</v>
      </c>
      <c r="AH27" s="395">
        <v>1.4916346832894328E-3</v>
      </c>
      <c r="AI27" s="395">
        <v>4.0220011841869978E-5</v>
      </c>
      <c r="AJ27" s="395">
        <v>3.3109891908127403E-4</v>
      </c>
      <c r="AK27" s="395">
        <v>9.2205690558321926E-5</v>
      </c>
      <c r="AL27" s="395">
        <v>3.355060064167562E-5</v>
      </c>
      <c r="AM27" s="395">
        <v>6.0812872712832623E-5</v>
      </c>
      <c r="AN27" s="395">
        <v>2.8686866885986964E-5</v>
      </c>
      <c r="AO27" s="395">
        <v>1.1118816032915966E-4</v>
      </c>
      <c r="AP27" s="395">
        <v>9.2554186889779133E-5</v>
      </c>
      <c r="AQ27" s="395">
        <v>1.0112741181376608E-4</v>
      </c>
      <c r="AR27" s="396">
        <v>1.046944042508319</v>
      </c>
      <c r="AS27" s="372">
        <v>0.80650562906394752</v>
      </c>
    </row>
    <row r="28" spans="2:45" ht="15.95" customHeight="1" x14ac:dyDescent="0.15">
      <c r="B28" s="397" t="s">
        <v>216</v>
      </c>
      <c r="C28" s="398" t="s">
        <v>217</v>
      </c>
      <c r="D28" s="399">
        <v>5.1875889965147541E-4</v>
      </c>
      <c r="E28" s="399">
        <v>1.5232661694854755E-3</v>
      </c>
      <c r="F28" s="399">
        <v>1.069231716876274E-3</v>
      </c>
      <c r="G28" s="399">
        <v>1.6232420311099467E-3</v>
      </c>
      <c r="H28" s="399">
        <v>3.5578293670549105E-3</v>
      </c>
      <c r="I28" s="399">
        <v>2.0365089636507436E-3</v>
      </c>
      <c r="J28" s="399">
        <v>1.3482572156600652E-3</v>
      </c>
      <c r="K28" s="399">
        <v>3.600031397901093E-4</v>
      </c>
      <c r="L28" s="399">
        <v>1.1872046487819208E-3</v>
      </c>
      <c r="M28" s="399">
        <v>1.5365424104325097E-3</v>
      </c>
      <c r="N28" s="399">
        <v>3.1484445595217664E-3</v>
      </c>
      <c r="O28" s="399">
        <v>1.2094320055228212E-3</v>
      </c>
      <c r="P28" s="399">
        <v>2.2896225494129633E-3</v>
      </c>
      <c r="Q28" s="399">
        <v>3.5323175903211447E-4</v>
      </c>
      <c r="R28" s="399">
        <v>3.4035932551253564E-4</v>
      </c>
      <c r="S28" s="399">
        <v>5.4987692362520749E-4</v>
      </c>
      <c r="T28" s="399">
        <v>1.2180645031706972E-3</v>
      </c>
      <c r="U28" s="399">
        <v>6.3664891789957077E-4</v>
      </c>
      <c r="V28" s="399">
        <v>6.2950120687248732E-4</v>
      </c>
      <c r="W28" s="399">
        <v>2.1387656184788969E-3</v>
      </c>
      <c r="X28" s="399">
        <v>4.1004282774846228E-4</v>
      </c>
      <c r="Y28" s="399">
        <v>5.2711024245733905E-4</v>
      </c>
      <c r="Z28" s="399">
        <v>1.0052287436357059</v>
      </c>
      <c r="AA28" s="399">
        <v>8.5967874547612279E-4</v>
      </c>
      <c r="AB28" s="399">
        <v>1.7886639394781283E-3</v>
      </c>
      <c r="AC28" s="399">
        <v>1.0643013558904811E-3</v>
      </c>
      <c r="AD28" s="399">
        <v>1.4301032506774103E-3</v>
      </c>
      <c r="AE28" s="399">
        <v>1.3573615914717427E-3</v>
      </c>
      <c r="AF28" s="399">
        <v>3.0311266459916233E-3</v>
      </c>
      <c r="AG28" s="399">
        <v>2.2168097406137255E-4</v>
      </c>
      <c r="AH28" s="399">
        <v>7.4562705514063165E-4</v>
      </c>
      <c r="AI28" s="399">
        <v>3.2103001053669414E-3</v>
      </c>
      <c r="AJ28" s="399">
        <v>1.5165284061163641E-3</v>
      </c>
      <c r="AK28" s="399">
        <v>2.5145588309530421E-3</v>
      </c>
      <c r="AL28" s="399">
        <v>9.2626430892037734E-4</v>
      </c>
      <c r="AM28" s="399">
        <v>7.0902858622547138E-3</v>
      </c>
      <c r="AN28" s="399">
        <v>1.4577260117040706E-3</v>
      </c>
      <c r="AO28" s="399">
        <v>1.3764759388468638E-3</v>
      </c>
      <c r="AP28" s="399">
        <v>2.3181084816870676E-2</v>
      </c>
      <c r="AQ28" s="399">
        <v>5.5792089137472853E-4</v>
      </c>
      <c r="AR28" s="400">
        <v>1.0857703773680496</v>
      </c>
      <c r="AS28" s="401">
        <v>0.83641521004333952</v>
      </c>
    </row>
    <row r="29" spans="2:45" ht="15.95" customHeight="1" x14ac:dyDescent="0.15">
      <c r="B29" s="393" t="s">
        <v>218</v>
      </c>
      <c r="C29" s="394" t="s">
        <v>65</v>
      </c>
      <c r="D29" s="395">
        <v>5.8916040785209319E-3</v>
      </c>
      <c r="E29" s="395">
        <v>2.1527734257138199E-3</v>
      </c>
      <c r="F29" s="395">
        <v>7.8233852033511783E-3</v>
      </c>
      <c r="G29" s="395">
        <v>2.8397411578742131E-3</v>
      </c>
      <c r="H29" s="395">
        <v>3.8620805086208129E-3</v>
      </c>
      <c r="I29" s="395">
        <v>5.1120821898383417E-3</v>
      </c>
      <c r="J29" s="395">
        <v>6.0785984559190648E-3</v>
      </c>
      <c r="K29" s="395">
        <v>8.2173207592254882E-3</v>
      </c>
      <c r="L29" s="395">
        <v>6.5166806374605049E-3</v>
      </c>
      <c r="M29" s="395">
        <v>7.2119711417075356E-3</v>
      </c>
      <c r="N29" s="395">
        <v>7.7509439630388212E-3</v>
      </c>
      <c r="O29" s="395">
        <v>6.6384474848500599E-3</v>
      </c>
      <c r="P29" s="395">
        <v>5.4334772147116147E-3</v>
      </c>
      <c r="Q29" s="395">
        <v>5.2881629367438369E-3</v>
      </c>
      <c r="R29" s="395">
        <v>2.9983208939721529E-3</v>
      </c>
      <c r="S29" s="395">
        <v>2.9745386088238387E-3</v>
      </c>
      <c r="T29" s="395">
        <v>3.6042587264452919E-3</v>
      </c>
      <c r="U29" s="395">
        <v>4.6826212019844661E-3</v>
      </c>
      <c r="V29" s="395">
        <v>4.059412300651404E-3</v>
      </c>
      <c r="W29" s="395">
        <v>2.2618066333288047E-3</v>
      </c>
      <c r="X29" s="395">
        <v>1.9187226495992052E-3</v>
      </c>
      <c r="Y29" s="395">
        <v>2.949996511100081E-3</v>
      </c>
      <c r="Z29" s="395">
        <v>4.5085186997625183E-3</v>
      </c>
      <c r="AA29" s="395">
        <v>1.0025178929577072</v>
      </c>
      <c r="AB29" s="395">
        <v>2.1595218792681236E-2</v>
      </c>
      <c r="AC29" s="395">
        <v>5.8220259750799606E-2</v>
      </c>
      <c r="AD29" s="395">
        <v>6.3313723318261812E-3</v>
      </c>
      <c r="AE29" s="395">
        <v>6.3145920494533459E-3</v>
      </c>
      <c r="AF29" s="395">
        <v>5.2083966239614725E-3</v>
      </c>
      <c r="AG29" s="395">
        <v>1.6137125906138181E-2</v>
      </c>
      <c r="AH29" s="395">
        <v>1.2764008060225884E-2</v>
      </c>
      <c r="AI29" s="395">
        <v>8.1047293584496447E-3</v>
      </c>
      <c r="AJ29" s="395">
        <v>9.9277693422325283E-3</v>
      </c>
      <c r="AK29" s="395">
        <v>9.2184495754563528E-3</v>
      </c>
      <c r="AL29" s="395">
        <v>4.6026752125884959E-3</v>
      </c>
      <c r="AM29" s="395">
        <v>3.7533050609638331E-3</v>
      </c>
      <c r="AN29" s="395">
        <v>2.8300735210545634E-3</v>
      </c>
      <c r="AO29" s="395">
        <v>6.1366937747639747E-3</v>
      </c>
      <c r="AP29" s="395">
        <v>2.2120197354438017E-3</v>
      </c>
      <c r="AQ29" s="395">
        <v>1.7065497558703367E-2</v>
      </c>
      <c r="AR29" s="396">
        <v>1.3037155449956943</v>
      </c>
      <c r="AS29" s="372">
        <v>1.004307664063951</v>
      </c>
    </row>
    <row r="30" spans="2:45" ht="15.95" customHeight="1" x14ac:dyDescent="0.15">
      <c r="B30" s="397" t="s">
        <v>219</v>
      </c>
      <c r="C30" s="398" t="s">
        <v>581</v>
      </c>
      <c r="D30" s="399">
        <v>1.646315747562864E-2</v>
      </c>
      <c r="E30" s="399">
        <v>9.6055618965606229E-3</v>
      </c>
      <c r="F30" s="399">
        <v>2.1527059589040318E-2</v>
      </c>
      <c r="G30" s="399">
        <v>1.7764292279731999E-2</v>
      </c>
      <c r="H30" s="399">
        <v>2.3028945775108667E-2</v>
      </c>
      <c r="I30" s="399">
        <v>2.1538842007497602E-2</v>
      </c>
      <c r="J30" s="399">
        <v>6.5575907456083285E-2</v>
      </c>
      <c r="K30" s="399">
        <v>2.1240258352865297E-2</v>
      </c>
      <c r="L30" s="399">
        <v>3.080476290013676E-2</v>
      </c>
      <c r="M30" s="399">
        <v>4.4553103456749628E-2</v>
      </c>
      <c r="N30" s="399">
        <v>5.4182640513595656E-2</v>
      </c>
      <c r="O30" s="399">
        <v>6.3977980033283838E-2</v>
      </c>
      <c r="P30" s="399">
        <v>3.2955207773909152E-2</v>
      </c>
      <c r="Q30" s="399">
        <v>2.1083890604142223E-2</v>
      </c>
      <c r="R30" s="399">
        <v>1.2512914320954147E-2</v>
      </c>
      <c r="S30" s="399">
        <v>1.3203591857396243E-2</v>
      </c>
      <c r="T30" s="399">
        <v>8.0698683757499459E-3</v>
      </c>
      <c r="U30" s="399">
        <v>3.9551779409872451E-2</v>
      </c>
      <c r="V30" s="399">
        <v>1.9346922170300325E-2</v>
      </c>
      <c r="W30" s="399">
        <v>1.4163023330468391E-2</v>
      </c>
      <c r="X30" s="399">
        <v>1.6257258466493601E-2</v>
      </c>
      <c r="Y30" s="399">
        <v>2.08239547333465E-2</v>
      </c>
      <c r="Z30" s="399">
        <v>2.664689449669248E-2</v>
      </c>
      <c r="AA30" s="399">
        <v>6.8796071128606152E-3</v>
      </c>
      <c r="AB30" s="399">
        <v>1.114882807256725</v>
      </c>
      <c r="AC30" s="399">
        <v>5.8967886108674115E-2</v>
      </c>
      <c r="AD30" s="399">
        <v>7.4253111818209136E-2</v>
      </c>
      <c r="AE30" s="399">
        <v>3.0495728869354366E-2</v>
      </c>
      <c r="AF30" s="399">
        <v>7.877278926809287E-3</v>
      </c>
      <c r="AG30" s="399">
        <v>3.1441651462266735E-3</v>
      </c>
      <c r="AH30" s="399">
        <v>1.0127637180024083E-2</v>
      </c>
      <c r="AI30" s="399">
        <v>1.309908893793451E-2</v>
      </c>
      <c r="AJ30" s="399">
        <v>1.4803204968661771E-2</v>
      </c>
      <c r="AK30" s="399">
        <v>1.9233235017850521E-2</v>
      </c>
      <c r="AL30" s="399">
        <v>1.6583497629532467E-2</v>
      </c>
      <c r="AM30" s="399">
        <v>7.1609872914782016E-3</v>
      </c>
      <c r="AN30" s="399">
        <v>8.3728992739351537E-3</v>
      </c>
      <c r="AO30" s="399">
        <v>3.8920925591089388E-2</v>
      </c>
      <c r="AP30" s="399">
        <v>8.4821302808167041E-3</v>
      </c>
      <c r="AQ30" s="399">
        <v>6.7582780373881398E-3</v>
      </c>
      <c r="AR30" s="400">
        <v>2.0549202867231777</v>
      </c>
      <c r="AS30" s="401">
        <v>1.582992701834659</v>
      </c>
    </row>
    <row r="31" spans="2:45" ht="15.95" customHeight="1" x14ac:dyDescent="0.15">
      <c r="B31" s="393" t="s">
        <v>220</v>
      </c>
      <c r="C31" s="394" t="s">
        <v>221</v>
      </c>
      <c r="D31" s="395">
        <v>1.5382795576484047E-3</v>
      </c>
      <c r="E31" s="395">
        <v>8.8849741029654308E-4</v>
      </c>
      <c r="F31" s="395">
        <v>2.5947417545031191E-3</v>
      </c>
      <c r="G31" s="395">
        <v>2.7348703679665729E-3</v>
      </c>
      <c r="H31" s="395">
        <v>3.1222267974417395E-3</v>
      </c>
      <c r="I31" s="395">
        <v>2.2942435659995481E-3</v>
      </c>
      <c r="J31" s="395">
        <v>7.9074926821072217E-3</v>
      </c>
      <c r="K31" s="395">
        <v>1.1573541066890155E-3</v>
      </c>
      <c r="L31" s="395">
        <v>1.6205734701483551E-3</v>
      </c>
      <c r="M31" s="395">
        <v>2.7099862843158562E-3</v>
      </c>
      <c r="N31" s="395">
        <v>1.7283606093641268E-3</v>
      </c>
      <c r="O31" s="395">
        <v>4.0356079154984566E-3</v>
      </c>
      <c r="P31" s="395">
        <v>1.5627959575285262E-3</v>
      </c>
      <c r="Q31" s="395">
        <v>1.1597219675067098E-3</v>
      </c>
      <c r="R31" s="395">
        <v>5.8888793452322331E-4</v>
      </c>
      <c r="S31" s="395">
        <v>9.0021323808350893E-4</v>
      </c>
      <c r="T31" s="395">
        <v>3.7875500865509381E-3</v>
      </c>
      <c r="U31" s="395">
        <v>2.0229535693803754E-3</v>
      </c>
      <c r="V31" s="395">
        <v>1.0551767896048703E-3</v>
      </c>
      <c r="W31" s="395">
        <v>1.0609404661007949E-3</v>
      </c>
      <c r="X31" s="395">
        <v>7.0563217702591908E-4</v>
      </c>
      <c r="Y31" s="395">
        <v>1.4854950392566995E-3</v>
      </c>
      <c r="Z31" s="395">
        <v>1.8399151181872726E-3</v>
      </c>
      <c r="AA31" s="395">
        <v>1.6085228908862726E-3</v>
      </c>
      <c r="AB31" s="395">
        <v>1.0956517700056109E-3</v>
      </c>
      <c r="AC31" s="395">
        <v>1.1047307061337046</v>
      </c>
      <c r="AD31" s="395">
        <v>1.0301003522037696E-2</v>
      </c>
      <c r="AE31" s="395">
        <v>3.7352972156689326E-3</v>
      </c>
      <c r="AF31" s="395">
        <v>2.0265697381225572E-3</v>
      </c>
      <c r="AG31" s="395">
        <v>4.361980564793454E-4</v>
      </c>
      <c r="AH31" s="395">
        <v>6.4774014309322819E-3</v>
      </c>
      <c r="AI31" s="395">
        <v>4.7627409580745213E-3</v>
      </c>
      <c r="AJ31" s="395">
        <v>4.9061637795466597E-3</v>
      </c>
      <c r="AK31" s="395">
        <v>1.0015301639082201E-2</v>
      </c>
      <c r="AL31" s="395">
        <v>5.6909716099277615E-3</v>
      </c>
      <c r="AM31" s="395">
        <v>3.0487953883365669E-3</v>
      </c>
      <c r="AN31" s="395">
        <v>1.4418597293366811E-3</v>
      </c>
      <c r="AO31" s="395">
        <v>1.0555682559095598E-2</v>
      </c>
      <c r="AP31" s="395">
        <v>1.1986599750345808E-3</v>
      </c>
      <c r="AQ31" s="395">
        <v>2.0536289674628295E-3</v>
      </c>
      <c r="AR31" s="396">
        <v>1.2225866722294627</v>
      </c>
      <c r="AS31" s="372">
        <v>0.94181063470141113</v>
      </c>
    </row>
    <row r="32" spans="2:45" ht="15.95" customHeight="1" x14ac:dyDescent="0.15">
      <c r="B32" s="397" t="s">
        <v>222</v>
      </c>
      <c r="C32" s="398" t="s">
        <v>223</v>
      </c>
      <c r="D32" s="399">
        <v>1.102291147512015E-3</v>
      </c>
      <c r="E32" s="399">
        <v>7.4225248146299956E-4</v>
      </c>
      <c r="F32" s="399">
        <v>2.9152654220570302E-3</v>
      </c>
      <c r="G32" s="399">
        <v>1.9682359155630148E-3</v>
      </c>
      <c r="H32" s="399">
        <v>1.0611804675926223E-3</v>
      </c>
      <c r="I32" s="399">
        <v>1.272267619256887E-3</v>
      </c>
      <c r="J32" s="399">
        <v>3.9710102648474336E-3</v>
      </c>
      <c r="K32" s="399">
        <v>9.7505406099249116E-4</v>
      </c>
      <c r="L32" s="399">
        <v>8.3374103349034574E-4</v>
      </c>
      <c r="M32" s="399">
        <v>4.578779616835716E-3</v>
      </c>
      <c r="N32" s="399">
        <v>1.7316325678176788E-3</v>
      </c>
      <c r="O32" s="399">
        <v>1.4448910604511005E-3</v>
      </c>
      <c r="P32" s="399">
        <v>8.7847662181568455E-4</v>
      </c>
      <c r="Q32" s="399">
        <v>7.8239704250016148E-4</v>
      </c>
      <c r="R32" s="399">
        <v>7.9936049378589752E-4</v>
      </c>
      <c r="S32" s="399">
        <v>5.8768351049819545E-4</v>
      </c>
      <c r="T32" s="399">
        <v>5.5761887515056062E-3</v>
      </c>
      <c r="U32" s="399">
        <v>2.0779276215425108E-3</v>
      </c>
      <c r="V32" s="399">
        <v>9.6369401273914196E-4</v>
      </c>
      <c r="W32" s="399">
        <v>7.8324377753797106E-4</v>
      </c>
      <c r="X32" s="399">
        <v>7.0024674381405155E-4</v>
      </c>
      <c r="Y32" s="399">
        <v>2.1546048196803206E-3</v>
      </c>
      <c r="Z32" s="399">
        <v>1.6784453223138139E-3</v>
      </c>
      <c r="AA32" s="399">
        <v>3.2325330999102256E-3</v>
      </c>
      <c r="AB32" s="399">
        <v>1.6579702168767963E-2</v>
      </c>
      <c r="AC32" s="399">
        <v>4.5917581524124668E-3</v>
      </c>
      <c r="AD32" s="399">
        <v>1.0018285269441436</v>
      </c>
      <c r="AE32" s="399">
        <v>2.4430512977049379E-3</v>
      </c>
      <c r="AF32" s="399">
        <v>4.7814579215107351E-3</v>
      </c>
      <c r="AG32" s="399">
        <v>4.4676017566039962E-4</v>
      </c>
      <c r="AH32" s="399">
        <v>4.9054748463816461E-3</v>
      </c>
      <c r="AI32" s="399">
        <v>9.9519834408071297E-3</v>
      </c>
      <c r="AJ32" s="399">
        <v>2.5740548903160389E-2</v>
      </c>
      <c r="AK32" s="399">
        <v>7.6546470015622179E-3</v>
      </c>
      <c r="AL32" s="399">
        <v>5.1410745028920603E-3</v>
      </c>
      <c r="AM32" s="399">
        <v>1.1538006007966331E-3</v>
      </c>
      <c r="AN32" s="399">
        <v>2.0612916198189343E-3</v>
      </c>
      <c r="AO32" s="399">
        <v>1.9833083712737239E-2</v>
      </c>
      <c r="AP32" s="399">
        <v>8.4556367082852426E-4</v>
      </c>
      <c r="AQ32" s="399">
        <v>1.3313988450223605E-2</v>
      </c>
      <c r="AR32" s="400">
        <v>1.164084116884931</v>
      </c>
      <c r="AS32" s="401">
        <v>0.8967436222496783</v>
      </c>
    </row>
    <row r="33" spans="2:45" ht="15.95" customHeight="1" x14ac:dyDescent="0.15">
      <c r="B33" s="393" t="s">
        <v>224</v>
      </c>
      <c r="C33" s="394" t="s">
        <v>438</v>
      </c>
      <c r="D33" s="395">
        <v>6.1688181131699098E-2</v>
      </c>
      <c r="E33" s="395">
        <v>5.1673311557405829E-2</v>
      </c>
      <c r="F33" s="395">
        <v>2.0879368170619094E-2</v>
      </c>
      <c r="G33" s="395">
        <v>6.8747624435587351E-2</v>
      </c>
      <c r="H33" s="395">
        <v>7.3601887456506379E-2</v>
      </c>
      <c r="I33" s="395">
        <v>6.7660233143305437E-2</v>
      </c>
      <c r="J33" s="395">
        <v>3.0716649018600488E-2</v>
      </c>
      <c r="K33" s="395">
        <v>2.1515323516131796E-2</v>
      </c>
      <c r="L33" s="395">
        <v>5.0675097370734411E-2</v>
      </c>
      <c r="M33" s="395">
        <v>3.318133110889581E-2</v>
      </c>
      <c r="N33" s="395">
        <v>3.6155727850707156E-2</v>
      </c>
      <c r="O33" s="395">
        <v>2.9039136314177566E-2</v>
      </c>
      <c r="P33" s="395">
        <v>3.2655617010639085E-2</v>
      </c>
      <c r="Q33" s="395">
        <v>2.5831327211344762E-2</v>
      </c>
      <c r="R33" s="395">
        <v>4.0282133420155547E-2</v>
      </c>
      <c r="S33" s="395">
        <v>3.5593171254325207E-2</v>
      </c>
      <c r="T33" s="395">
        <v>4.2065668773525168E-2</v>
      </c>
      <c r="U33" s="395">
        <v>4.3680128034144755E-2</v>
      </c>
      <c r="V33" s="395">
        <v>4.625000324916341E-2</v>
      </c>
      <c r="W33" s="395">
        <v>4.6194583855138881E-2</v>
      </c>
      <c r="X33" s="395">
        <v>3.7085275165618659E-2</v>
      </c>
      <c r="Y33" s="395">
        <v>5.4645944311708536E-2</v>
      </c>
      <c r="Z33" s="395">
        <v>4.6271178225952718E-2</v>
      </c>
      <c r="AA33" s="395">
        <v>4.2580024624603786E-2</v>
      </c>
      <c r="AB33" s="395">
        <v>8.3780673557967335E-3</v>
      </c>
      <c r="AC33" s="395">
        <v>2.1412983040658706E-2</v>
      </c>
      <c r="AD33" s="395">
        <v>2.0141290497647766E-2</v>
      </c>
      <c r="AE33" s="395">
        <v>1.0122712850645414</v>
      </c>
      <c r="AF33" s="395">
        <v>9.3063728268474675E-3</v>
      </c>
      <c r="AG33" s="395">
        <v>2.7185158890193394E-3</v>
      </c>
      <c r="AH33" s="395">
        <v>3.3893716527793022E-2</v>
      </c>
      <c r="AI33" s="395">
        <v>1.24356257181334E-2</v>
      </c>
      <c r="AJ33" s="395">
        <v>1.1834494805010204E-2</v>
      </c>
      <c r="AK33" s="395">
        <v>1.6526727765371802E-2</v>
      </c>
      <c r="AL33" s="395">
        <v>3.9374756665091909E-2</v>
      </c>
      <c r="AM33" s="395">
        <v>3.5317517659901869E-2</v>
      </c>
      <c r="AN33" s="395">
        <v>2.1665893453896794E-2</v>
      </c>
      <c r="AO33" s="395">
        <v>6.0777930057802299E-2</v>
      </c>
      <c r="AP33" s="395">
        <v>0.20328445358866604</v>
      </c>
      <c r="AQ33" s="395">
        <v>8.2007538779052796E-3</v>
      </c>
      <c r="AR33" s="396">
        <v>2.5562093110047743</v>
      </c>
      <c r="AS33" s="372">
        <v>1.9691570080973493</v>
      </c>
    </row>
    <row r="34" spans="2:45" ht="15.95" customHeight="1" x14ac:dyDescent="0.15">
      <c r="B34" s="397" t="s">
        <v>225</v>
      </c>
      <c r="C34" s="398" t="s">
        <v>439</v>
      </c>
      <c r="D34" s="399">
        <v>9.3907627693474056E-3</v>
      </c>
      <c r="E34" s="399">
        <v>1.1644507345794067E-2</v>
      </c>
      <c r="F34" s="399">
        <v>5.7095249322705419E-2</v>
      </c>
      <c r="G34" s="399">
        <v>9.3520324981335584E-3</v>
      </c>
      <c r="H34" s="399">
        <v>1.7411616106224777E-2</v>
      </c>
      <c r="I34" s="399">
        <v>1.2549426801216802E-2</v>
      </c>
      <c r="J34" s="399">
        <v>1.1279749659538658E-2</v>
      </c>
      <c r="K34" s="399">
        <v>4.8807945177743424E-3</v>
      </c>
      <c r="L34" s="399">
        <v>6.2809206380480351E-3</v>
      </c>
      <c r="M34" s="399">
        <v>1.4279862126497371E-2</v>
      </c>
      <c r="N34" s="399">
        <v>1.8443887709539142E-2</v>
      </c>
      <c r="O34" s="399">
        <v>9.2480482418604588E-3</v>
      </c>
      <c r="P34" s="399">
        <v>8.490755296303722E-3</v>
      </c>
      <c r="Q34" s="399">
        <v>1.066818246272826E-2</v>
      </c>
      <c r="R34" s="399">
        <v>1.2702381177622873E-2</v>
      </c>
      <c r="S34" s="399">
        <v>7.6937309291849956E-3</v>
      </c>
      <c r="T34" s="399">
        <v>1.5506272348602279E-2</v>
      </c>
      <c r="U34" s="399">
        <v>8.4769032306407262E-3</v>
      </c>
      <c r="V34" s="399">
        <v>8.9110552386685443E-3</v>
      </c>
      <c r="W34" s="399">
        <v>7.5032224669792594E-3</v>
      </c>
      <c r="X34" s="399">
        <v>6.2424142137242336E-3</v>
      </c>
      <c r="Y34" s="399">
        <v>1.6330501097005054E-2</v>
      </c>
      <c r="Z34" s="399">
        <v>2.1309788370904789E-2</v>
      </c>
      <c r="AA34" s="399">
        <v>1.3179874073904385E-2</v>
      </c>
      <c r="AB34" s="399">
        <v>2.0707969227557251E-2</v>
      </c>
      <c r="AC34" s="399">
        <v>1.8439022947699987E-2</v>
      </c>
      <c r="AD34" s="399">
        <v>3.0047778866724009E-2</v>
      </c>
      <c r="AE34" s="399">
        <v>1.9681540610544505E-2</v>
      </c>
      <c r="AF34" s="399">
        <v>1.0666295788769022</v>
      </c>
      <c r="AG34" s="399">
        <v>6.0597078193439603E-2</v>
      </c>
      <c r="AH34" s="399">
        <v>2.8464782673318464E-2</v>
      </c>
      <c r="AI34" s="399">
        <v>1.1306389297165742E-2</v>
      </c>
      <c r="AJ34" s="399">
        <v>1.6363269514088164E-2</v>
      </c>
      <c r="AK34" s="399">
        <v>1.0718089759615629E-2</v>
      </c>
      <c r="AL34" s="399">
        <v>1.0021185308592606E-2</v>
      </c>
      <c r="AM34" s="399">
        <v>2.3151831282461365E-2</v>
      </c>
      <c r="AN34" s="399">
        <v>1.2015349064618552E-2</v>
      </c>
      <c r="AO34" s="399">
        <v>1.7367354392111331E-2</v>
      </c>
      <c r="AP34" s="399">
        <v>6.2939353624981631E-3</v>
      </c>
      <c r="AQ34" s="399">
        <v>3.2156815227023676E-2</v>
      </c>
      <c r="AR34" s="400">
        <v>1.7028339092473102</v>
      </c>
      <c r="AS34" s="401">
        <v>1.3117655551853529</v>
      </c>
    </row>
    <row r="35" spans="2:45" ht="15.95" customHeight="1" x14ac:dyDescent="0.15">
      <c r="B35" s="393" t="s">
        <v>226</v>
      </c>
      <c r="C35" s="394" t="s">
        <v>88</v>
      </c>
      <c r="D35" s="395">
        <v>5.8331276709980917E-3</v>
      </c>
      <c r="E35" s="395">
        <v>5.0391942339714033E-3</v>
      </c>
      <c r="F35" s="395">
        <v>1.6232507500810126E-2</v>
      </c>
      <c r="G35" s="395">
        <v>8.2448131674678314E-3</v>
      </c>
      <c r="H35" s="395">
        <v>9.4537143197463563E-3</v>
      </c>
      <c r="I35" s="395">
        <v>7.6340361003225908E-3</v>
      </c>
      <c r="J35" s="395">
        <v>6.9308479159110462E-3</v>
      </c>
      <c r="K35" s="395">
        <v>5.1719111904408432E-3</v>
      </c>
      <c r="L35" s="395">
        <v>7.4113486819992781E-3</v>
      </c>
      <c r="M35" s="395">
        <v>1.0250894410017551E-2</v>
      </c>
      <c r="N35" s="395">
        <v>7.5672273816443222E-3</v>
      </c>
      <c r="O35" s="395">
        <v>5.1209417595499363E-3</v>
      </c>
      <c r="P35" s="395">
        <v>5.0718816568376341E-3</v>
      </c>
      <c r="Q35" s="395">
        <v>7.481971747241677E-3</v>
      </c>
      <c r="R35" s="395">
        <v>7.2679025896042531E-3</v>
      </c>
      <c r="S35" s="395">
        <v>5.3178103188846635E-3</v>
      </c>
      <c r="T35" s="395">
        <v>6.2190620381536868E-3</v>
      </c>
      <c r="U35" s="395">
        <v>4.9452470735571593E-3</v>
      </c>
      <c r="V35" s="395">
        <v>5.3250476518582708E-3</v>
      </c>
      <c r="W35" s="395">
        <v>8.1197747468229123E-3</v>
      </c>
      <c r="X35" s="395">
        <v>3.2484438426224919E-3</v>
      </c>
      <c r="Y35" s="395">
        <v>5.318223524570116E-3</v>
      </c>
      <c r="Z35" s="395">
        <v>1.0264683891401099E-2</v>
      </c>
      <c r="AA35" s="395">
        <v>8.8913260586839672E-3</v>
      </c>
      <c r="AB35" s="395">
        <v>8.7209154386742455E-3</v>
      </c>
      <c r="AC35" s="395">
        <v>5.8874505967973232E-3</v>
      </c>
      <c r="AD35" s="395">
        <v>6.2923375246432605E-3</v>
      </c>
      <c r="AE35" s="395">
        <v>3.8395548004292915E-2</v>
      </c>
      <c r="AF35" s="395">
        <v>2.073092675723457E-2</v>
      </c>
      <c r="AG35" s="395">
        <v>1.0431998421400304</v>
      </c>
      <c r="AH35" s="395">
        <v>3.026047554581663E-2</v>
      </c>
      <c r="AI35" s="395">
        <v>2.2237178097288868E-2</v>
      </c>
      <c r="AJ35" s="395">
        <v>6.3127588996768937E-3</v>
      </c>
      <c r="AK35" s="395">
        <v>8.4169042151081702E-3</v>
      </c>
      <c r="AL35" s="395">
        <v>2.1219184383144532E-2</v>
      </c>
      <c r="AM35" s="395">
        <v>2.1774810505276281E-2</v>
      </c>
      <c r="AN35" s="395">
        <v>1.3805910827244311E-2</v>
      </c>
      <c r="AO35" s="395">
        <v>3.9716902851526181E-2</v>
      </c>
      <c r="AP35" s="395">
        <v>9.5246387910696406E-3</v>
      </c>
      <c r="AQ35" s="395">
        <v>2.1954718425777321E-2</v>
      </c>
      <c r="AR35" s="396">
        <v>1.4908124424767191</v>
      </c>
      <c r="AS35" s="372">
        <v>1.1484363804730209</v>
      </c>
    </row>
    <row r="36" spans="2:45" ht="15.95" customHeight="1" x14ac:dyDescent="0.15">
      <c r="B36" s="397" t="s">
        <v>227</v>
      </c>
      <c r="C36" s="398" t="s">
        <v>440</v>
      </c>
      <c r="D36" s="399">
        <v>8.9092983334229145E-2</v>
      </c>
      <c r="E36" s="399">
        <v>5.3073365227023758E-2</v>
      </c>
      <c r="F36" s="399">
        <v>0.29151122764683274</v>
      </c>
      <c r="G36" s="399">
        <v>5.2911126698677799E-2</v>
      </c>
      <c r="H36" s="399">
        <v>3.140148896139712E-2</v>
      </c>
      <c r="I36" s="399">
        <v>5.2856820333610881E-2</v>
      </c>
      <c r="J36" s="399">
        <v>2.7016318011424987E-2</v>
      </c>
      <c r="K36" s="399">
        <v>6.1342748181023705E-2</v>
      </c>
      <c r="L36" s="399">
        <v>2.136740988071616E-2</v>
      </c>
      <c r="M36" s="399">
        <v>0.10342085344440897</v>
      </c>
      <c r="N36" s="399">
        <v>4.515932133103176E-2</v>
      </c>
      <c r="O36" s="399">
        <v>3.759485541839238E-2</v>
      </c>
      <c r="P36" s="399">
        <v>3.3387837783651626E-2</v>
      </c>
      <c r="Q36" s="399">
        <v>2.9847010543254168E-2</v>
      </c>
      <c r="R36" s="399">
        <v>2.1429709039069794E-2</v>
      </c>
      <c r="S36" s="399">
        <v>1.9867381308644634E-2</v>
      </c>
      <c r="T36" s="399">
        <v>4.2672086256174364E-2</v>
      </c>
      <c r="U36" s="399">
        <v>2.2465954271815157E-2</v>
      </c>
      <c r="V36" s="399">
        <v>2.4008461807848592E-2</v>
      </c>
      <c r="W36" s="399">
        <v>1.8890917321239639E-2</v>
      </c>
      <c r="X36" s="399">
        <v>1.6682102983012665E-2</v>
      </c>
      <c r="Y36" s="399">
        <v>2.7513616399666554E-2</v>
      </c>
      <c r="Z36" s="399">
        <v>0.16021388195590391</v>
      </c>
      <c r="AA36" s="399">
        <v>4.7121690707050433E-2</v>
      </c>
      <c r="AB36" s="399">
        <v>3.4785641368296545E-2</v>
      </c>
      <c r="AC36" s="399">
        <v>2.9796584764119002E-2</v>
      </c>
      <c r="AD36" s="399">
        <v>7.6745684609365192E-2</v>
      </c>
      <c r="AE36" s="399">
        <v>5.4702907043676009E-2</v>
      </c>
      <c r="AF36" s="399">
        <v>3.7584908248699103E-2</v>
      </c>
      <c r="AG36" s="399">
        <v>5.4015847370210285E-3</v>
      </c>
      <c r="AH36" s="399">
        <v>1.0919212345246085</v>
      </c>
      <c r="AI36" s="399">
        <v>2.8696659522444733E-2</v>
      </c>
      <c r="AJ36" s="399">
        <v>3.6704074192889152E-2</v>
      </c>
      <c r="AK36" s="399">
        <v>3.2843467296707896E-2</v>
      </c>
      <c r="AL36" s="399">
        <v>2.1642773696935125E-2</v>
      </c>
      <c r="AM36" s="399">
        <v>4.3907469856597665E-2</v>
      </c>
      <c r="AN36" s="399">
        <v>2.0228563815596113E-2</v>
      </c>
      <c r="AO36" s="399">
        <v>5.0699827586101615E-2</v>
      </c>
      <c r="AP36" s="399">
        <v>6.7609768156144626E-2</v>
      </c>
      <c r="AQ36" s="399">
        <v>5.2526306606575451E-2</v>
      </c>
      <c r="AR36" s="400">
        <v>3.0166466248718784</v>
      </c>
      <c r="AS36" s="401">
        <v>2.3238515002453881</v>
      </c>
    </row>
    <row r="37" spans="2:45" ht="15.95" customHeight="1" x14ac:dyDescent="0.15">
      <c r="B37" s="393" t="s">
        <v>228</v>
      </c>
      <c r="C37" s="394" t="s">
        <v>441</v>
      </c>
      <c r="D37" s="395">
        <v>7.0025148335300883E-3</v>
      </c>
      <c r="E37" s="395">
        <v>7.2678511954495E-3</v>
      </c>
      <c r="F37" s="395">
        <v>9.2845733778271437E-3</v>
      </c>
      <c r="G37" s="395">
        <v>7.7586729789402686E-3</v>
      </c>
      <c r="H37" s="395">
        <v>7.6550188941187734E-3</v>
      </c>
      <c r="I37" s="395">
        <v>6.5196727127724095E-3</v>
      </c>
      <c r="J37" s="395">
        <v>8.9207087110189133E-3</v>
      </c>
      <c r="K37" s="395">
        <v>5.3920451953313317E-3</v>
      </c>
      <c r="L37" s="395">
        <v>5.7803522230084311E-3</v>
      </c>
      <c r="M37" s="395">
        <v>7.5992699835789644E-3</v>
      </c>
      <c r="N37" s="395">
        <v>1.1029201888690771E-2</v>
      </c>
      <c r="O37" s="395">
        <v>6.0200376211368726E-3</v>
      </c>
      <c r="P37" s="395">
        <v>4.1442152379693393E-3</v>
      </c>
      <c r="Q37" s="395">
        <v>7.5766042271948244E-3</v>
      </c>
      <c r="R37" s="395">
        <v>7.380260790237984E-3</v>
      </c>
      <c r="S37" s="395">
        <v>9.3246541255538017E-3</v>
      </c>
      <c r="T37" s="395">
        <v>1.2288877848791256E-2</v>
      </c>
      <c r="U37" s="395">
        <v>7.7775938900014581E-3</v>
      </c>
      <c r="V37" s="395">
        <v>1.0842306088754942E-2</v>
      </c>
      <c r="W37" s="395">
        <v>9.8751996674425174E-3</v>
      </c>
      <c r="X37" s="395">
        <v>4.551757871028253E-3</v>
      </c>
      <c r="Y37" s="395">
        <v>6.6228570586756748E-3</v>
      </c>
      <c r="Z37" s="395">
        <v>8.6114017058137246E-3</v>
      </c>
      <c r="AA37" s="395">
        <v>1.0981094562873862E-2</v>
      </c>
      <c r="AB37" s="395">
        <v>1.1707085492979108E-2</v>
      </c>
      <c r="AC37" s="395">
        <v>2.8177286929936474E-2</v>
      </c>
      <c r="AD37" s="395">
        <v>1.146577052232549E-2</v>
      </c>
      <c r="AE37" s="395">
        <v>3.1401070960925322E-2</v>
      </c>
      <c r="AF37" s="395">
        <v>4.2003404112995843E-2</v>
      </c>
      <c r="AG37" s="395">
        <v>4.2654404033368584E-3</v>
      </c>
      <c r="AH37" s="395">
        <v>1.3076194624036279E-2</v>
      </c>
      <c r="AI37" s="395">
        <v>1.1614398329077551</v>
      </c>
      <c r="AJ37" s="395">
        <v>2.2326079862635569E-2</v>
      </c>
      <c r="AK37" s="395">
        <v>1.8896038167893012E-2</v>
      </c>
      <c r="AL37" s="395">
        <v>1.2595729126862878E-2</v>
      </c>
      <c r="AM37" s="395">
        <v>4.7580182455085586E-2</v>
      </c>
      <c r="AN37" s="395">
        <v>3.5057695591903408E-2</v>
      </c>
      <c r="AO37" s="395">
        <v>1.9929418853628283E-2</v>
      </c>
      <c r="AP37" s="395">
        <v>7.3316420490072707E-3</v>
      </c>
      <c r="AQ37" s="395">
        <v>3.3313083358154395E-2</v>
      </c>
      <c r="AR37" s="396">
        <v>1.6907726981092019</v>
      </c>
      <c r="AS37" s="372">
        <v>1.3024742900544033</v>
      </c>
    </row>
    <row r="38" spans="2:45" ht="15.95" customHeight="1" x14ac:dyDescent="0.15">
      <c r="B38" s="397" t="s">
        <v>229</v>
      </c>
      <c r="C38" s="398" t="s">
        <v>442</v>
      </c>
      <c r="D38" s="399">
        <v>6.672965181327271E-4</v>
      </c>
      <c r="E38" s="399">
        <v>9.6832436263132515E-4</v>
      </c>
      <c r="F38" s="399">
        <v>6.6169750850165381E-4</v>
      </c>
      <c r="G38" s="399">
        <v>8.7038915617295332E-4</v>
      </c>
      <c r="H38" s="399">
        <v>3.0835411357645114E-4</v>
      </c>
      <c r="I38" s="399">
        <v>4.7932660252407357E-4</v>
      </c>
      <c r="J38" s="399">
        <v>2.6046731105087019E-4</v>
      </c>
      <c r="K38" s="399">
        <v>1.8774891224399082E-3</v>
      </c>
      <c r="L38" s="399">
        <v>2.3372415410813013E-4</v>
      </c>
      <c r="M38" s="399">
        <v>1.0014255686329183E-3</v>
      </c>
      <c r="N38" s="399">
        <v>2.388402883209082E-4</v>
      </c>
      <c r="O38" s="399">
        <v>1.3141215533860251E-3</v>
      </c>
      <c r="P38" s="399">
        <v>3.1193462224692509E-4</v>
      </c>
      <c r="Q38" s="399">
        <v>5.3754160695784661E-4</v>
      </c>
      <c r="R38" s="399">
        <v>9.8529705890584916E-4</v>
      </c>
      <c r="S38" s="399">
        <v>5.6713448826487955E-4</v>
      </c>
      <c r="T38" s="399">
        <v>2.5866436971228599E-4</v>
      </c>
      <c r="U38" s="399">
        <v>1.3427927533250333E-4</v>
      </c>
      <c r="V38" s="399">
        <v>3.7667300988535984E-4</v>
      </c>
      <c r="W38" s="399">
        <v>2.4981153927567681E-4</v>
      </c>
      <c r="X38" s="399">
        <v>2.0063671838171118E-4</v>
      </c>
      <c r="Y38" s="399">
        <v>4.3489784945498168E-4</v>
      </c>
      <c r="Z38" s="399">
        <v>3.0265495307717915E-4</v>
      </c>
      <c r="AA38" s="399">
        <v>1.5507027173957671E-3</v>
      </c>
      <c r="AB38" s="399">
        <v>4.746773055487893E-4</v>
      </c>
      <c r="AC38" s="399">
        <v>9.0682477157683517E-4</v>
      </c>
      <c r="AD38" s="399">
        <v>8.5149791245802016E-4</v>
      </c>
      <c r="AE38" s="399">
        <v>5.1981977022079928E-4</v>
      </c>
      <c r="AF38" s="399">
        <v>1.0978224988196308E-3</v>
      </c>
      <c r="AG38" s="399">
        <v>2.9226764018894078E-4</v>
      </c>
      <c r="AH38" s="399">
        <v>4.5382896234571172E-4</v>
      </c>
      <c r="AI38" s="399">
        <v>7.1537455215383303E-4</v>
      </c>
      <c r="AJ38" s="399">
        <v>1.0001500451718608</v>
      </c>
      <c r="AK38" s="399">
        <v>7.8999413042005542E-4</v>
      </c>
      <c r="AL38" s="399">
        <v>3.8496888307741752E-4</v>
      </c>
      <c r="AM38" s="399">
        <v>1.3781441856041512E-3</v>
      </c>
      <c r="AN38" s="399">
        <v>5.2341083115730485E-4</v>
      </c>
      <c r="AO38" s="399">
        <v>7.2583800783483057E-4</v>
      </c>
      <c r="AP38" s="399">
        <v>1.9816931881577211E-4</v>
      </c>
      <c r="AQ38" s="399">
        <v>0.10162857808309234</v>
      </c>
      <c r="AR38" s="400">
        <v>1.1258829464935443</v>
      </c>
      <c r="AS38" s="401">
        <v>0.86731563211214469</v>
      </c>
    </row>
    <row r="39" spans="2:45" ht="15.95" customHeight="1" x14ac:dyDescent="0.15">
      <c r="B39" s="393" t="s">
        <v>230</v>
      </c>
      <c r="C39" s="394" t="s">
        <v>443</v>
      </c>
      <c r="D39" s="395">
        <v>1.6258769060431178E-4</v>
      </c>
      <c r="E39" s="395">
        <v>1.2734477307406182E-4</v>
      </c>
      <c r="F39" s="395">
        <v>2.625896614663424E-4</v>
      </c>
      <c r="G39" s="395">
        <v>4.4182912783499175E-4</v>
      </c>
      <c r="H39" s="395">
        <v>1.7796790162559906E-4</v>
      </c>
      <c r="I39" s="395">
        <v>2.0848823183976952E-4</v>
      </c>
      <c r="J39" s="395">
        <v>2.1411263237504358E-4</v>
      </c>
      <c r="K39" s="395">
        <v>1.3277742547878664E-4</v>
      </c>
      <c r="L39" s="395">
        <v>2.6316251744012623E-4</v>
      </c>
      <c r="M39" s="395">
        <v>3.6675272632540837E-4</v>
      </c>
      <c r="N39" s="395">
        <v>1.7565017391121685E-3</v>
      </c>
      <c r="O39" s="395">
        <v>3.5182973967144173E-4</v>
      </c>
      <c r="P39" s="395">
        <v>1.8561746557650263E-4</v>
      </c>
      <c r="Q39" s="395">
        <v>6.8686494126860866E-4</v>
      </c>
      <c r="R39" s="395">
        <v>6.0944970887073791E-4</v>
      </c>
      <c r="S39" s="395">
        <v>5.8627332848559702E-4</v>
      </c>
      <c r="T39" s="395">
        <v>7.4939359754468365E-4</v>
      </c>
      <c r="U39" s="395">
        <v>1.383649170829774E-3</v>
      </c>
      <c r="V39" s="395">
        <v>1.1503329639287554E-3</v>
      </c>
      <c r="W39" s="395">
        <v>9.6126228724842215E-4</v>
      </c>
      <c r="X39" s="395">
        <v>1.9976602943494679E-4</v>
      </c>
      <c r="Y39" s="395">
        <v>6.6101494127108074E-4</v>
      </c>
      <c r="Z39" s="395">
        <v>2.2671622136259976E-4</v>
      </c>
      <c r="AA39" s="395">
        <v>3.4406819758739599E-4</v>
      </c>
      <c r="AB39" s="395">
        <v>7.4588880527292961E-4</v>
      </c>
      <c r="AC39" s="395">
        <v>4.1852085766063145E-4</v>
      </c>
      <c r="AD39" s="395">
        <v>4.1314681329164034E-4</v>
      </c>
      <c r="AE39" s="395">
        <v>4.6289141019151844E-4</v>
      </c>
      <c r="AF39" s="395">
        <v>5.3522152303101954E-4</v>
      </c>
      <c r="AG39" s="395">
        <v>5.8594079843319112E-5</v>
      </c>
      <c r="AH39" s="395">
        <v>6.1216354279652885E-4</v>
      </c>
      <c r="AI39" s="395">
        <v>5.7424976725924193E-3</v>
      </c>
      <c r="AJ39" s="395">
        <v>3.0728915865135928E-4</v>
      </c>
      <c r="AK39" s="395">
        <v>1.0001889869581861</v>
      </c>
      <c r="AL39" s="395">
        <v>2.3128518566346349E-4</v>
      </c>
      <c r="AM39" s="395">
        <v>3.3684425754899444E-4</v>
      </c>
      <c r="AN39" s="395">
        <v>7.4838322295450613E-4</v>
      </c>
      <c r="AO39" s="395">
        <v>7.1984432714146331E-4</v>
      </c>
      <c r="AP39" s="395">
        <v>1.5344164045111029E-4</v>
      </c>
      <c r="AQ39" s="395">
        <v>2.505933662844764E-3</v>
      </c>
      <c r="AR39" s="396">
        <v>1.026391286138379</v>
      </c>
      <c r="AS39" s="372">
        <v>0.79067296463097259</v>
      </c>
    </row>
    <row r="40" spans="2:45" ht="15.95" customHeight="1" x14ac:dyDescent="0.15">
      <c r="B40" s="397" t="s">
        <v>231</v>
      </c>
      <c r="C40" s="398" t="s">
        <v>444</v>
      </c>
      <c r="D40" s="399">
        <v>5.146466788683604E-5</v>
      </c>
      <c r="E40" s="399">
        <v>3.4125110701312032E-5</v>
      </c>
      <c r="F40" s="399">
        <v>1.5620803516210458E-4</v>
      </c>
      <c r="G40" s="399">
        <v>3.4867553217506896E-5</v>
      </c>
      <c r="H40" s="399">
        <v>2.4595969637480274E-5</v>
      </c>
      <c r="I40" s="399">
        <v>3.4381646890537226E-5</v>
      </c>
      <c r="J40" s="399">
        <v>2.3826133495318212E-5</v>
      </c>
      <c r="K40" s="399">
        <v>3.6997184612439537E-5</v>
      </c>
      <c r="L40" s="399">
        <v>1.7266204708911159E-5</v>
      </c>
      <c r="M40" s="399">
        <v>5.9560404697164153E-5</v>
      </c>
      <c r="N40" s="399">
        <v>3.2389545755486218E-5</v>
      </c>
      <c r="O40" s="399">
        <v>2.6427477684090687E-5</v>
      </c>
      <c r="P40" s="399">
        <v>2.1375079488657682E-5</v>
      </c>
      <c r="Q40" s="399">
        <v>2.1765486711883892E-5</v>
      </c>
      <c r="R40" s="399">
        <v>1.8597474334570806E-5</v>
      </c>
      <c r="S40" s="399">
        <v>1.7823800676535939E-5</v>
      </c>
      <c r="T40" s="399">
        <v>3.1467008280657649E-5</v>
      </c>
      <c r="U40" s="399">
        <v>1.8471418861241159E-5</v>
      </c>
      <c r="V40" s="399">
        <v>2.0928624026399453E-5</v>
      </c>
      <c r="W40" s="399">
        <v>1.7314705906737043E-5</v>
      </c>
      <c r="X40" s="399">
        <v>1.3114090371466483E-5</v>
      </c>
      <c r="Y40" s="399">
        <v>2.1330670466006828E-5</v>
      </c>
      <c r="Z40" s="399">
        <v>9.2203408591866773E-5</v>
      </c>
      <c r="AA40" s="399">
        <v>3.6805247484551323E-5</v>
      </c>
      <c r="AB40" s="399">
        <v>2.7918097235460866E-5</v>
      </c>
      <c r="AC40" s="399">
        <v>1.8801908752880914E-4</v>
      </c>
      <c r="AD40" s="399">
        <v>5.1094626504331977E-5</v>
      </c>
      <c r="AE40" s="399">
        <v>6.8573268671528041E-5</v>
      </c>
      <c r="AF40" s="399">
        <v>1.714155714865128E-4</v>
      </c>
      <c r="AG40" s="399">
        <v>2.0050159100811802E-5</v>
      </c>
      <c r="AH40" s="399">
        <v>5.4497086013704848E-4</v>
      </c>
      <c r="AI40" s="399">
        <v>5.787555477912745E-4</v>
      </c>
      <c r="AJ40" s="399">
        <v>5.1474812374052823E-5</v>
      </c>
      <c r="AK40" s="399">
        <v>4.3355398368281465E-5</v>
      </c>
      <c r="AL40" s="399">
        <v>1.0139877013730831</v>
      </c>
      <c r="AM40" s="399">
        <v>5.8364461628310446E-5</v>
      </c>
      <c r="AN40" s="399">
        <v>5.9698536366785157E-5</v>
      </c>
      <c r="AO40" s="399">
        <v>3.2513140139163856E-4</v>
      </c>
      <c r="AP40" s="399">
        <v>4.257245946603374E-5</v>
      </c>
      <c r="AQ40" s="399">
        <v>1.7963514113753125E-4</v>
      </c>
      <c r="AR40" s="400">
        <v>1.0172620377519213</v>
      </c>
      <c r="AS40" s="401">
        <v>0.78364031540249901</v>
      </c>
    </row>
    <row r="41" spans="2:45" ht="15.95" customHeight="1" x14ac:dyDescent="0.15">
      <c r="B41" s="393" t="s">
        <v>232</v>
      </c>
      <c r="C41" s="530" t="s">
        <v>445</v>
      </c>
      <c r="D41" s="395">
        <v>2.5631401439359454E-3</v>
      </c>
      <c r="E41" s="395">
        <v>1.3121857599764294E-2</v>
      </c>
      <c r="F41" s="395">
        <v>2.6025344760380268E-3</v>
      </c>
      <c r="G41" s="395">
        <v>2.4826889103082596E-3</v>
      </c>
      <c r="H41" s="395">
        <v>1.8561122436248395E-3</v>
      </c>
      <c r="I41" s="395">
        <v>9.0029373053002431E-4</v>
      </c>
      <c r="J41" s="395">
        <v>1.3309430961571025E-3</v>
      </c>
      <c r="K41" s="395">
        <v>6.8972081747692318E-4</v>
      </c>
      <c r="L41" s="395">
        <v>6.7249101775225387E-4</v>
      </c>
      <c r="M41" s="395">
        <v>1.6438116828523975E-3</v>
      </c>
      <c r="N41" s="395">
        <v>7.6067619116935244E-4</v>
      </c>
      <c r="O41" s="395">
        <v>7.3379955589190817E-4</v>
      </c>
      <c r="P41" s="395">
        <v>1.3138338978776036E-3</v>
      </c>
      <c r="Q41" s="395">
        <v>4.6323164243531663E-4</v>
      </c>
      <c r="R41" s="395">
        <v>9.7807177708887595E-4</v>
      </c>
      <c r="S41" s="395">
        <v>5.7898301027714853E-4</v>
      </c>
      <c r="T41" s="395">
        <v>1.0898635876542165E-3</v>
      </c>
      <c r="U41" s="395">
        <v>5.9175947771496771E-4</v>
      </c>
      <c r="V41" s="395">
        <v>5.7944515070126456E-4</v>
      </c>
      <c r="W41" s="395">
        <v>3.7470409838923535E-4</v>
      </c>
      <c r="X41" s="395">
        <v>2.9510253976832687E-4</v>
      </c>
      <c r="Y41" s="395">
        <v>9.154481483361175E-4</v>
      </c>
      <c r="Z41" s="395">
        <v>1.5918036543371918E-3</v>
      </c>
      <c r="AA41" s="395">
        <v>1.3102777491701245E-3</v>
      </c>
      <c r="AB41" s="395">
        <v>1.6530194147585356E-3</v>
      </c>
      <c r="AC41" s="395">
        <v>1.0997256407448452E-2</v>
      </c>
      <c r="AD41" s="395">
        <v>2.4337719266119043E-3</v>
      </c>
      <c r="AE41" s="395">
        <v>1.0501446211048971E-3</v>
      </c>
      <c r="AF41" s="395">
        <v>3.6765429134937161E-3</v>
      </c>
      <c r="AG41" s="395">
        <v>4.0969957194790854E-4</v>
      </c>
      <c r="AH41" s="395">
        <v>1.865513373527322E-3</v>
      </c>
      <c r="AI41" s="395">
        <v>2.1217040390008263E-3</v>
      </c>
      <c r="AJ41" s="395">
        <v>4.2053659256737066E-4</v>
      </c>
      <c r="AK41" s="395">
        <v>1.7392465196870677E-3</v>
      </c>
      <c r="AL41" s="395">
        <v>1.3959431868156738E-3</v>
      </c>
      <c r="AM41" s="395">
        <v>1.0004381279221441</v>
      </c>
      <c r="AN41" s="395">
        <v>2.4119853938957816E-3</v>
      </c>
      <c r="AO41" s="395">
        <v>3.0646640585730079E-3</v>
      </c>
      <c r="AP41" s="395">
        <v>3.7545538715279942E-4</v>
      </c>
      <c r="AQ41" s="395">
        <v>6.2487509240711115E-4</v>
      </c>
      <c r="AR41" s="396">
        <v>1.0741190806203884</v>
      </c>
      <c r="AS41" s="372">
        <v>0.82743971944274364</v>
      </c>
    </row>
    <row r="42" spans="2:45" ht="15.95" customHeight="1" x14ac:dyDescent="0.15">
      <c r="B42" s="397" t="s">
        <v>233</v>
      </c>
      <c r="C42" s="398" t="s">
        <v>446</v>
      </c>
      <c r="D42" s="399">
        <v>3.3617930373965189E-2</v>
      </c>
      <c r="E42" s="399">
        <v>2.3769000303877012E-2</v>
      </c>
      <c r="F42" s="399">
        <v>6.7617948183859952E-2</v>
      </c>
      <c r="G42" s="399">
        <v>4.4426491787262136E-2</v>
      </c>
      <c r="H42" s="399">
        <v>4.0724206057745516E-2</v>
      </c>
      <c r="I42" s="399">
        <v>3.7359424810848092E-2</v>
      </c>
      <c r="J42" s="399">
        <v>6.902574639356053E-2</v>
      </c>
      <c r="K42" s="399">
        <v>3.6133639197509122E-2</v>
      </c>
      <c r="L42" s="399">
        <v>4.1059213211755111E-2</v>
      </c>
      <c r="M42" s="399">
        <v>5.8819884230078369E-2</v>
      </c>
      <c r="N42" s="399">
        <v>4.1264271549799073E-2</v>
      </c>
      <c r="O42" s="399">
        <v>2.6463872380208059E-2</v>
      </c>
      <c r="P42" s="399">
        <v>3.0111590622720043E-2</v>
      </c>
      <c r="Q42" s="399">
        <v>3.2757489945544858E-2</v>
      </c>
      <c r="R42" s="399">
        <v>3.1463183424535607E-2</v>
      </c>
      <c r="S42" s="399">
        <v>3.9741733332393364E-2</v>
      </c>
      <c r="T42" s="399">
        <v>4.4069554062474162E-2</v>
      </c>
      <c r="U42" s="399">
        <v>4.9089453716585976E-2</v>
      </c>
      <c r="V42" s="399">
        <v>4.9026208000178706E-2</v>
      </c>
      <c r="W42" s="399">
        <v>3.4239553091225401E-2</v>
      </c>
      <c r="X42" s="399">
        <v>3.3627072487950563E-2</v>
      </c>
      <c r="Y42" s="399">
        <v>2.8653169017210531E-2</v>
      </c>
      <c r="Z42" s="399">
        <v>6.1460568171578953E-2</v>
      </c>
      <c r="AA42" s="399">
        <v>9.2164393238734196E-2</v>
      </c>
      <c r="AB42" s="399">
        <v>6.3888523264503325E-2</v>
      </c>
      <c r="AC42" s="399">
        <v>0.12265870854725987</v>
      </c>
      <c r="AD42" s="399">
        <v>6.4829284285953109E-2</v>
      </c>
      <c r="AE42" s="399">
        <v>7.5441049961733217E-2</v>
      </c>
      <c r="AF42" s="399">
        <v>0.10461044864594396</v>
      </c>
      <c r="AG42" s="399">
        <v>1.9912055736998596E-2</v>
      </c>
      <c r="AH42" s="399">
        <v>0.14480658701049318</v>
      </c>
      <c r="AI42" s="399">
        <v>0.13307081980247834</v>
      </c>
      <c r="AJ42" s="399">
        <v>7.7192035133093209E-2</v>
      </c>
      <c r="AK42" s="399">
        <v>7.6847947634127958E-2</v>
      </c>
      <c r="AL42" s="399">
        <v>4.55674150938963E-2</v>
      </c>
      <c r="AM42" s="399">
        <v>7.6049569357738628E-2</v>
      </c>
      <c r="AN42" s="399">
        <v>1.1251030481514641</v>
      </c>
      <c r="AO42" s="399">
        <v>4.7607699630730228E-2</v>
      </c>
      <c r="AP42" s="399">
        <v>2.5132752058036285E-2</v>
      </c>
      <c r="AQ42" s="399">
        <v>4.3730255410946273E-2</v>
      </c>
      <c r="AR42" s="400">
        <v>3.293133797316997</v>
      </c>
      <c r="AS42" s="401">
        <v>2.5368413563285421</v>
      </c>
    </row>
    <row r="43" spans="2:45" ht="15.95" customHeight="1" x14ac:dyDescent="0.15">
      <c r="B43" s="393" t="s">
        <v>234</v>
      </c>
      <c r="C43" s="394" t="s">
        <v>447</v>
      </c>
      <c r="D43" s="395">
        <v>1.8976707028470362E-3</v>
      </c>
      <c r="E43" s="395">
        <v>1.2699252264442122E-3</v>
      </c>
      <c r="F43" s="395">
        <v>5.809919651131038E-4</v>
      </c>
      <c r="G43" s="395">
        <v>8.0166973095965877E-4</v>
      </c>
      <c r="H43" s="395">
        <v>3.963148322185458E-4</v>
      </c>
      <c r="I43" s="395">
        <v>3.505159579537958E-4</v>
      </c>
      <c r="J43" s="395">
        <v>1.355502018809393E-3</v>
      </c>
      <c r="K43" s="395">
        <v>2.8980692132715198E-4</v>
      </c>
      <c r="L43" s="395">
        <v>2.6331358433513648E-4</v>
      </c>
      <c r="M43" s="395">
        <v>4.0716147803777415E-4</v>
      </c>
      <c r="N43" s="395">
        <v>1.9349366850034649E-3</v>
      </c>
      <c r="O43" s="395">
        <v>2.5589103654109806E-4</v>
      </c>
      <c r="P43" s="395">
        <v>1.8077762988281769E-4</v>
      </c>
      <c r="Q43" s="395">
        <v>2.7418670180598756E-4</v>
      </c>
      <c r="R43" s="395">
        <v>2.7787902854002578E-4</v>
      </c>
      <c r="S43" s="395">
        <v>4.4376412200200488E-4</v>
      </c>
      <c r="T43" s="395">
        <v>3.8579357773073966E-4</v>
      </c>
      <c r="U43" s="395">
        <v>5.0097312676230361E-4</v>
      </c>
      <c r="V43" s="395">
        <v>3.6976833583171365E-4</v>
      </c>
      <c r="W43" s="395">
        <v>4.8606997299504261E-4</v>
      </c>
      <c r="X43" s="395">
        <v>2.282880129647418E-4</v>
      </c>
      <c r="Y43" s="395">
        <v>5.742068253701989E-4</v>
      </c>
      <c r="Z43" s="395">
        <v>4.6674265244142204E-4</v>
      </c>
      <c r="AA43" s="395">
        <v>6.5862535711927331E-4</v>
      </c>
      <c r="AB43" s="395">
        <v>3.6560869311721067E-4</v>
      </c>
      <c r="AC43" s="395">
        <v>8.8472765730594814E-4</v>
      </c>
      <c r="AD43" s="395">
        <v>3.6767218076681491E-4</v>
      </c>
      <c r="AE43" s="395">
        <v>1.0564670683445598E-3</v>
      </c>
      <c r="AF43" s="395">
        <v>8.7397259576299361E-4</v>
      </c>
      <c r="AG43" s="395">
        <v>6.713812204173303E-4</v>
      </c>
      <c r="AH43" s="395">
        <v>8.6105499724536082E-4</v>
      </c>
      <c r="AI43" s="395">
        <v>1.0732230702523859E-2</v>
      </c>
      <c r="AJ43" s="395">
        <v>7.5476240399727169E-4</v>
      </c>
      <c r="AK43" s="395">
        <v>9.9553753477978988E-3</v>
      </c>
      <c r="AL43" s="395">
        <v>2.1522299375971783E-2</v>
      </c>
      <c r="AM43" s="395">
        <v>2.7666467330918938E-3</v>
      </c>
      <c r="AN43" s="395">
        <v>2.146799780203035E-3</v>
      </c>
      <c r="AO43" s="395">
        <v>1.0104009835860277</v>
      </c>
      <c r="AP43" s="395">
        <v>2.7964261329682845E-4</v>
      </c>
      <c r="AQ43" s="395">
        <v>3.5315796661053861E-3</v>
      </c>
      <c r="AR43" s="396">
        <v>1.0818219801050124</v>
      </c>
      <c r="AS43" s="372">
        <v>0.83337359130429889</v>
      </c>
    </row>
    <row r="44" spans="2:45" ht="15.95" customHeight="1" x14ac:dyDescent="0.15">
      <c r="B44" s="397" t="s">
        <v>235</v>
      </c>
      <c r="C44" s="398" t="s">
        <v>448</v>
      </c>
      <c r="D44" s="399">
        <v>8.1546638884666324E-4</v>
      </c>
      <c r="E44" s="399">
        <v>1.4616245334170151E-3</v>
      </c>
      <c r="F44" s="399">
        <v>1.7148500904717943E-3</v>
      </c>
      <c r="G44" s="399">
        <v>1.2155350639720145E-3</v>
      </c>
      <c r="H44" s="399">
        <v>1.6033093615155133E-3</v>
      </c>
      <c r="I44" s="399">
        <v>1.3018472727288303E-3</v>
      </c>
      <c r="J44" s="399">
        <v>2.8602938752419829E-3</v>
      </c>
      <c r="K44" s="399">
        <v>5.5462467489051997E-4</v>
      </c>
      <c r="L44" s="399">
        <v>4.0930066219718795E-4</v>
      </c>
      <c r="M44" s="399">
        <v>1.4166148653144055E-3</v>
      </c>
      <c r="N44" s="399">
        <v>1.6245374510832924E-3</v>
      </c>
      <c r="O44" s="399">
        <v>5.8636144507959349E-4</v>
      </c>
      <c r="P44" s="399">
        <v>5.6544175947327601E-4</v>
      </c>
      <c r="Q44" s="399">
        <v>8.6175375412473004E-4</v>
      </c>
      <c r="R44" s="399">
        <v>7.3598858452990216E-4</v>
      </c>
      <c r="S44" s="399">
        <v>1.3722358430470472E-3</v>
      </c>
      <c r="T44" s="399">
        <v>7.0068344637403681E-4</v>
      </c>
      <c r="U44" s="399">
        <v>9.299789029707749E-4</v>
      </c>
      <c r="V44" s="399">
        <v>1.0279397678352655E-3</v>
      </c>
      <c r="W44" s="399">
        <v>7.5687476617565346E-4</v>
      </c>
      <c r="X44" s="399">
        <v>6.6567015142207609E-4</v>
      </c>
      <c r="Y44" s="399">
        <v>9.0210286703098358E-4</v>
      </c>
      <c r="Z44" s="399">
        <v>1.3985784519077156E-3</v>
      </c>
      <c r="AA44" s="399">
        <v>1.3016855688246644E-3</v>
      </c>
      <c r="AB44" s="399">
        <v>3.9974827081931913E-4</v>
      </c>
      <c r="AC44" s="399">
        <v>1.3794591937246589E-3</v>
      </c>
      <c r="AD44" s="399">
        <v>3.3150920530383549E-3</v>
      </c>
      <c r="AE44" s="399">
        <v>2.4532659882268103E-3</v>
      </c>
      <c r="AF44" s="399">
        <v>4.0805844035957167E-3</v>
      </c>
      <c r="AG44" s="399">
        <v>4.6760346257594763E-4</v>
      </c>
      <c r="AH44" s="399">
        <v>2.6622371424812087E-3</v>
      </c>
      <c r="AI44" s="399">
        <v>3.1810594964659707E-3</v>
      </c>
      <c r="AJ44" s="399">
        <v>3.1243796785060804E-3</v>
      </c>
      <c r="AK44" s="399">
        <v>3.7341141361588752E-3</v>
      </c>
      <c r="AL44" s="399">
        <v>2.8328139913465695E-3</v>
      </c>
      <c r="AM44" s="399">
        <v>5.244548800209789E-3</v>
      </c>
      <c r="AN44" s="399">
        <v>1.8828641460732082E-3</v>
      </c>
      <c r="AO44" s="399">
        <v>2.2728803909957186E-3</v>
      </c>
      <c r="AP44" s="399">
        <v>1.0006981220057838</v>
      </c>
      <c r="AQ44" s="399">
        <v>8.4798186971179459E-4</v>
      </c>
      <c r="AR44" s="400">
        <v>1.0653600545781887</v>
      </c>
      <c r="AS44" s="401">
        <v>0.82069226826930075</v>
      </c>
    </row>
    <row r="45" spans="2:45" ht="15.95" customHeight="1" x14ac:dyDescent="0.15">
      <c r="B45" s="402" t="s">
        <v>236</v>
      </c>
      <c r="C45" s="403" t="s">
        <v>449</v>
      </c>
      <c r="D45" s="404">
        <v>6.5748224214233078E-3</v>
      </c>
      <c r="E45" s="404">
        <v>9.5408271400159537E-3</v>
      </c>
      <c r="F45" s="404">
        <v>6.51965580049869E-3</v>
      </c>
      <c r="G45" s="404">
        <v>8.5758789141941773E-3</v>
      </c>
      <c r="H45" s="404">
        <v>3.0381898969796665E-3</v>
      </c>
      <c r="I45" s="404">
        <v>4.7227689757450486E-3</v>
      </c>
      <c r="J45" s="404">
        <v>2.5663648321396968E-3</v>
      </c>
      <c r="K45" s="404">
        <v>1.8498759161427233E-2</v>
      </c>
      <c r="L45" s="404">
        <v>2.3028665175092037E-3</v>
      </c>
      <c r="M45" s="404">
        <v>9.8669708339834059E-3</v>
      </c>
      <c r="N45" s="404">
        <v>2.353275403243107E-3</v>
      </c>
      <c r="O45" s="404">
        <v>1.2947940861216246E-2</v>
      </c>
      <c r="P45" s="404">
        <v>3.0734683797036689E-3</v>
      </c>
      <c r="Q45" s="404">
        <v>5.296357037444327E-3</v>
      </c>
      <c r="R45" s="404">
        <v>9.7080578402899687E-3</v>
      </c>
      <c r="S45" s="404">
        <v>5.5879334719751879E-3</v>
      </c>
      <c r="T45" s="404">
        <v>2.5486005866876072E-3</v>
      </c>
      <c r="U45" s="404">
        <v>1.3230436038526021E-3</v>
      </c>
      <c r="V45" s="404">
        <v>3.711330845647651E-3</v>
      </c>
      <c r="W45" s="404">
        <v>2.4613743140096799E-3</v>
      </c>
      <c r="X45" s="404">
        <v>1.9768585010277034E-3</v>
      </c>
      <c r="Y45" s="404">
        <v>4.2850158122009771E-3</v>
      </c>
      <c r="Z45" s="404">
        <v>2.9820364970806869E-3</v>
      </c>
      <c r="AA45" s="404">
        <v>1.5278957282477246E-2</v>
      </c>
      <c r="AB45" s="404">
        <v>4.6769598022122797E-3</v>
      </c>
      <c r="AC45" s="404">
        <v>8.934876293299563E-3</v>
      </c>
      <c r="AD45" s="404">
        <v>8.3897449102388177E-3</v>
      </c>
      <c r="AE45" s="404">
        <v>5.1217451125183727E-3</v>
      </c>
      <c r="AF45" s="404">
        <v>1.0816762539358243E-2</v>
      </c>
      <c r="AG45" s="404">
        <v>2.8796910841793343E-3</v>
      </c>
      <c r="AH45" s="404">
        <v>4.4715426441478369E-3</v>
      </c>
      <c r="AI45" s="404">
        <v>7.0485316758106447E-3</v>
      </c>
      <c r="AJ45" s="404">
        <v>1.4783837969611436E-3</v>
      </c>
      <c r="AK45" s="404">
        <v>7.7837527700773557E-3</v>
      </c>
      <c r="AL45" s="404">
        <v>3.7930694604707189E-3</v>
      </c>
      <c r="AM45" s="404">
        <v>1.3578751042819123E-2</v>
      </c>
      <c r="AN45" s="404">
        <v>5.1571275659261966E-3</v>
      </c>
      <c r="AO45" s="404">
        <v>7.1516273179241373E-3</v>
      </c>
      <c r="AP45" s="404">
        <v>1.9525473986198236E-3</v>
      </c>
      <c r="AQ45" s="404">
        <v>1.0013387387481918</v>
      </c>
      <c r="AR45" s="405">
        <v>1.2403152070935284</v>
      </c>
      <c r="AS45" s="407">
        <v>0.95546768090673573</v>
      </c>
    </row>
    <row r="46" spans="2:45" ht="15.95" customHeight="1" x14ac:dyDescent="0.15">
      <c r="B46" s="385"/>
      <c r="C46" s="386" t="s">
        <v>138</v>
      </c>
      <c r="D46" s="201">
        <v>1.3673865761929036</v>
      </c>
      <c r="E46" s="201">
        <v>1.272456808395666</v>
      </c>
      <c r="F46" s="201">
        <v>1.5200577015328578</v>
      </c>
      <c r="G46" s="201">
        <v>1.4605376692865284</v>
      </c>
      <c r="H46" s="201">
        <v>1.2401456647897644</v>
      </c>
      <c r="I46" s="201">
        <v>1.2811594518854281</v>
      </c>
      <c r="J46" s="201">
        <v>1.2638397851551084</v>
      </c>
      <c r="K46" s="201">
        <v>1.2102221677494442</v>
      </c>
      <c r="L46" s="201">
        <v>1.1954959906353553</v>
      </c>
      <c r="M46" s="201">
        <v>1.3687572412505247</v>
      </c>
      <c r="N46" s="201">
        <v>1.2637693208364214</v>
      </c>
      <c r="O46" s="201">
        <v>1.2376379956894861</v>
      </c>
      <c r="P46" s="201">
        <v>1.1718523305187609</v>
      </c>
      <c r="Q46" s="201">
        <v>1.1870322893185115</v>
      </c>
      <c r="R46" s="201">
        <v>1.2326957617454022</v>
      </c>
      <c r="S46" s="201">
        <v>1.1834568661153546</v>
      </c>
      <c r="T46" s="201">
        <v>1.2389251465113833</v>
      </c>
      <c r="U46" s="201">
        <v>1.3280267108571477</v>
      </c>
      <c r="V46" s="201">
        <v>1.2756867866787447</v>
      </c>
      <c r="W46" s="201">
        <v>1.3055059109540539</v>
      </c>
      <c r="X46" s="201">
        <v>1.1560348213748077</v>
      </c>
      <c r="Y46" s="201">
        <v>1.2607716183083011</v>
      </c>
      <c r="Z46" s="201">
        <v>1.3748882347542135</v>
      </c>
      <c r="AA46" s="201">
        <v>1.3091431044521555</v>
      </c>
      <c r="AB46" s="201">
        <v>1.3220554245437315</v>
      </c>
      <c r="AC46" s="201">
        <v>1.4908820435475323</v>
      </c>
      <c r="AD46" s="201">
        <v>1.3243696459058845</v>
      </c>
      <c r="AE46" s="201">
        <v>1.2914632528357355</v>
      </c>
      <c r="AF46" s="201">
        <v>1.3281824485762723</v>
      </c>
      <c r="AG46" s="201">
        <v>1.1628735331993991</v>
      </c>
      <c r="AH46" s="201">
        <v>1.3988058973849948</v>
      </c>
      <c r="AI46" s="201">
        <v>1.4435485185392196</v>
      </c>
      <c r="AJ46" s="201">
        <v>1.2400248439926338</v>
      </c>
      <c r="AK46" s="201">
        <v>1.2448364751766017</v>
      </c>
      <c r="AL46" s="201">
        <v>1.2389523821535984</v>
      </c>
      <c r="AM46" s="201">
        <v>1.3017750961857595</v>
      </c>
      <c r="AN46" s="201">
        <v>1.2726012166026821</v>
      </c>
      <c r="AO46" s="201">
        <v>1.3910720065877036</v>
      </c>
      <c r="AP46" s="201">
        <v>1.4191208394517623</v>
      </c>
      <c r="AQ46" s="201">
        <v>1.3488969937788995</v>
      </c>
      <c r="AR46" s="200"/>
      <c r="AS46" s="202"/>
    </row>
    <row r="47" spans="2:45" ht="15.95" customHeight="1" x14ac:dyDescent="0.15">
      <c r="B47" s="387"/>
      <c r="C47" s="386" t="s">
        <v>139</v>
      </c>
      <c r="D47" s="201">
        <v>1.0533561738064836</v>
      </c>
      <c r="E47" s="201">
        <v>0.98022772664442115</v>
      </c>
      <c r="F47" s="201">
        <v>1.1709652503023003</v>
      </c>
      <c r="G47" s="201">
        <v>1.1251144320162305</v>
      </c>
      <c r="H47" s="201">
        <v>0.9553370752422512</v>
      </c>
      <c r="I47" s="201">
        <v>0.98693174393403105</v>
      </c>
      <c r="J47" s="201">
        <v>0.97358966628291976</v>
      </c>
      <c r="K47" s="201">
        <v>0.93228572977924395</v>
      </c>
      <c r="L47" s="201">
        <v>0.92094152774467242</v>
      </c>
      <c r="M47" s="201">
        <v>1.0544120555343017</v>
      </c>
      <c r="N47" s="201">
        <v>0.97353538461421363</v>
      </c>
      <c r="O47" s="201">
        <v>0.95340531082783342</v>
      </c>
      <c r="P47" s="201">
        <v>0.90272780838482747</v>
      </c>
      <c r="Q47" s="201">
        <v>0.91442157779739885</v>
      </c>
      <c r="R47" s="201">
        <v>0.94959809732432576</v>
      </c>
      <c r="S47" s="201">
        <v>0.91166727687724347</v>
      </c>
      <c r="T47" s="201">
        <v>0.95439685797951057</v>
      </c>
      <c r="U47" s="201">
        <v>1.0230355915560394</v>
      </c>
      <c r="V47" s="201">
        <v>0.98271591661569802</v>
      </c>
      <c r="W47" s="201">
        <v>1.0056868592882173</v>
      </c>
      <c r="X47" s="201">
        <v>0.89054290676219139</v>
      </c>
      <c r="Y47" s="201">
        <v>0.97122612655931717</v>
      </c>
      <c r="Z47" s="201">
        <v>1.059135021205545</v>
      </c>
      <c r="AA47" s="201">
        <v>1.0084887444999482</v>
      </c>
      <c r="AB47" s="201">
        <v>1.0184356551420697</v>
      </c>
      <c r="AC47" s="201">
        <v>1.1484899971450881</v>
      </c>
      <c r="AD47" s="201">
        <v>1.0202183985167821</v>
      </c>
      <c r="AE47" s="201">
        <v>0.99486920107574006</v>
      </c>
      <c r="AF47" s="201">
        <v>1.0231555629604618</v>
      </c>
      <c r="AG47" s="201">
        <v>0.89581105802733918</v>
      </c>
      <c r="AH47" s="201">
        <v>1.0775598163832916</v>
      </c>
      <c r="AI47" s="201">
        <v>1.1120269649173271</v>
      </c>
      <c r="AJ47" s="201">
        <v>0.95524400183141212</v>
      </c>
      <c r="AK47" s="201">
        <v>0.95895060646097041</v>
      </c>
      <c r="AL47" s="201">
        <v>0.95441783875581354</v>
      </c>
      <c r="AM47" s="201">
        <v>1.002812853620813</v>
      </c>
      <c r="AN47" s="201">
        <v>0.98033897044266893</v>
      </c>
      <c r="AO47" s="201">
        <v>1.0716020705923728</v>
      </c>
      <c r="AP47" s="201">
        <v>1.0932092823200783</v>
      </c>
      <c r="AQ47" s="201">
        <v>1.0391128602286066</v>
      </c>
      <c r="AR47" s="203"/>
      <c r="AS47" s="204"/>
    </row>
  </sheetData>
  <sheetProtection sheet="1" objects="1" scenarios="1"/>
  <mergeCells count="3">
    <mergeCell ref="AR4:AR5"/>
    <mergeCell ref="AS4:AS5"/>
    <mergeCell ref="B4:C5"/>
  </mergeCells>
  <phoneticPr fontId="2"/>
  <pageMargins left="0.78740157480314965" right="0.59055118110236227" top="0.78740157480314965" bottom="0.59055118110236227" header="0.51181102362204722" footer="0.51181102362204722"/>
  <pageSetup paperSize="9" scale="71" orientation="landscape" horizontalDpi="300" verticalDpi="300" r:id="rId1"/>
  <headerFooter alignWithMargins="0"/>
  <ignoredErrors>
    <ignoredError sqref="D4:L4 B6:B45" numberStoredAsText="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9F2BB-A505-4B99-8E8B-206495935C0F}">
  <sheetPr>
    <tabColor rgb="FFFFFFCC"/>
  </sheetPr>
  <dimension ref="A1:M146"/>
  <sheetViews>
    <sheetView zoomScaleNormal="100" zoomScaleSheetLayoutView="115" workbookViewId="0"/>
  </sheetViews>
  <sheetFormatPr defaultColWidth="9" defaultRowHeight="13.5" x14ac:dyDescent="0.15"/>
  <cols>
    <col min="1" max="16384" width="9" style="627"/>
  </cols>
  <sheetData>
    <row r="1" spans="1:13" ht="30" customHeight="1" x14ac:dyDescent="0.15">
      <c r="A1" s="634" t="s">
        <v>160</v>
      </c>
      <c r="B1" s="628"/>
      <c r="C1" s="628"/>
      <c r="D1" s="628"/>
      <c r="E1" s="628"/>
      <c r="F1" s="628"/>
      <c r="G1" s="628"/>
      <c r="H1" s="628"/>
      <c r="I1" s="628"/>
      <c r="J1" s="628"/>
      <c r="K1" s="628"/>
      <c r="L1" s="628"/>
      <c r="M1" s="629"/>
    </row>
    <row r="2" spans="1:13" ht="18" x14ac:dyDescent="0.15">
      <c r="A2" s="630" t="s">
        <v>540</v>
      </c>
    </row>
    <row r="5" spans="1:13" ht="17.25" x14ac:dyDescent="0.15">
      <c r="A5" s="633" t="s">
        <v>541</v>
      </c>
    </row>
    <row r="7" spans="1:13" x14ac:dyDescent="0.15">
      <c r="A7" s="627" t="s">
        <v>560</v>
      </c>
    </row>
    <row r="8" spans="1:13" x14ac:dyDescent="0.15">
      <c r="A8" s="627" t="s">
        <v>559</v>
      </c>
    </row>
    <row r="20" spans="1:1" ht="17.25" x14ac:dyDescent="0.15">
      <c r="A20" s="633" t="s">
        <v>360</v>
      </c>
    </row>
    <row r="22" spans="1:1" x14ac:dyDescent="0.15">
      <c r="A22" s="627" t="s">
        <v>542</v>
      </c>
    </row>
    <row r="23" spans="1:1" x14ac:dyDescent="0.15">
      <c r="A23" s="627" t="s">
        <v>543</v>
      </c>
    </row>
    <row r="24" spans="1:1" x14ac:dyDescent="0.15">
      <c r="A24" s="627" t="s">
        <v>544</v>
      </c>
    </row>
    <row r="25" spans="1:1" x14ac:dyDescent="0.15">
      <c r="A25" s="627" t="s">
        <v>545</v>
      </c>
    </row>
    <row r="26" spans="1:1" x14ac:dyDescent="0.15">
      <c r="A26" s="627" t="s">
        <v>546</v>
      </c>
    </row>
    <row r="117" spans="1:4" ht="17.25" x14ac:dyDescent="0.15">
      <c r="A117" s="633" t="s">
        <v>149</v>
      </c>
      <c r="B117" s="637"/>
      <c r="C117" s="637"/>
      <c r="D117" s="637"/>
    </row>
    <row r="119" spans="1:4" x14ac:dyDescent="0.15">
      <c r="A119" s="627" t="s">
        <v>571</v>
      </c>
    </row>
    <row r="120" spans="1:4" x14ac:dyDescent="0.15">
      <c r="A120" s="627" t="s">
        <v>563</v>
      </c>
    </row>
    <row r="121" spans="1:4" x14ac:dyDescent="0.15">
      <c r="A121" s="627" t="s">
        <v>548</v>
      </c>
    </row>
    <row r="123" spans="1:4" x14ac:dyDescent="0.15">
      <c r="A123" s="627" t="s">
        <v>561</v>
      </c>
    </row>
    <row r="124" spans="1:4" x14ac:dyDescent="0.15">
      <c r="A124" s="631" t="s">
        <v>564</v>
      </c>
    </row>
    <row r="126" spans="1:4" x14ac:dyDescent="0.15">
      <c r="A126" s="627" t="s">
        <v>547</v>
      </c>
    </row>
    <row r="143" spans="1:1" ht="17.25" x14ac:dyDescent="0.15">
      <c r="A143" s="633" t="s">
        <v>150</v>
      </c>
    </row>
    <row r="145" spans="1:1" x14ac:dyDescent="0.15">
      <c r="A145" s="627" t="s">
        <v>562</v>
      </c>
    </row>
    <row r="146" spans="1:1" x14ac:dyDescent="0.15">
      <c r="A146" s="627" t="s">
        <v>548</v>
      </c>
    </row>
  </sheetData>
  <sheetProtection sheet="1" objects="1" scenarios="1"/>
  <phoneticPr fontId="2"/>
  <printOptions horizontalCentered="1"/>
  <pageMargins left="0.51181102362204722" right="0.39370078740157483" top="0.74803149606299213" bottom="0.35433070866141736" header="0.31496062992125984" footer="0.31496062992125984"/>
  <pageSetup paperSize="9" scale="72" fitToHeight="0" orientation="portrait" r:id="rId1"/>
  <rowBreaks count="1" manualBreakCount="1">
    <brk id="74" max="12"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sheetPr>
  <dimension ref="B1:Z64"/>
  <sheetViews>
    <sheetView zoomScaleNormal="100" zoomScaleSheetLayoutView="80" workbookViewId="0"/>
  </sheetViews>
  <sheetFormatPr defaultColWidth="9" defaultRowHeight="13.5" x14ac:dyDescent="0.15"/>
  <cols>
    <col min="1" max="1" width="2.625" style="208" customWidth="1"/>
    <col min="2" max="8" width="2.125" style="208" customWidth="1"/>
    <col min="9" max="9" width="15.25" style="208" customWidth="1"/>
    <col min="10" max="10" width="11.625" style="208" customWidth="1"/>
    <col min="11" max="17" width="2.125" style="208" customWidth="1"/>
    <col min="18" max="18" width="3.5" style="208" customWidth="1"/>
    <col min="19" max="19" width="21.5" style="208" customWidth="1"/>
    <col min="20" max="20" width="11.625" style="208" customWidth="1"/>
    <col min="21" max="21" width="9" style="208"/>
    <col min="22" max="22" width="4" style="208" customWidth="1"/>
    <col min="23" max="23" width="2.75" style="208" customWidth="1"/>
    <col min="24" max="24" width="4" style="208" customWidth="1"/>
    <col min="25" max="25" width="17.5" style="208" customWidth="1"/>
    <col min="26" max="26" width="70.625" style="208" customWidth="1"/>
    <col min="27" max="16384" width="9" style="208"/>
  </cols>
  <sheetData>
    <row r="1" spans="2:26" ht="14.25" thickBot="1" x14ac:dyDescent="0.2"/>
    <row r="2" spans="2:26" ht="22.5" customHeight="1" thickTop="1" thickBot="1" x14ac:dyDescent="0.2">
      <c r="B2" s="669" t="s">
        <v>0</v>
      </c>
      <c r="C2" s="670"/>
      <c r="D2" s="670"/>
      <c r="E2" s="670"/>
      <c r="F2" s="670"/>
      <c r="G2" s="670"/>
      <c r="H2" s="671"/>
      <c r="I2" s="727"/>
      <c r="J2" s="728"/>
      <c r="K2" s="728"/>
      <c r="L2" s="728"/>
      <c r="M2" s="728"/>
      <c r="N2" s="728"/>
      <c r="O2" s="728"/>
      <c r="P2" s="728"/>
      <c r="Q2" s="728"/>
      <c r="R2" s="728"/>
      <c r="S2" s="728"/>
      <c r="T2" s="729"/>
      <c r="V2" s="208" t="s">
        <v>575</v>
      </c>
    </row>
    <row r="3" spans="2:26" ht="14.25" thickTop="1" x14ac:dyDescent="0.15">
      <c r="V3" s="646" t="s">
        <v>271</v>
      </c>
      <c r="W3" s="647"/>
      <c r="X3" s="647"/>
      <c r="Y3" s="648"/>
      <c r="Z3" s="431" t="s">
        <v>272</v>
      </c>
    </row>
    <row r="4" spans="2:26" ht="13.5" customHeight="1" x14ac:dyDescent="0.15">
      <c r="B4" s="208" t="s">
        <v>364</v>
      </c>
      <c r="V4" s="649" t="s">
        <v>67</v>
      </c>
      <c r="W4" s="432" t="s">
        <v>52</v>
      </c>
      <c r="X4" s="433" t="s">
        <v>273</v>
      </c>
      <c r="Y4" s="434"/>
      <c r="Z4" s="435" t="s">
        <v>274</v>
      </c>
    </row>
    <row r="5" spans="2:26" x14ac:dyDescent="0.15">
      <c r="B5" s="626" t="s">
        <v>539</v>
      </c>
      <c r="V5" s="650"/>
      <c r="W5" s="436"/>
      <c r="X5" s="437" t="s">
        <v>53</v>
      </c>
      <c r="Y5" s="434" t="s">
        <v>275</v>
      </c>
      <c r="Z5" s="435" t="s">
        <v>276</v>
      </c>
    </row>
    <row r="6" spans="2:26" ht="13.5" customHeight="1" x14ac:dyDescent="0.15">
      <c r="B6" s="625"/>
      <c r="I6" s="6"/>
      <c r="S6" s="6"/>
      <c r="T6" s="6" t="str">
        <f>"（単位："&amp;③入力!I60&amp;"）"</f>
        <v>（単位：千円）</v>
      </c>
      <c r="V6" s="650"/>
      <c r="W6" s="438"/>
      <c r="X6" s="437" t="s">
        <v>54</v>
      </c>
      <c r="Y6" s="434" t="s">
        <v>277</v>
      </c>
      <c r="Z6" s="435" t="s">
        <v>278</v>
      </c>
    </row>
    <row r="7" spans="2:26" x14ac:dyDescent="0.15">
      <c r="B7" s="730" t="s">
        <v>140</v>
      </c>
      <c r="C7" s="731"/>
      <c r="D7" s="731"/>
      <c r="E7" s="731"/>
      <c r="F7" s="731"/>
      <c r="G7" s="731"/>
      <c r="H7" s="731"/>
      <c r="I7" s="731"/>
      <c r="J7" s="639" t="s">
        <v>14</v>
      </c>
      <c r="K7" s="737" t="s">
        <v>140</v>
      </c>
      <c r="L7" s="731"/>
      <c r="M7" s="731"/>
      <c r="N7" s="731"/>
      <c r="O7" s="731"/>
      <c r="P7" s="731"/>
      <c r="Q7" s="731"/>
      <c r="R7" s="731"/>
      <c r="S7" s="738"/>
      <c r="T7" s="639" t="s">
        <v>14</v>
      </c>
      <c r="V7" s="650"/>
      <c r="W7" s="432" t="s">
        <v>55</v>
      </c>
      <c r="X7" s="439" t="s">
        <v>279</v>
      </c>
      <c r="Y7" s="440"/>
      <c r="Z7" s="435" t="s">
        <v>280</v>
      </c>
    </row>
    <row r="8" spans="2:26" x14ac:dyDescent="0.15">
      <c r="B8" s="732"/>
      <c r="C8" s="733"/>
      <c r="D8" s="734"/>
      <c r="E8" s="734"/>
      <c r="F8" s="734"/>
      <c r="G8" s="734"/>
      <c r="H8" s="734"/>
      <c r="I8" s="733"/>
      <c r="J8" s="640"/>
      <c r="K8" s="733"/>
      <c r="L8" s="733"/>
      <c r="M8" s="734"/>
      <c r="N8" s="734"/>
      <c r="O8" s="734"/>
      <c r="P8" s="734"/>
      <c r="Q8" s="734"/>
      <c r="R8" s="734"/>
      <c r="S8" s="739"/>
      <c r="T8" s="640"/>
      <c r="V8" s="650"/>
      <c r="W8" s="441"/>
      <c r="X8" s="437" t="s">
        <v>56</v>
      </c>
      <c r="Y8" s="434" t="s">
        <v>79</v>
      </c>
      <c r="Z8" s="435" t="s">
        <v>281</v>
      </c>
    </row>
    <row r="9" spans="2:26" ht="14.25" thickBot="1" x14ac:dyDescent="0.2">
      <c r="B9" s="735"/>
      <c r="C9" s="736"/>
      <c r="D9" s="736"/>
      <c r="E9" s="736"/>
      <c r="F9" s="736"/>
      <c r="G9" s="736"/>
      <c r="H9" s="736"/>
      <c r="I9" s="736"/>
      <c r="J9" s="640"/>
      <c r="K9" s="736"/>
      <c r="L9" s="736"/>
      <c r="M9" s="736"/>
      <c r="N9" s="736"/>
      <c r="O9" s="736"/>
      <c r="P9" s="736"/>
      <c r="Q9" s="736"/>
      <c r="R9" s="736"/>
      <c r="S9" s="740"/>
      <c r="T9" s="640"/>
      <c r="V9" s="650"/>
      <c r="W9" s="441"/>
      <c r="X9" s="432" t="s">
        <v>57</v>
      </c>
      <c r="Y9" s="440" t="s">
        <v>282</v>
      </c>
      <c r="Z9" s="435" t="s">
        <v>283</v>
      </c>
    </row>
    <row r="10" spans="2:26" ht="14.25" thickTop="1" x14ac:dyDescent="0.15">
      <c r="B10" s="743" t="s">
        <v>460</v>
      </c>
      <c r="C10" s="744"/>
      <c r="D10" s="744"/>
      <c r="E10" s="744"/>
      <c r="F10" s="744"/>
      <c r="G10" s="744"/>
      <c r="H10" s="744"/>
      <c r="I10" s="744"/>
      <c r="J10" s="209">
        <f>J11+J38+J39</f>
        <v>0</v>
      </c>
      <c r="K10" s="210"/>
      <c r="L10" s="547"/>
      <c r="M10" s="211"/>
      <c r="N10" s="212"/>
      <c r="O10" s="213"/>
      <c r="P10" s="214"/>
      <c r="Q10" s="667" t="s">
        <v>496</v>
      </c>
      <c r="R10" s="668"/>
      <c r="S10" s="668"/>
      <c r="T10" s="267"/>
      <c r="V10" s="650"/>
      <c r="W10" s="441"/>
      <c r="X10" s="441"/>
      <c r="Y10" s="442" t="s">
        <v>284</v>
      </c>
      <c r="Z10" s="435" t="s">
        <v>285</v>
      </c>
    </row>
    <row r="11" spans="2:26" x14ac:dyDescent="0.15">
      <c r="B11" s="215"/>
      <c r="C11" s="704" t="s">
        <v>461</v>
      </c>
      <c r="D11" s="705"/>
      <c r="E11" s="705"/>
      <c r="F11" s="705"/>
      <c r="G11" s="705"/>
      <c r="H11" s="705"/>
      <c r="I11" s="705"/>
      <c r="J11" s="216">
        <f>J12+J25</f>
        <v>0</v>
      </c>
      <c r="K11" s="217"/>
      <c r="L11" s="548"/>
      <c r="M11" s="219"/>
      <c r="N11" s="220"/>
      <c r="O11" s="221"/>
      <c r="P11" s="222"/>
      <c r="Q11" s="659" t="s">
        <v>497</v>
      </c>
      <c r="R11" s="660"/>
      <c r="S11" s="660"/>
      <c r="T11" s="272"/>
      <c r="V11" s="650"/>
      <c r="W11" s="441"/>
      <c r="X11" s="443"/>
      <c r="Y11" s="442" t="s">
        <v>286</v>
      </c>
      <c r="Z11" s="435" t="s">
        <v>287</v>
      </c>
    </row>
    <row r="12" spans="2:26" x14ac:dyDescent="0.15">
      <c r="B12" s="215"/>
      <c r="C12" s="223"/>
      <c r="D12" s="703" t="s">
        <v>462</v>
      </c>
      <c r="E12" s="742"/>
      <c r="F12" s="742"/>
      <c r="G12" s="742"/>
      <c r="H12" s="742"/>
      <c r="I12" s="742"/>
      <c r="J12" s="224">
        <f>J13+J16</f>
        <v>0</v>
      </c>
      <c r="K12" s="217"/>
      <c r="L12" s="548"/>
      <c r="M12" s="219"/>
      <c r="N12" s="220"/>
      <c r="O12" s="221"/>
      <c r="P12" s="222"/>
      <c r="Q12" s="659" t="s">
        <v>498</v>
      </c>
      <c r="R12" s="660"/>
      <c r="S12" s="660"/>
      <c r="T12" s="272"/>
      <c r="V12" s="650"/>
      <c r="W12" s="444"/>
      <c r="X12" s="445">
        <v>12</v>
      </c>
      <c r="Y12" s="440" t="s">
        <v>288</v>
      </c>
      <c r="Z12" s="435" t="s">
        <v>289</v>
      </c>
    </row>
    <row r="13" spans="2:26" ht="14.25" thickBot="1" x14ac:dyDescent="0.2">
      <c r="B13" s="215"/>
      <c r="C13" s="223"/>
      <c r="D13" s="225"/>
      <c r="E13" s="661" t="s">
        <v>463</v>
      </c>
      <c r="F13" s="741"/>
      <c r="G13" s="741"/>
      <c r="H13" s="741"/>
      <c r="I13" s="741"/>
      <c r="J13" s="226">
        <f>SUM(J14:J15)</f>
        <v>0</v>
      </c>
      <c r="K13" s="217"/>
      <c r="L13" s="548"/>
      <c r="M13" s="219"/>
      <c r="N13" s="220"/>
      <c r="O13" s="221"/>
      <c r="P13" s="222"/>
      <c r="Q13" s="659" t="s">
        <v>499</v>
      </c>
      <c r="R13" s="660"/>
      <c r="S13" s="660"/>
      <c r="T13" s="272"/>
      <c r="V13" s="650"/>
      <c r="W13" s="444"/>
      <c r="X13" s="444"/>
      <c r="Y13" s="442" t="s">
        <v>290</v>
      </c>
      <c r="Z13" s="435" t="s">
        <v>291</v>
      </c>
    </row>
    <row r="14" spans="2:26" ht="15" thickTop="1" thickBot="1" x14ac:dyDescent="0.2">
      <c r="B14" s="215"/>
      <c r="C14" s="223"/>
      <c r="D14" s="225"/>
      <c r="E14" s="227"/>
      <c r="F14" s="667" t="s">
        <v>464</v>
      </c>
      <c r="G14" s="668"/>
      <c r="H14" s="668"/>
      <c r="I14" s="668"/>
      <c r="J14" s="267"/>
      <c r="K14" s="217"/>
      <c r="L14" s="548"/>
      <c r="M14" s="219"/>
      <c r="N14" s="220"/>
      <c r="O14" s="221"/>
      <c r="P14" s="228"/>
      <c r="Q14" s="655" t="s">
        <v>500</v>
      </c>
      <c r="R14" s="656"/>
      <c r="S14" s="656"/>
      <c r="T14" s="268"/>
      <c r="V14" s="650"/>
      <c r="W14" s="444"/>
      <c r="X14" s="446"/>
      <c r="Y14" s="442" t="s">
        <v>292</v>
      </c>
      <c r="Z14" s="435" t="s">
        <v>287</v>
      </c>
    </row>
    <row r="15" spans="2:26" ht="15" thickTop="1" thickBot="1" x14ac:dyDescent="0.2">
      <c r="B15" s="229"/>
      <c r="C15" s="218"/>
      <c r="D15" s="219"/>
      <c r="E15" s="230"/>
      <c r="F15" s="655" t="s">
        <v>465</v>
      </c>
      <c r="G15" s="656"/>
      <c r="H15" s="656"/>
      <c r="I15" s="656"/>
      <c r="J15" s="268"/>
      <c r="K15" s="217"/>
      <c r="L15" s="548"/>
      <c r="M15" s="219"/>
      <c r="N15" s="220"/>
      <c r="O15" s="221"/>
      <c r="P15" s="662" t="s">
        <v>501</v>
      </c>
      <c r="Q15" s="642"/>
      <c r="R15" s="642"/>
      <c r="S15" s="642"/>
      <c r="T15" s="231">
        <f>T16+T21</f>
        <v>0</v>
      </c>
      <c r="V15" s="651"/>
      <c r="W15" s="446"/>
      <c r="X15" s="442">
        <v>15</v>
      </c>
      <c r="Y15" s="434" t="s">
        <v>83</v>
      </c>
      <c r="Z15" s="435" t="s">
        <v>293</v>
      </c>
    </row>
    <row r="16" spans="2:26" ht="15" thickTop="1" thickBot="1" x14ac:dyDescent="0.2">
      <c r="B16" s="229"/>
      <c r="C16" s="218"/>
      <c r="D16" s="219"/>
      <c r="E16" s="661" t="s">
        <v>466</v>
      </c>
      <c r="F16" s="642"/>
      <c r="G16" s="642"/>
      <c r="H16" s="642"/>
      <c r="I16" s="642"/>
      <c r="J16" s="232">
        <f>J17+J18+J21+J24</f>
        <v>0</v>
      </c>
      <c r="K16" s="217"/>
      <c r="L16" s="548"/>
      <c r="M16" s="219"/>
      <c r="N16" s="220"/>
      <c r="O16" s="221"/>
      <c r="P16" s="222"/>
      <c r="Q16" s="657" t="s">
        <v>502</v>
      </c>
      <c r="R16" s="658"/>
      <c r="S16" s="658"/>
      <c r="T16" s="233">
        <f>SUM(T17:T20)</f>
        <v>0</v>
      </c>
      <c r="V16" s="652" t="s">
        <v>116</v>
      </c>
      <c r="W16" s="445">
        <v>17</v>
      </c>
      <c r="X16" s="440" t="s">
        <v>294</v>
      </c>
      <c r="Y16" s="440"/>
      <c r="Z16" s="435" t="s">
        <v>295</v>
      </c>
    </row>
    <row r="17" spans="2:26" ht="37.5" thickTop="1" thickBot="1" x14ac:dyDescent="0.2">
      <c r="B17" s="215"/>
      <c r="C17" s="223"/>
      <c r="D17" s="225"/>
      <c r="E17" s="227"/>
      <c r="F17" s="665" t="s">
        <v>467</v>
      </c>
      <c r="G17" s="699"/>
      <c r="H17" s="699"/>
      <c r="I17" s="699"/>
      <c r="J17" s="269"/>
      <c r="K17" s="217"/>
      <c r="L17" s="548"/>
      <c r="M17" s="219"/>
      <c r="N17" s="220"/>
      <c r="O17" s="221"/>
      <c r="P17" s="222"/>
      <c r="Q17" s="234"/>
      <c r="R17" s="235">
        <v>43</v>
      </c>
      <c r="S17" s="236" t="s">
        <v>9</v>
      </c>
      <c r="T17" s="267"/>
      <c r="V17" s="653"/>
      <c r="W17" s="444"/>
      <c r="X17" s="442">
        <v>18</v>
      </c>
      <c r="Y17" s="434" t="s">
        <v>296</v>
      </c>
      <c r="Z17" s="435" t="s">
        <v>297</v>
      </c>
    </row>
    <row r="18" spans="2:26" ht="15" thickTop="1" thickBot="1" x14ac:dyDescent="0.2">
      <c r="B18" s="237"/>
      <c r="C18" s="223"/>
      <c r="D18" s="225"/>
      <c r="E18" s="227"/>
      <c r="F18" s="706" t="s">
        <v>468</v>
      </c>
      <c r="G18" s="707"/>
      <c r="H18" s="707"/>
      <c r="I18" s="708"/>
      <c r="J18" s="238">
        <f>SUM(J19:J20)</f>
        <v>0</v>
      </c>
      <c r="K18" s="217"/>
      <c r="L18" s="548"/>
      <c r="M18" s="219"/>
      <c r="N18" s="220"/>
      <c r="O18" s="221"/>
      <c r="P18" s="222"/>
      <c r="Q18" s="234"/>
      <c r="R18" s="239">
        <v>44</v>
      </c>
      <c r="S18" s="240" t="s">
        <v>10</v>
      </c>
      <c r="T18" s="272"/>
      <c r="V18" s="653"/>
      <c r="W18" s="446"/>
      <c r="X18" s="442">
        <v>19</v>
      </c>
      <c r="Y18" s="434" t="s">
        <v>84</v>
      </c>
      <c r="Z18" s="435" t="s">
        <v>298</v>
      </c>
    </row>
    <row r="19" spans="2:26" ht="14.25" thickTop="1" x14ac:dyDescent="0.15">
      <c r="B19" s="215"/>
      <c r="C19" s="223"/>
      <c r="D19" s="225"/>
      <c r="E19" s="227"/>
      <c r="F19" s="221"/>
      <c r="G19" s="667" t="s">
        <v>469</v>
      </c>
      <c r="H19" s="668"/>
      <c r="I19" s="668"/>
      <c r="J19" s="267"/>
      <c r="K19" s="217"/>
      <c r="L19" s="548"/>
      <c r="M19" s="219"/>
      <c r="N19" s="220"/>
      <c r="O19" s="221"/>
      <c r="P19" s="222"/>
      <c r="Q19" s="234"/>
      <c r="R19" s="239">
        <v>45</v>
      </c>
      <c r="S19" s="240" t="s">
        <v>11</v>
      </c>
      <c r="T19" s="272"/>
      <c r="V19" s="653"/>
      <c r="W19" s="445">
        <v>20</v>
      </c>
      <c r="X19" s="440" t="s">
        <v>299</v>
      </c>
      <c r="Y19" s="440"/>
      <c r="Z19" s="435" t="s">
        <v>300</v>
      </c>
    </row>
    <row r="20" spans="2:26" ht="14.25" thickBot="1" x14ac:dyDescent="0.2">
      <c r="B20" s="215"/>
      <c r="C20" s="223"/>
      <c r="D20" s="225"/>
      <c r="E20" s="227"/>
      <c r="F20" s="241"/>
      <c r="G20" s="655" t="s">
        <v>470</v>
      </c>
      <c r="H20" s="656"/>
      <c r="I20" s="656"/>
      <c r="J20" s="268"/>
      <c r="K20" s="217"/>
      <c r="L20" s="548"/>
      <c r="M20" s="219"/>
      <c r="N20" s="220"/>
      <c r="O20" s="221"/>
      <c r="P20" s="222"/>
      <c r="Q20" s="242"/>
      <c r="R20" s="243">
        <v>46</v>
      </c>
      <c r="S20" s="430" t="s">
        <v>12</v>
      </c>
      <c r="T20" s="268"/>
      <c r="V20" s="653"/>
      <c r="W20" s="444"/>
      <c r="X20" s="442">
        <v>21</v>
      </c>
      <c r="Y20" s="434" t="s">
        <v>85</v>
      </c>
      <c r="Z20" s="435" t="s">
        <v>301</v>
      </c>
    </row>
    <row r="21" spans="2:26" ht="15" thickTop="1" thickBot="1" x14ac:dyDescent="0.2">
      <c r="B21" s="215"/>
      <c r="C21" s="223"/>
      <c r="D21" s="225"/>
      <c r="E21" s="227"/>
      <c r="F21" s="641" t="s">
        <v>471</v>
      </c>
      <c r="G21" s="642"/>
      <c r="H21" s="642"/>
      <c r="I21" s="642"/>
      <c r="J21" s="238">
        <f>SUM(J22:J23)</f>
        <v>0</v>
      </c>
      <c r="K21" s="217"/>
      <c r="L21" s="548"/>
      <c r="M21" s="219"/>
      <c r="N21" s="220"/>
      <c r="O21" s="221"/>
      <c r="P21" s="222"/>
      <c r="Q21" s="657" t="s">
        <v>503</v>
      </c>
      <c r="R21" s="642"/>
      <c r="S21" s="642"/>
      <c r="T21" s="244">
        <f>SUM(T22:T23)</f>
        <v>0</v>
      </c>
      <c r="V21" s="653"/>
      <c r="W21" s="444"/>
      <c r="X21" s="442">
        <v>22</v>
      </c>
      <c r="Y21" s="434" t="s">
        <v>302</v>
      </c>
      <c r="Z21" s="435" t="s">
        <v>303</v>
      </c>
    </row>
    <row r="22" spans="2:26" ht="36.75" thickTop="1" x14ac:dyDescent="0.15">
      <c r="B22" s="215"/>
      <c r="C22" s="223"/>
      <c r="D22" s="225"/>
      <c r="E22" s="227"/>
      <c r="F22" s="245"/>
      <c r="G22" s="667" t="s">
        <v>472</v>
      </c>
      <c r="H22" s="668"/>
      <c r="I22" s="668"/>
      <c r="J22" s="267"/>
      <c r="K22" s="217"/>
      <c r="L22" s="548"/>
      <c r="M22" s="219"/>
      <c r="N22" s="220"/>
      <c r="O22" s="221"/>
      <c r="P22" s="222"/>
      <c r="Q22" s="234"/>
      <c r="R22" s="235">
        <v>48</v>
      </c>
      <c r="S22" s="236" t="s">
        <v>9</v>
      </c>
      <c r="T22" s="267"/>
      <c r="V22" s="653"/>
      <c r="W22" s="444"/>
      <c r="X22" s="442">
        <v>23</v>
      </c>
      <c r="Y22" s="434" t="s">
        <v>86</v>
      </c>
      <c r="Z22" s="435" t="s">
        <v>304</v>
      </c>
    </row>
    <row r="23" spans="2:26" x14ac:dyDescent="0.15">
      <c r="B23" s="215"/>
      <c r="C23" s="223"/>
      <c r="D23" s="225"/>
      <c r="E23" s="227"/>
      <c r="F23" s="241"/>
      <c r="G23" s="655" t="s">
        <v>473</v>
      </c>
      <c r="H23" s="656"/>
      <c r="I23" s="656"/>
      <c r="J23" s="270"/>
      <c r="K23" s="217"/>
      <c r="L23" s="548"/>
      <c r="M23" s="219"/>
      <c r="N23" s="220"/>
      <c r="O23" s="246"/>
      <c r="P23" s="228"/>
      <c r="Q23" s="242"/>
      <c r="R23" s="243">
        <v>49</v>
      </c>
      <c r="S23" s="247" t="s">
        <v>15</v>
      </c>
      <c r="T23" s="270"/>
      <c r="V23" s="653"/>
      <c r="W23" s="444"/>
      <c r="X23" s="442">
        <v>24</v>
      </c>
      <c r="Y23" s="434" t="s">
        <v>305</v>
      </c>
      <c r="Z23" s="435" t="s">
        <v>306</v>
      </c>
    </row>
    <row r="24" spans="2:26" ht="14.25" thickBot="1" x14ac:dyDescent="0.2">
      <c r="B24" s="215"/>
      <c r="C24" s="218"/>
      <c r="D24" s="248"/>
      <c r="E24" s="249"/>
      <c r="F24" s="665" t="s">
        <v>474</v>
      </c>
      <c r="G24" s="699"/>
      <c r="H24" s="699"/>
      <c r="I24" s="699"/>
      <c r="J24" s="271"/>
      <c r="K24" s="217"/>
      <c r="L24" s="548"/>
      <c r="M24" s="219"/>
      <c r="N24" s="230"/>
      <c r="O24" s="665" t="s">
        <v>504</v>
      </c>
      <c r="P24" s="666"/>
      <c r="Q24" s="666"/>
      <c r="R24" s="666"/>
      <c r="S24" s="666"/>
      <c r="T24" s="271"/>
      <c r="V24" s="653"/>
      <c r="W24" s="444"/>
      <c r="X24" s="442">
        <v>25</v>
      </c>
      <c r="Y24" s="434" t="s">
        <v>87</v>
      </c>
      <c r="Z24" s="435" t="s">
        <v>307</v>
      </c>
    </row>
    <row r="25" spans="2:26" ht="14.25" thickTop="1" x14ac:dyDescent="0.15">
      <c r="B25" s="215"/>
      <c r="C25" s="223"/>
      <c r="D25" s="703" t="s">
        <v>475</v>
      </c>
      <c r="E25" s="642"/>
      <c r="F25" s="642"/>
      <c r="G25" s="642"/>
      <c r="H25" s="642"/>
      <c r="I25" s="642"/>
      <c r="J25" s="250">
        <f>J26+J29</f>
        <v>0</v>
      </c>
      <c r="K25" s="217"/>
      <c r="L25" s="548"/>
      <c r="M25" s="219"/>
      <c r="N25" s="661" t="s">
        <v>505</v>
      </c>
      <c r="O25" s="642"/>
      <c r="P25" s="642"/>
      <c r="Q25" s="642"/>
      <c r="R25" s="642"/>
      <c r="S25" s="642"/>
      <c r="T25" s="251">
        <f>T26+SUM(T31:T36)</f>
        <v>0</v>
      </c>
      <c r="V25" s="653"/>
      <c r="W25" s="444"/>
      <c r="X25" s="442">
        <v>26</v>
      </c>
      <c r="Y25" s="434" t="s">
        <v>308</v>
      </c>
      <c r="Z25" s="435" t="s">
        <v>309</v>
      </c>
    </row>
    <row r="26" spans="2:26" ht="24.75" thickBot="1" x14ac:dyDescent="0.2">
      <c r="B26" s="215"/>
      <c r="C26" s="223"/>
      <c r="D26" s="225"/>
      <c r="E26" s="661" t="s">
        <v>476</v>
      </c>
      <c r="F26" s="642"/>
      <c r="G26" s="642"/>
      <c r="H26" s="642"/>
      <c r="I26" s="642"/>
      <c r="J26" s="226">
        <f>SUM(J27:J28)</f>
        <v>0</v>
      </c>
      <c r="K26" s="217"/>
      <c r="L26" s="548"/>
      <c r="M26" s="219"/>
      <c r="N26" s="220"/>
      <c r="O26" s="641" t="s">
        <v>506</v>
      </c>
      <c r="P26" s="699"/>
      <c r="Q26" s="699"/>
      <c r="R26" s="699"/>
      <c r="S26" s="699"/>
      <c r="T26" s="252">
        <f>SUM(T27:T30)</f>
        <v>0</v>
      </c>
      <c r="V26" s="653"/>
      <c r="W26" s="444"/>
      <c r="X26" s="442">
        <v>27</v>
      </c>
      <c r="Y26" s="434" t="s">
        <v>89</v>
      </c>
      <c r="Z26" s="435" t="s">
        <v>310</v>
      </c>
    </row>
    <row r="27" spans="2:26" ht="14.25" thickTop="1" x14ac:dyDescent="0.15">
      <c r="B27" s="215"/>
      <c r="C27" s="545"/>
      <c r="D27" s="225"/>
      <c r="E27" s="227"/>
      <c r="F27" s="667" t="s">
        <v>477</v>
      </c>
      <c r="G27" s="668"/>
      <c r="H27" s="668"/>
      <c r="I27" s="668"/>
      <c r="J27" s="267"/>
      <c r="K27" s="217"/>
      <c r="L27" s="548"/>
      <c r="M27" s="219"/>
      <c r="N27" s="220"/>
      <c r="O27" s="221"/>
      <c r="P27" s="663" t="s">
        <v>507</v>
      </c>
      <c r="Q27" s="664"/>
      <c r="R27" s="664"/>
      <c r="S27" s="664"/>
      <c r="T27" s="267"/>
      <c r="V27" s="654"/>
      <c r="W27" s="446"/>
      <c r="X27" s="442">
        <v>28</v>
      </c>
      <c r="Y27" s="434" t="s">
        <v>90</v>
      </c>
      <c r="Z27" s="435" t="s">
        <v>293</v>
      </c>
    </row>
    <row r="28" spans="2:26" ht="15" customHeight="1" thickBot="1" x14ac:dyDescent="0.2">
      <c r="B28" s="215"/>
      <c r="C28" s="545"/>
      <c r="D28" s="225"/>
      <c r="E28" s="249"/>
      <c r="F28" s="655" t="s">
        <v>478</v>
      </c>
      <c r="G28" s="656"/>
      <c r="H28" s="656"/>
      <c r="I28" s="656"/>
      <c r="J28" s="268"/>
      <c r="K28" s="217"/>
      <c r="L28" s="548"/>
      <c r="M28" s="219"/>
      <c r="N28" s="220"/>
      <c r="O28" s="221"/>
      <c r="P28" s="659" t="s">
        <v>508</v>
      </c>
      <c r="Q28" s="660"/>
      <c r="R28" s="660"/>
      <c r="S28" s="660"/>
      <c r="T28" s="272"/>
      <c r="V28" s="565"/>
      <c r="W28" s="447"/>
      <c r="X28" s="434">
        <v>71</v>
      </c>
      <c r="Y28" s="434" t="s">
        <v>455</v>
      </c>
      <c r="Z28" s="435" t="s">
        <v>456</v>
      </c>
    </row>
    <row r="29" spans="2:26" ht="14.25" customHeight="1" thickTop="1" thickBot="1" x14ac:dyDescent="0.2">
      <c r="B29" s="215"/>
      <c r="C29" s="545"/>
      <c r="D29" s="225"/>
      <c r="E29" s="661" t="s">
        <v>479</v>
      </c>
      <c r="F29" s="642"/>
      <c r="G29" s="642"/>
      <c r="H29" s="642"/>
      <c r="I29" s="642"/>
      <c r="J29" s="253">
        <f>SUM(J30:J37)</f>
        <v>0</v>
      </c>
      <c r="K29" s="217"/>
      <c r="L29" s="548"/>
      <c r="M29" s="219"/>
      <c r="N29" s="220"/>
      <c r="O29" s="221"/>
      <c r="P29" s="659" t="s">
        <v>509</v>
      </c>
      <c r="Q29" s="660"/>
      <c r="R29" s="660"/>
      <c r="S29" s="660"/>
      <c r="T29" s="272"/>
      <c r="V29" s="643" t="s">
        <v>454</v>
      </c>
      <c r="W29" s="440">
        <v>32</v>
      </c>
      <c r="X29" s="434" t="s">
        <v>311</v>
      </c>
      <c r="Y29" s="434"/>
      <c r="Z29" s="435"/>
    </row>
    <row r="30" spans="2:26" ht="14.25" thickTop="1" x14ac:dyDescent="0.15">
      <c r="B30" s="215"/>
      <c r="C30" s="545"/>
      <c r="D30" s="225"/>
      <c r="E30" s="227"/>
      <c r="F30" s="667" t="s">
        <v>480</v>
      </c>
      <c r="G30" s="668"/>
      <c r="H30" s="668"/>
      <c r="I30" s="668"/>
      <c r="J30" s="267"/>
      <c r="K30" s="217"/>
      <c r="L30" s="548"/>
      <c r="M30" s="219"/>
      <c r="N30" s="220"/>
      <c r="O30" s="246"/>
      <c r="P30" s="655" t="s">
        <v>510</v>
      </c>
      <c r="Q30" s="656"/>
      <c r="R30" s="656"/>
      <c r="S30" s="656"/>
      <c r="T30" s="270"/>
      <c r="V30" s="644"/>
      <c r="W30" s="447"/>
      <c r="X30" s="445">
        <v>33</v>
      </c>
      <c r="Y30" s="440" t="s">
        <v>312</v>
      </c>
      <c r="Z30" s="435"/>
    </row>
    <row r="31" spans="2:26" x14ac:dyDescent="0.15">
      <c r="B31" s="215"/>
      <c r="C31" s="545"/>
      <c r="D31" s="225"/>
      <c r="E31" s="227"/>
      <c r="F31" s="659" t="s">
        <v>481</v>
      </c>
      <c r="G31" s="660"/>
      <c r="H31" s="660"/>
      <c r="I31" s="660"/>
      <c r="J31" s="272"/>
      <c r="K31" s="217"/>
      <c r="L31" s="548"/>
      <c r="M31" s="219"/>
      <c r="N31" s="220"/>
      <c r="O31" s="667" t="s">
        <v>511</v>
      </c>
      <c r="P31" s="668"/>
      <c r="Q31" s="668"/>
      <c r="R31" s="668"/>
      <c r="S31" s="668"/>
      <c r="T31" s="275"/>
      <c r="V31" s="644"/>
      <c r="W31" s="447"/>
      <c r="X31" s="444"/>
      <c r="Y31" s="442" t="s">
        <v>313</v>
      </c>
      <c r="Z31" s="435" t="s">
        <v>314</v>
      </c>
    </row>
    <row r="32" spans="2:26" x14ac:dyDescent="0.15">
      <c r="B32" s="215"/>
      <c r="C32" s="545"/>
      <c r="D32" s="225"/>
      <c r="E32" s="227"/>
      <c r="F32" s="659" t="s">
        <v>482</v>
      </c>
      <c r="G32" s="660"/>
      <c r="H32" s="660"/>
      <c r="I32" s="660"/>
      <c r="J32" s="272"/>
      <c r="K32" s="217"/>
      <c r="L32" s="548"/>
      <c r="M32" s="219"/>
      <c r="N32" s="220"/>
      <c r="O32" s="659" t="s">
        <v>512</v>
      </c>
      <c r="P32" s="660"/>
      <c r="Q32" s="660"/>
      <c r="R32" s="660"/>
      <c r="S32" s="660"/>
      <c r="T32" s="272"/>
      <c r="V32" s="644"/>
      <c r="W32" s="447"/>
      <c r="X32" s="444"/>
      <c r="Y32" s="442" t="s">
        <v>315</v>
      </c>
      <c r="Z32" s="435" t="s">
        <v>316</v>
      </c>
    </row>
    <row r="33" spans="2:26" x14ac:dyDescent="0.15">
      <c r="B33" s="215"/>
      <c r="C33" s="545"/>
      <c r="D33" s="225"/>
      <c r="E33" s="227"/>
      <c r="F33" s="659" t="s">
        <v>483</v>
      </c>
      <c r="G33" s="660"/>
      <c r="H33" s="660"/>
      <c r="I33" s="660"/>
      <c r="J33" s="272"/>
      <c r="K33" s="217"/>
      <c r="L33" s="548"/>
      <c r="M33" s="219"/>
      <c r="N33" s="220"/>
      <c r="O33" s="659" t="s">
        <v>513</v>
      </c>
      <c r="P33" s="660"/>
      <c r="Q33" s="660"/>
      <c r="R33" s="660"/>
      <c r="S33" s="660"/>
      <c r="T33" s="272"/>
      <c r="V33" s="644"/>
      <c r="W33" s="447"/>
      <c r="X33" s="444"/>
      <c r="Y33" s="442" t="s">
        <v>317</v>
      </c>
      <c r="Z33" s="435" t="s">
        <v>318</v>
      </c>
    </row>
    <row r="34" spans="2:26" x14ac:dyDescent="0.15">
      <c r="B34" s="215"/>
      <c r="C34" s="545"/>
      <c r="D34" s="225"/>
      <c r="E34" s="220"/>
      <c r="F34" s="659" t="s">
        <v>484</v>
      </c>
      <c r="G34" s="660"/>
      <c r="H34" s="660"/>
      <c r="I34" s="660"/>
      <c r="J34" s="272"/>
      <c r="K34" s="217"/>
      <c r="L34" s="548"/>
      <c r="M34" s="219"/>
      <c r="N34" s="220"/>
      <c r="O34" s="659" t="s">
        <v>514</v>
      </c>
      <c r="P34" s="660"/>
      <c r="Q34" s="660"/>
      <c r="R34" s="660"/>
      <c r="S34" s="660"/>
      <c r="T34" s="272"/>
      <c r="V34" s="644"/>
      <c r="W34" s="447"/>
      <c r="X34" s="444"/>
      <c r="Y34" s="442" t="s">
        <v>319</v>
      </c>
      <c r="Z34" s="435" t="s">
        <v>320</v>
      </c>
    </row>
    <row r="35" spans="2:26" x14ac:dyDescent="0.15">
      <c r="B35" s="215"/>
      <c r="C35" s="545"/>
      <c r="D35" s="225"/>
      <c r="E35" s="227"/>
      <c r="F35" s="659" t="s">
        <v>485</v>
      </c>
      <c r="G35" s="660"/>
      <c r="H35" s="660"/>
      <c r="I35" s="660"/>
      <c r="J35" s="272"/>
      <c r="K35" s="217"/>
      <c r="L35" s="548"/>
      <c r="M35" s="219"/>
      <c r="N35" s="220"/>
      <c r="O35" s="659" t="s">
        <v>515</v>
      </c>
      <c r="P35" s="660"/>
      <c r="Q35" s="660"/>
      <c r="R35" s="660"/>
      <c r="S35" s="660"/>
      <c r="T35" s="272"/>
      <c r="V35" s="644"/>
      <c r="W35" s="447"/>
      <c r="X35" s="444"/>
      <c r="Y35" s="442" t="s">
        <v>321</v>
      </c>
      <c r="Z35" s="435" t="s">
        <v>322</v>
      </c>
    </row>
    <row r="36" spans="2:26" x14ac:dyDescent="0.15">
      <c r="B36" s="215"/>
      <c r="C36" s="545"/>
      <c r="D36" s="225"/>
      <c r="E36" s="227"/>
      <c r="F36" s="659" t="s">
        <v>486</v>
      </c>
      <c r="G36" s="660"/>
      <c r="H36" s="660"/>
      <c r="I36" s="660"/>
      <c r="J36" s="272"/>
      <c r="K36" s="217"/>
      <c r="L36" s="548"/>
      <c r="M36" s="219"/>
      <c r="N36" s="230"/>
      <c r="O36" s="655" t="s">
        <v>516</v>
      </c>
      <c r="P36" s="656"/>
      <c r="Q36" s="656"/>
      <c r="R36" s="656"/>
      <c r="S36" s="656"/>
      <c r="T36" s="270"/>
      <c r="V36" s="644"/>
      <c r="W36" s="447"/>
      <c r="X36" s="444"/>
      <c r="Y36" s="442" t="s">
        <v>323</v>
      </c>
      <c r="Z36" s="435" t="s">
        <v>324</v>
      </c>
    </row>
    <row r="37" spans="2:26" ht="14.25" thickBot="1" x14ac:dyDescent="0.2">
      <c r="B37" s="215"/>
      <c r="C37" s="546"/>
      <c r="D37" s="248"/>
      <c r="E37" s="249"/>
      <c r="F37" s="655" t="s">
        <v>487</v>
      </c>
      <c r="G37" s="656"/>
      <c r="H37" s="656"/>
      <c r="I37" s="656"/>
      <c r="J37" s="268"/>
      <c r="K37" s="217"/>
      <c r="L37" s="548"/>
      <c r="M37" s="638"/>
      <c r="N37" s="677" t="s">
        <v>578</v>
      </c>
      <c r="O37" s="677"/>
      <c r="P37" s="677"/>
      <c r="Q37" s="677"/>
      <c r="R37" s="677"/>
      <c r="S37" s="678"/>
      <c r="T37" s="271"/>
      <c r="V37" s="644"/>
      <c r="W37" s="447"/>
      <c r="X37" s="444"/>
      <c r="Y37" s="445" t="s">
        <v>325</v>
      </c>
      <c r="Z37" s="435" t="s">
        <v>326</v>
      </c>
    </row>
    <row r="38" spans="2:26" ht="15" thickTop="1" thickBot="1" x14ac:dyDescent="0.2">
      <c r="B38" s="215"/>
      <c r="C38" s="696"/>
      <c r="D38" s="697"/>
      <c r="E38" s="698"/>
      <c r="F38" s="544" t="s">
        <v>488</v>
      </c>
      <c r="G38" s="534"/>
      <c r="H38" s="534"/>
      <c r="I38" s="534"/>
      <c r="J38" s="552"/>
      <c r="K38" s="217"/>
      <c r="L38" s="548"/>
      <c r="M38" s="674" t="s">
        <v>517</v>
      </c>
      <c r="N38" s="675"/>
      <c r="O38" s="675"/>
      <c r="P38" s="675"/>
      <c r="Q38" s="675"/>
      <c r="R38" s="675"/>
      <c r="S38" s="676"/>
      <c r="T38" s="254">
        <f>SUM(T39:T44)</f>
        <v>0</v>
      </c>
      <c r="V38" s="644"/>
      <c r="W38" s="447"/>
      <c r="X38" s="445">
        <v>41</v>
      </c>
      <c r="Y38" s="434" t="s">
        <v>327</v>
      </c>
      <c r="Z38" s="435"/>
    </row>
    <row r="39" spans="2:26" ht="14.25" thickTop="1" x14ac:dyDescent="0.15">
      <c r="B39" s="215"/>
      <c r="C39" s="724" t="s">
        <v>489</v>
      </c>
      <c r="D39" s="725"/>
      <c r="E39" s="725"/>
      <c r="F39" s="725"/>
      <c r="G39" s="725"/>
      <c r="H39" s="725"/>
      <c r="I39" s="726"/>
      <c r="J39" s="549">
        <f>J40+T38</f>
        <v>0</v>
      </c>
      <c r="K39" s="217"/>
      <c r="L39" s="548"/>
      <c r="M39" s="219"/>
      <c r="N39" s="667" t="s">
        <v>518</v>
      </c>
      <c r="O39" s="668"/>
      <c r="P39" s="668"/>
      <c r="Q39" s="668"/>
      <c r="R39" s="668"/>
      <c r="S39" s="668"/>
      <c r="T39" s="267"/>
      <c r="V39" s="644"/>
      <c r="W39" s="447"/>
      <c r="X39" s="448"/>
      <c r="Y39" s="445" t="s">
        <v>328</v>
      </c>
      <c r="Z39" s="435" t="s">
        <v>524</v>
      </c>
    </row>
    <row r="40" spans="2:26" x14ac:dyDescent="0.15">
      <c r="B40" s="215"/>
      <c r="C40" s="550"/>
      <c r="D40" s="703" t="s">
        <v>490</v>
      </c>
      <c r="E40" s="642"/>
      <c r="F40" s="642"/>
      <c r="G40" s="642"/>
      <c r="H40" s="642"/>
      <c r="I40" s="642"/>
      <c r="J40" s="224">
        <f>J41+T25+T37</f>
        <v>0</v>
      </c>
      <c r="K40" s="217"/>
      <c r="L40" s="548"/>
      <c r="M40" s="219"/>
      <c r="N40" s="659" t="s">
        <v>583</v>
      </c>
      <c r="O40" s="660"/>
      <c r="P40" s="660"/>
      <c r="Q40" s="660"/>
      <c r="R40" s="660"/>
      <c r="S40" s="660"/>
      <c r="T40" s="272"/>
      <c r="V40" s="644"/>
      <c r="W40" s="447"/>
      <c r="X40" s="446"/>
      <c r="Y40" s="569" t="s">
        <v>523</v>
      </c>
      <c r="Z40" s="435" t="s">
        <v>529</v>
      </c>
    </row>
    <row r="41" spans="2:26" x14ac:dyDescent="0.15">
      <c r="B41" s="215"/>
      <c r="C41" s="550"/>
      <c r="D41" s="225"/>
      <c r="E41" s="661" t="s">
        <v>491</v>
      </c>
      <c r="F41" s="642"/>
      <c r="G41" s="642"/>
      <c r="H41" s="642"/>
      <c r="I41" s="642"/>
      <c r="J41" s="255">
        <f>J42+T24</f>
        <v>0</v>
      </c>
      <c r="K41" s="217"/>
      <c r="L41" s="548"/>
      <c r="M41" s="219"/>
      <c r="N41" s="659" t="s">
        <v>519</v>
      </c>
      <c r="O41" s="660"/>
      <c r="P41" s="660"/>
      <c r="Q41" s="660"/>
      <c r="R41" s="660"/>
      <c r="S41" s="660"/>
      <c r="T41" s="272"/>
      <c r="V41" s="644"/>
      <c r="W41" s="434">
        <v>50</v>
      </c>
      <c r="X41" s="434" t="s">
        <v>329</v>
      </c>
      <c r="Y41" s="434"/>
      <c r="Z41" s="435" t="s">
        <v>330</v>
      </c>
    </row>
    <row r="42" spans="2:26" x14ac:dyDescent="0.15">
      <c r="B42" s="215"/>
      <c r="C42" s="550"/>
      <c r="D42" s="225"/>
      <c r="E42" s="227"/>
      <c r="F42" s="641" t="s">
        <v>492</v>
      </c>
      <c r="G42" s="699"/>
      <c r="H42" s="699"/>
      <c r="I42" s="699"/>
      <c r="J42" s="256">
        <f>J43+T15</f>
        <v>0</v>
      </c>
      <c r="K42" s="217"/>
      <c r="L42" s="548"/>
      <c r="M42" s="219"/>
      <c r="N42" s="659" t="s">
        <v>520</v>
      </c>
      <c r="O42" s="660"/>
      <c r="P42" s="660"/>
      <c r="Q42" s="660"/>
      <c r="R42" s="660"/>
      <c r="S42" s="660"/>
      <c r="T42" s="272"/>
      <c r="V42" s="644"/>
      <c r="W42" s="440">
        <v>52</v>
      </c>
      <c r="X42" s="434" t="s">
        <v>71</v>
      </c>
      <c r="Y42" s="434"/>
      <c r="Z42" s="435"/>
    </row>
    <row r="43" spans="2:26" ht="14.25" thickBot="1" x14ac:dyDescent="0.2">
      <c r="B43" s="215"/>
      <c r="C43" s="550"/>
      <c r="D43" s="225"/>
      <c r="E43" s="227"/>
      <c r="F43" s="221"/>
      <c r="G43" s="700" t="s">
        <v>493</v>
      </c>
      <c r="H43" s="701"/>
      <c r="I43" s="702"/>
      <c r="J43" s="257">
        <f>SUM(J44:J45)+SUM(T10:T14)</f>
        <v>0</v>
      </c>
      <c r="K43" s="217"/>
      <c r="L43" s="548"/>
      <c r="M43" s="219"/>
      <c r="N43" s="659" t="s">
        <v>521</v>
      </c>
      <c r="O43" s="660"/>
      <c r="P43" s="660"/>
      <c r="Q43" s="660"/>
      <c r="R43" s="660"/>
      <c r="S43" s="660"/>
      <c r="T43" s="272"/>
      <c r="V43" s="644"/>
      <c r="W43" s="447"/>
      <c r="X43" s="442">
        <v>53</v>
      </c>
      <c r="Y43" s="434" t="s">
        <v>94</v>
      </c>
      <c r="Z43" s="435" t="s">
        <v>331</v>
      </c>
    </row>
    <row r="44" spans="2:26" ht="15" thickTop="1" thickBot="1" x14ac:dyDescent="0.2">
      <c r="B44" s="215"/>
      <c r="C44" s="550"/>
      <c r="D44" s="225"/>
      <c r="E44" s="227"/>
      <c r="F44" s="245"/>
      <c r="G44" s="258"/>
      <c r="H44" s="667" t="s">
        <v>494</v>
      </c>
      <c r="I44" s="668"/>
      <c r="J44" s="267"/>
      <c r="K44" s="217"/>
      <c r="L44" s="548"/>
      <c r="M44" s="219"/>
      <c r="N44" s="691" t="s">
        <v>522</v>
      </c>
      <c r="O44" s="692"/>
      <c r="P44" s="692"/>
      <c r="Q44" s="692"/>
      <c r="R44" s="692"/>
      <c r="S44" s="692"/>
      <c r="T44" s="268"/>
      <c r="V44" s="644"/>
      <c r="W44" s="447"/>
      <c r="X44" s="442">
        <v>54</v>
      </c>
      <c r="Y44" s="434" t="s">
        <v>525</v>
      </c>
      <c r="Z44" s="435" t="s">
        <v>332</v>
      </c>
    </row>
    <row r="45" spans="2:26" ht="15" thickTop="1" thickBot="1" x14ac:dyDescent="0.2">
      <c r="B45" s="259"/>
      <c r="C45" s="551"/>
      <c r="D45" s="248"/>
      <c r="E45" s="249"/>
      <c r="F45" s="241"/>
      <c r="G45" s="260"/>
      <c r="H45" s="655" t="s">
        <v>495</v>
      </c>
      <c r="I45" s="656"/>
      <c r="J45" s="268"/>
      <c r="K45" s="672" t="s">
        <v>13</v>
      </c>
      <c r="L45" s="673"/>
      <c r="M45" s="673"/>
      <c r="N45" s="673"/>
      <c r="O45" s="673"/>
      <c r="P45" s="673"/>
      <c r="Q45" s="673"/>
      <c r="R45" s="673"/>
      <c r="S45" s="673"/>
      <c r="T45" s="261">
        <f>J10</f>
        <v>0</v>
      </c>
      <c r="V45" s="644"/>
      <c r="W45" s="447"/>
      <c r="X45" s="442">
        <v>55</v>
      </c>
      <c r="Y45" s="434" t="s">
        <v>333</v>
      </c>
      <c r="Z45" s="435" t="s">
        <v>334</v>
      </c>
    </row>
    <row r="46" spans="2:26" ht="14.25" thickTop="1" x14ac:dyDescent="0.15">
      <c r="V46" s="644"/>
      <c r="W46" s="447"/>
      <c r="X46" s="442">
        <v>56</v>
      </c>
      <c r="Y46" s="434" t="s">
        <v>335</v>
      </c>
      <c r="Z46" s="435" t="s">
        <v>336</v>
      </c>
    </row>
    <row r="47" spans="2:26" ht="14.25" customHeight="1" x14ac:dyDescent="0.15">
      <c r="J47" s="262"/>
      <c r="V47" s="644"/>
      <c r="W47" s="434">
        <v>57</v>
      </c>
      <c r="X47" s="434" t="s">
        <v>74</v>
      </c>
      <c r="Y47" s="434"/>
      <c r="Z47" s="435" t="s">
        <v>337</v>
      </c>
    </row>
    <row r="48" spans="2:26" ht="14.25" thickBot="1" x14ac:dyDescent="0.2">
      <c r="B48" s="208" t="s">
        <v>1</v>
      </c>
      <c r="V48" s="644"/>
      <c r="W48" s="434">
        <v>58</v>
      </c>
      <c r="X48" s="434" t="s">
        <v>119</v>
      </c>
      <c r="Y48" s="434"/>
      <c r="Z48" s="435" t="s">
        <v>338</v>
      </c>
    </row>
    <row r="49" spans="2:26" ht="15" customHeight="1" thickTop="1" thickBot="1" x14ac:dyDescent="0.2">
      <c r="B49" s="263"/>
      <c r="C49" s="669" t="s">
        <v>2</v>
      </c>
      <c r="D49" s="670"/>
      <c r="E49" s="670"/>
      <c r="F49" s="670"/>
      <c r="G49" s="670"/>
      <c r="H49" s="670"/>
      <c r="I49" s="671"/>
      <c r="J49" s="273">
        <v>0.54797855114977168</v>
      </c>
      <c r="V49" s="644"/>
      <c r="W49" s="434">
        <v>59</v>
      </c>
      <c r="X49" s="434" t="s">
        <v>350</v>
      </c>
      <c r="Y49" s="434"/>
      <c r="Z49" s="435" t="s">
        <v>351</v>
      </c>
    </row>
    <row r="50" spans="2:26" ht="13.5" customHeight="1" thickTop="1" x14ac:dyDescent="0.15">
      <c r="L50" s="264"/>
      <c r="M50" s="264"/>
      <c r="N50" s="264"/>
      <c r="O50" s="264"/>
      <c r="P50" s="264"/>
      <c r="Q50" s="264"/>
      <c r="R50" s="264"/>
      <c r="V50" s="644"/>
      <c r="W50" s="434">
        <v>60</v>
      </c>
      <c r="X50" s="434" t="s">
        <v>526</v>
      </c>
      <c r="Y50" s="434"/>
      <c r="Z50" s="435" t="s">
        <v>349</v>
      </c>
    </row>
    <row r="51" spans="2:26" ht="13.5" customHeight="1" x14ac:dyDescent="0.15">
      <c r="L51" s="264"/>
      <c r="M51" s="264"/>
      <c r="N51" s="264"/>
      <c r="O51" s="264"/>
      <c r="P51" s="264"/>
      <c r="Q51" s="264"/>
      <c r="R51" s="264"/>
      <c r="V51" s="644"/>
      <c r="W51" s="434">
        <v>61</v>
      </c>
      <c r="X51" s="434" t="s">
        <v>76</v>
      </c>
      <c r="Y51" s="434"/>
      <c r="Z51" s="435" t="s">
        <v>339</v>
      </c>
    </row>
    <row r="52" spans="2:26" ht="13.5" customHeight="1" x14ac:dyDescent="0.15">
      <c r="C52" s="715" t="s">
        <v>16</v>
      </c>
      <c r="D52" s="716"/>
      <c r="E52" s="716"/>
      <c r="F52" s="716"/>
      <c r="G52" s="716"/>
      <c r="H52" s="717"/>
      <c r="I52" s="635" t="s">
        <v>565</v>
      </c>
      <c r="J52" s="276">
        <v>0.53201428754154634</v>
      </c>
      <c r="L52" s="264"/>
      <c r="M52" s="264"/>
      <c r="N52" s="264"/>
      <c r="O52" s="264"/>
      <c r="P52" s="264"/>
      <c r="Q52" s="264"/>
      <c r="R52" s="264"/>
      <c r="V52" s="644"/>
      <c r="W52" s="434">
        <v>62</v>
      </c>
      <c r="X52" s="434" t="s">
        <v>340</v>
      </c>
      <c r="Y52" s="434"/>
      <c r="Z52" s="435" t="s">
        <v>527</v>
      </c>
    </row>
    <row r="53" spans="2:26" x14ac:dyDescent="0.15">
      <c r="C53" s="718"/>
      <c r="D53" s="719"/>
      <c r="E53" s="719"/>
      <c r="F53" s="719"/>
      <c r="G53" s="719"/>
      <c r="H53" s="720"/>
      <c r="I53" s="635" t="s">
        <v>566</v>
      </c>
      <c r="J53" s="276">
        <v>0.56345974883775385</v>
      </c>
      <c r="L53" s="264"/>
      <c r="M53" s="264"/>
      <c r="N53" s="264"/>
      <c r="O53" s="264"/>
      <c r="P53" s="264"/>
      <c r="Q53" s="264"/>
      <c r="R53" s="264"/>
      <c r="V53" s="645"/>
      <c r="W53" s="434" t="s">
        <v>579</v>
      </c>
      <c r="X53" s="434"/>
      <c r="Y53" s="449"/>
      <c r="Z53" s="450" t="s">
        <v>341</v>
      </c>
    </row>
    <row r="54" spans="2:26" x14ac:dyDescent="0.15">
      <c r="C54" s="718"/>
      <c r="D54" s="719"/>
      <c r="E54" s="719"/>
      <c r="F54" s="719"/>
      <c r="G54" s="719"/>
      <c r="H54" s="720"/>
      <c r="I54" s="635" t="s">
        <v>567</v>
      </c>
      <c r="J54" s="276">
        <v>0.55749884195710142</v>
      </c>
      <c r="L54" s="264"/>
      <c r="M54" s="264"/>
      <c r="N54" s="264"/>
      <c r="O54" s="264"/>
      <c r="P54" s="264"/>
      <c r="Q54" s="264"/>
      <c r="R54" s="264"/>
      <c r="V54" s="693" t="s">
        <v>342</v>
      </c>
      <c r="W54" s="442">
        <v>65</v>
      </c>
      <c r="X54" s="434" t="s">
        <v>96</v>
      </c>
      <c r="Y54" s="449"/>
      <c r="Z54" s="435" t="s">
        <v>343</v>
      </c>
    </row>
    <row r="55" spans="2:26" x14ac:dyDescent="0.15">
      <c r="C55" s="718"/>
      <c r="D55" s="719"/>
      <c r="E55" s="719"/>
      <c r="F55" s="719"/>
      <c r="G55" s="719"/>
      <c r="H55" s="720"/>
      <c r="I55" s="635" t="s">
        <v>568</v>
      </c>
      <c r="J55" s="276">
        <v>0.53405753997164662</v>
      </c>
      <c r="L55" s="264"/>
      <c r="M55" s="264"/>
      <c r="N55" s="264"/>
      <c r="O55" s="264"/>
      <c r="P55" s="264"/>
      <c r="Q55" s="264"/>
      <c r="R55" s="264"/>
      <c r="V55" s="694"/>
      <c r="W55" s="442">
        <v>66</v>
      </c>
      <c r="X55" s="434" t="s">
        <v>582</v>
      </c>
      <c r="Y55" s="449"/>
      <c r="Z55" s="435" t="s">
        <v>344</v>
      </c>
    </row>
    <row r="56" spans="2:26" x14ac:dyDescent="0.15">
      <c r="C56" s="718"/>
      <c r="D56" s="719"/>
      <c r="E56" s="719"/>
      <c r="F56" s="719"/>
      <c r="G56" s="719"/>
      <c r="H56" s="720"/>
      <c r="I56" s="635" t="s">
        <v>569</v>
      </c>
      <c r="J56" s="276">
        <v>0.55386691633560226</v>
      </c>
      <c r="V56" s="694"/>
      <c r="W56" s="442">
        <v>67</v>
      </c>
      <c r="X56" s="434" t="s">
        <v>97</v>
      </c>
      <c r="Y56" s="449"/>
      <c r="Z56" s="435" t="s">
        <v>345</v>
      </c>
    </row>
    <row r="57" spans="2:26" ht="24.75" customHeight="1" x14ac:dyDescent="0.15">
      <c r="C57" s="721"/>
      <c r="D57" s="722"/>
      <c r="E57" s="722"/>
      <c r="F57" s="722"/>
      <c r="G57" s="722"/>
      <c r="H57" s="723"/>
      <c r="I57" s="636" t="s">
        <v>570</v>
      </c>
      <c r="J57" s="276">
        <v>0.54797855114977168</v>
      </c>
      <c r="V57" s="694"/>
      <c r="W57" s="442">
        <v>68</v>
      </c>
      <c r="X57" s="434" t="s">
        <v>346</v>
      </c>
      <c r="Y57" s="449"/>
      <c r="Z57" s="435" t="s">
        <v>347</v>
      </c>
    </row>
    <row r="58" spans="2:26" ht="14.25" customHeight="1" x14ac:dyDescent="0.15">
      <c r="V58" s="694"/>
      <c r="W58" s="442">
        <v>69</v>
      </c>
      <c r="X58" s="434" t="s">
        <v>98</v>
      </c>
      <c r="Y58" s="449"/>
      <c r="Z58" s="435" t="s">
        <v>348</v>
      </c>
    </row>
    <row r="59" spans="2:26" ht="14.25" thickBot="1" x14ac:dyDescent="0.2">
      <c r="B59" s="208" t="s">
        <v>3</v>
      </c>
      <c r="V59" s="694"/>
      <c r="W59" s="688">
        <v>70</v>
      </c>
      <c r="X59" s="682" t="s">
        <v>77</v>
      </c>
      <c r="Y59" s="683"/>
      <c r="Z59" s="679" t="s">
        <v>457</v>
      </c>
    </row>
    <row r="60" spans="2:26" ht="15" customHeight="1" thickTop="1" thickBot="1" x14ac:dyDescent="0.2">
      <c r="C60" s="669" t="s">
        <v>4</v>
      </c>
      <c r="D60" s="670"/>
      <c r="E60" s="670"/>
      <c r="F60" s="670"/>
      <c r="G60" s="670"/>
      <c r="H60" s="671"/>
      <c r="I60" s="274" t="s">
        <v>6</v>
      </c>
      <c r="L60" s="264"/>
      <c r="M60" s="264"/>
      <c r="N60" s="264"/>
      <c r="O60" s="264"/>
      <c r="P60" s="264"/>
      <c r="Q60" s="264"/>
      <c r="R60" s="264"/>
      <c r="V60" s="694"/>
      <c r="W60" s="689"/>
      <c r="X60" s="684"/>
      <c r="Y60" s="685"/>
      <c r="Z60" s="680"/>
    </row>
    <row r="61" spans="2:26" ht="13.5" customHeight="1" thickTop="1" x14ac:dyDescent="0.15">
      <c r="L61" s="264"/>
      <c r="M61" s="264"/>
      <c r="N61" s="264"/>
      <c r="O61" s="264"/>
      <c r="P61" s="264"/>
      <c r="Q61" s="264"/>
      <c r="R61" s="264"/>
      <c r="V61" s="694"/>
      <c r="W61" s="689"/>
      <c r="X61" s="684"/>
      <c r="Y61" s="685"/>
      <c r="Z61" s="680"/>
    </row>
    <row r="62" spans="2:26" x14ac:dyDescent="0.15">
      <c r="I62" s="265" t="s">
        <v>8</v>
      </c>
      <c r="J62" s="266">
        <v>100</v>
      </c>
      <c r="L62" s="264"/>
      <c r="M62" s="264"/>
      <c r="N62" s="264"/>
      <c r="O62" s="264"/>
      <c r="P62" s="264"/>
      <c r="Q62" s="264"/>
      <c r="R62" s="264"/>
      <c r="V62" s="695"/>
      <c r="W62" s="690"/>
      <c r="X62" s="686"/>
      <c r="Y62" s="687"/>
      <c r="Z62" s="681"/>
    </row>
    <row r="63" spans="2:26" ht="13.5" customHeight="1" x14ac:dyDescent="0.15">
      <c r="C63" s="712" t="s">
        <v>7</v>
      </c>
      <c r="D63" s="713"/>
      <c r="E63" s="713"/>
      <c r="F63" s="713"/>
      <c r="G63" s="713"/>
      <c r="H63" s="714"/>
      <c r="I63" s="265" t="s">
        <v>5</v>
      </c>
      <c r="J63" s="266">
        <v>1</v>
      </c>
    </row>
    <row r="64" spans="2:26" x14ac:dyDescent="0.15">
      <c r="C64" s="709">
        <f>VLOOKUP(I60,I62:J64,2,FALSE)</f>
        <v>1E-3</v>
      </c>
      <c r="D64" s="710"/>
      <c r="E64" s="710"/>
      <c r="F64" s="710"/>
      <c r="G64" s="710"/>
      <c r="H64" s="711"/>
      <c r="I64" s="265" t="s">
        <v>6</v>
      </c>
      <c r="J64" s="266">
        <v>1E-3</v>
      </c>
    </row>
  </sheetData>
  <sheetProtection sheet="1" objects="1" scenarios="1"/>
  <mergeCells count="85">
    <mergeCell ref="C64:H64"/>
    <mergeCell ref="C63:H63"/>
    <mergeCell ref="C52:H57"/>
    <mergeCell ref="C39:I39"/>
    <mergeCell ref="B2:H2"/>
    <mergeCell ref="I2:T2"/>
    <mergeCell ref="N39:S39"/>
    <mergeCell ref="F37:I37"/>
    <mergeCell ref="B7:I9"/>
    <mergeCell ref="J7:J9"/>
    <mergeCell ref="K7:S9"/>
    <mergeCell ref="E13:I13"/>
    <mergeCell ref="D12:I12"/>
    <mergeCell ref="Q10:S10"/>
    <mergeCell ref="Q11:S11"/>
    <mergeCell ref="B10:I10"/>
    <mergeCell ref="C11:I11"/>
    <mergeCell ref="F14:I14"/>
    <mergeCell ref="Q13:S13"/>
    <mergeCell ref="F15:I15"/>
    <mergeCell ref="F27:I27"/>
    <mergeCell ref="E16:I16"/>
    <mergeCell ref="G19:I19"/>
    <mergeCell ref="E26:I26"/>
    <mergeCell ref="O26:S26"/>
    <mergeCell ref="F17:I17"/>
    <mergeCell ref="G22:I22"/>
    <mergeCell ref="G20:I20"/>
    <mergeCell ref="F18:I18"/>
    <mergeCell ref="G23:I23"/>
    <mergeCell ref="F24:I24"/>
    <mergeCell ref="D25:I25"/>
    <mergeCell ref="F28:I28"/>
    <mergeCell ref="O36:S36"/>
    <mergeCell ref="P29:S29"/>
    <mergeCell ref="C49:I49"/>
    <mergeCell ref="F42:I42"/>
    <mergeCell ref="G43:I43"/>
    <mergeCell ref="F36:I36"/>
    <mergeCell ref="D40:I40"/>
    <mergeCell ref="F33:I33"/>
    <mergeCell ref="F34:I34"/>
    <mergeCell ref="F30:I30"/>
    <mergeCell ref="F31:I31"/>
    <mergeCell ref="Z59:Z62"/>
    <mergeCell ref="X59:Y62"/>
    <mergeCell ref="W59:W62"/>
    <mergeCell ref="N40:S40"/>
    <mergeCell ref="N43:S43"/>
    <mergeCell ref="N44:S44"/>
    <mergeCell ref="V54:V62"/>
    <mergeCell ref="F35:I35"/>
    <mergeCell ref="C60:H60"/>
    <mergeCell ref="H44:I44"/>
    <mergeCell ref="H45:I45"/>
    <mergeCell ref="O35:S35"/>
    <mergeCell ref="K45:S45"/>
    <mergeCell ref="N41:S41"/>
    <mergeCell ref="N42:S42"/>
    <mergeCell ref="E41:I41"/>
    <mergeCell ref="M38:S38"/>
    <mergeCell ref="N37:S37"/>
    <mergeCell ref="C38:E38"/>
    <mergeCell ref="O34:S34"/>
    <mergeCell ref="O32:S32"/>
    <mergeCell ref="F32:I32"/>
    <mergeCell ref="E29:I29"/>
    <mergeCell ref="O31:S31"/>
    <mergeCell ref="O33:S33"/>
    <mergeCell ref="T7:T9"/>
    <mergeCell ref="F21:I21"/>
    <mergeCell ref="V29:V53"/>
    <mergeCell ref="V3:Y3"/>
    <mergeCell ref="V4:V15"/>
    <mergeCell ref="V16:V27"/>
    <mergeCell ref="P30:S30"/>
    <mergeCell ref="Q16:S16"/>
    <mergeCell ref="Q14:S14"/>
    <mergeCell ref="Q12:S12"/>
    <mergeCell ref="N25:S25"/>
    <mergeCell ref="P15:S15"/>
    <mergeCell ref="P27:S27"/>
    <mergeCell ref="P28:S28"/>
    <mergeCell ref="Q21:S21"/>
    <mergeCell ref="O24:S24"/>
  </mergeCells>
  <phoneticPr fontId="2"/>
  <dataValidations count="4">
    <dataValidation type="list" allowBlank="1" showInputMessage="1" showErrorMessage="1" sqref="J49" xr:uid="{00000000-0002-0000-0100-000000000000}">
      <formula1>$J$52:$J$57</formula1>
    </dataValidation>
    <dataValidation type="list" allowBlank="1" showInputMessage="1" showErrorMessage="1" sqref="I60" xr:uid="{00000000-0002-0000-0100-000001000000}">
      <formula1>$I$62:$I$64</formula1>
    </dataValidation>
    <dataValidation imeMode="hiragana" allowBlank="1" showInputMessage="1" showErrorMessage="1" sqref="I2:T2" xr:uid="{00000000-0002-0000-0100-000002000000}"/>
    <dataValidation imeMode="halfAlpha" allowBlank="1" showInputMessage="1" showErrorMessage="1" sqref="J10:J45 T10:T45" xr:uid="{00000000-0002-0000-0100-000003000000}"/>
  </dataValidations>
  <pageMargins left="0.59055118110236227" right="0" top="0.22" bottom="0.19685039370078741" header="0.23" footer="0.51181102362204722"/>
  <pageSetup paperSize="9" scale="92" orientation="portrait" cellComments="asDisplayed" r:id="rId1"/>
  <headerFooter alignWithMargins="0"/>
  <cellWatches>
    <cellWatch r="I60"/>
  </cellWatches>
  <ignoredErrors>
    <ignoredError sqref="W4:X9" numberStoredAsText="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66FF"/>
  </sheetPr>
  <dimension ref="B1:O48"/>
  <sheetViews>
    <sheetView zoomScale="130" zoomScaleNormal="130" workbookViewId="0"/>
  </sheetViews>
  <sheetFormatPr defaultColWidth="9" defaultRowHeight="13.5" x14ac:dyDescent="0.15"/>
  <cols>
    <col min="1" max="1" width="2.625" style="5" customWidth="1"/>
    <col min="2" max="4" width="1.625" style="5" customWidth="1"/>
    <col min="5" max="5" width="10" style="5" customWidth="1"/>
    <col min="6" max="6" width="3" style="5" customWidth="1"/>
    <col min="7" max="10" width="14.625" style="5" customWidth="1"/>
    <col min="11" max="16384" width="9" style="5"/>
  </cols>
  <sheetData>
    <row r="1" spans="2:10" ht="15" customHeight="1" x14ac:dyDescent="0.15"/>
    <row r="2" spans="2:10" ht="15" customHeight="1" x14ac:dyDescent="0.15">
      <c r="B2" s="7" t="s">
        <v>17</v>
      </c>
    </row>
    <row r="3" spans="2:10" ht="15" customHeight="1" x14ac:dyDescent="0.15"/>
    <row r="4" spans="2:10" ht="22.5" customHeight="1" x14ac:dyDescent="0.15">
      <c r="B4" s="763" t="s">
        <v>0</v>
      </c>
      <c r="C4" s="764"/>
      <c r="D4" s="765"/>
      <c r="E4" s="765"/>
      <c r="F4" s="766"/>
      <c r="G4" s="760" t="str">
        <f>IF(③入力!I2="","",③入力!I2)</f>
        <v/>
      </c>
      <c r="H4" s="761"/>
      <c r="I4" s="761"/>
      <c r="J4" s="762"/>
    </row>
    <row r="5" spans="2:10" ht="15" customHeight="1" x14ac:dyDescent="0.15">
      <c r="J5" s="6" t="str">
        <f>"（単位："&amp;③入力!I60&amp;"、人）"</f>
        <v>（単位：千円、人）</v>
      </c>
    </row>
    <row r="6" spans="2:10" ht="15" customHeight="1" x14ac:dyDescent="0.15">
      <c r="B6" s="758"/>
      <c r="C6" s="758"/>
      <c r="D6" s="758"/>
      <c r="E6" s="758"/>
      <c r="F6" s="758"/>
      <c r="G6" s="751" t="s">
        <v>18</v>
      </c>
      <c r="H6" s="750" t="s">
        <v>141</v>
      </c>
      <c r="I6" s="748" t="s">
        <v>142</v>
      </c>
      <c r="J6" s="750" t="s">
        <v>19</v>
      </c>
    </row>
    <row r="7" spans="2:10" ht="15" customHeight="1" x14ac:dyDescent="0.15">
      <c r="B7" s="758"/>
      <c r="C7" s="758"/>
      <c r="D7" s="758"/>
      <c r="E7" s="758"/>
      <c r="F7" s="758"/>
      <c r="G7" s="751"/>
      <c r="H7" s="750"/>
      <c r="I7" s="749"/>
      <c r="J7" s="751"/>
    </row>
    <row r="8" spans="2:10" ht="15" customHeight="1" x14ac:dyDescent="0.15">
      <c r="B8" s="8"/>
      <c r="C8" s="9"/>
      <c r="D8" s="9"/>
      <c r="E8" s="754" t="s">
        <v>20</v>
      </c>
      <c r="F8" s="10"/>
      <c r="G8" s="756">
        <f>⑧計算域Ⅱ!D49</f>
        <v>0</v>
      </c>
      <c r="H8" s="756">
        <f>⑧計算域Ⅱ!I49</f>
        <v>0</v>
      </c>
      <c r="I8" s="756">
        <f>⑧計算域Ⅱ!P49</f>
        <v>0</v>
      </c>
      <c r="J8" s="756">
        <f>⑧計算域Ⅱ!S49</f>
        <v>0</v>
      </c>
    </row>
    <row r="9" spans="2:10" ht="15" customHeight="1" x14ac:dyDescent="0.15">
      <c r="B9" s="11"/>
      <c r="C9" s="12"/>
      <c r="D9" s="12"/>
      <c r="E9" s="755"/>
      <c r="F9" s="13" t="s">
        <v>28</v>
      </c>
      <c r="G9" s="757"/>
      <c r="H9" s="757"/>
      <c r="I9" s="757"/>
      <c r="J9" s="757"/>
    </row>
    <row r="10" spans="2:10" ht="15" customHeight="1" x14ac:dyDescent="0.15">
      <c r="B10" s="11"/>
      <c r="C10" s="8"/>
      <c r="D10" s="9"/>
      <c r="E10" s="754" t="s">
        <v>21</v>
      </c>
      <c r="F10" s="10"/>
      <c r="G10" s="756">
        <f>⑧計算域Ⅱ!E49</f>
        <v>0</v>
      </c>
      <c r="H10" s="756">
        <f>⑧計算域Ⅱ!J49</f>
        <v>0</v>
      </c>
      <c r="I10" s="756">
        <f>⑧計算域Ⅱ!Q49</f>
        <v>0</v>
      </c>
      <c r="J10" s="756">
        <f>⑧計算域Ⅱ!T49</f>
        <v>0</v>
      </c>
    </row>
    <row r="11" spans="2:10" ht="15" customHeight="1" x14ac:dyDescent="0.15">
      <c r="B11" s="11"/>
      <c r="C11" s="11"/>
      <c r="D11" s="12"/>
      <c r="E11" s="755"/>
      <c r="F11" s="13" t="s">
        <v>29</v>
      </c>
      <c r="G11" s="757"/>
      <c r="H11" s="757"/>
      <c r="I11" s="757"/>
      <c r="J11" s="757"/>
    </row>
    <row r="12" spans="2:10" ht="15" customHeight="1" x14ac:dyDescent="0.15">
      <c r="B12" s="11"/>
      <c r="C12" s="11"/>
      <c r="D12" s="8"/>
      <c r="E12" s="754" t="s">
        <v>22</v>
      </c>
      <c r="F12" s="10"/>
      <c r="G12" s="756">
        <f>⑧計算域Ⅱ!F49</f>
        <v>0</v>
      </c>
      <c r="H12" s="756">
        <f>⑧計算域Ⅱ!K49</f>
        <v>0</v>
      </c>
      <c r="I12" s="756">
        <f>⑧計算域Ⅱ!R49</f>
        <v>0</v>
      </c>
      <c r="J12" s="756">
        <f>⑧計算域Ⅱ!U49</f>
        <v>0</v>
      </c>
    </row>
    <row r="13" spans="2:10" ht="15" customHeight="1" x14ac:dyDescent="0.15">
      <c r="B13" s="11"/>
      <c r="C13" s="11"/>
      <c r="D13" s="11"/>
      <c r="E13" s="755"/>
      <c r="F13" s="13" t="s">
        <v>30</v>
      </c>
      <c r="G13" s="757"/>
      <c r="H13" s="757"/>
      <c r="I13" s="757"/>
      <c r="J13" s="757"/>
    </row>
    <row r="14" spans="2:10" ht="15" customHeight="1" x14ac:dyDescent="0.15">
      <c r="B14" s="8"/>
      <c r="C14" s="9"/>
      <c r="D14" s="9"/>
      <c r="E14" s="754" t="s">
        <v>23</v>
      </c>
      <c r="F14" s="10"/>
      <c r="G14" s="756">
        <f>⑧計算域Ⅱ!D97</f>
        <v>0</v>
      </c>
      <c r="H14" s="756">
        <f>⑧計算域Ⅱ!F97</f>
        <v>0</v>
      </c>
      <c r="I14" s="756">
        <f>⑧計算域Ⅱ!H97</f>
        <v>0</v>
      </c>
      <c r="J14" s="756">
        <f>⑧計算域Ⅱ!J97</f>
        <v>0</v>
      </c>
    </row>
    <row r="15" spans="2:10" ht="15" customHeight="1" x14ac:dyDescent="0.15">
      <c r="B15" s="11"/>
      <c r="C15" s="12"/>
      <c r="D15" s="12"/>
      <c r="E15" s="755"/>
      <c r="F15" s="13" t="s">
        <v>31</v>
      </c>
      <c r="G15" s="757"/>
      <c r="H15" s="757"/>
      <c r="I15" s="757"/>
      <c r="J15" s="757"/>
    </row>
    <row r="16" spans="2:10" ht="15" customHeight="1" x14ac:dyDescent="0.15">
      <c r="B16" s="11"/>
      <c r="C16" s="8"/>
      <c r="D16" s="9"/>
      <c r="E16" s="754" t="s">
        <v>24</v>
      </c>
      <c r="F16" s="10"/>
      <c r="G16" s="756">
        <f>⑧計算域Ⅱ!E97</f>
        <v>0</v>
      </c>
      <c r="H16" s="756">
        <f>⑧計算域Ⅱ!G97</f>
        <v>0</v>
      </c>
      <c r="I16" s="756">
        <f>⑧計算域Ⅱ!I97</f>
        <v>0</v>
      </c>
      <c r="J16" s="756">
        <f>⑧計算域Ⅱ!K97</f>
        <v>0</v>
      </c>
    </row>
    <row r="17" spans="2:15" ht="15" customHeight="1" x14ac:dyDescent="0.15">
      <c r="B17" s="14"/>
      <c r="C17" s="14"/>
      <c r="D17" s="15"/>
      <c r="E17" s="759"/>
      <c r="F17" s="16" t="s">
        <v>32</v>
      </c>
      <c r="G17" s="757"/>
      <c r="H17" s="757"/>
      <c r="I17" s="757"/>
      <c r="J17" s="757"/>
    </row>
    <row r="18" spans="2:15" ht="15" customHeight="1" x14ac:dyDescent="0.15">
      <c r="B18" s="17"/>
      <c r="C18" s="17"/>
      <c r="D18" s="17"/>
      <c r="E18" s="17"/>
      <c r="F18" s="17"/>
      <c r="G18" s="17"/>
      <c r="J18" s="18" t="s">
        <v>33</v>
      </c>
      <c r="K18" s="18"/>
      <c r="L18" s="18"/>
      <c r="M18" s="18"/>
      <c r="N18" s="18"/>
      <c r="O18" s="18"/>
    </row>
    <row r="19" spans="2:15" ht="15" customHeight="1" x14ac:dyDescent="0.15">
      <c r="B19" s="17"/>
      <c r="C19" s="17"/>
      <c r="D19" s="17"/>
      <c r="E19" s="17"/>
      <c r="F19" s="17"/>
      <c r="G19" s="17"/>
      <c r="J19" s="18"/>
      <c r="K19" s="18"/>
      <c r="L19" s="18"/>
      <c r="M19" s="18"/>
      <c r="N19" s="18"/>
      <c r="O19" s="18"/>
    </row>
    <row r="20" spans="2:15" ht="15" customHeight="1" x14ac:dyDescent="0.15">
      <c r="B20" s="19" t="s">
        <v>28</v>
      </c>
      <c r="C20" s="20"/>
      <c r="D20" s="747" t="s">
        <v>34</v>
      </c>
      <c r="E20" s="747"/>
      <c r="F20" s="747"/>
      <c r="G20" s="747"/>
      <c r="H20" s="747"/>
      <c r="I20" s="747"/>
      <c r="J20" s="747"/>
      <c r="K20" s="747"/>
    </row>
    <row r="21" spans="2:15" ht="15" customHeight="1" x14ac:dyDescent="0.15">
      <c r="B21" s="745" t="s">
        <v>29</v>
      </c>
      <c r="C21" s="745"/>
      <c r="D21" s="752" t="s">
        <v>35</v>
      </c>
      <c r="E21" s="753"/>
      <c r="F21" s="753"/>
      <c r="G21" s="753"/>
      <c r="H21" s="753"/>
      <c r="I21" s="753"/>
      <c r="J21" s="753"/>
      <c r="K21" s="21"/>
    </row>
    <row r="22" spans="2:15" ht="15" customHeight="1" x14ac:dyDescent="0.15">
      <c r="B22" s="745"/>
      <c r="C22" s="745"/>
      <c r="D22" s="753"/>
      <c r="E22" s="753"/>
      <c r="F22" s="753"/>
      <c r="G22" s="753"/>
      <c r="H22" s="753"/>
      <c r="I22" s="753"/>
      <c r="J22" s="753"/>
      <c r="K22" s="21"/>
    </row>
    <row r="23" spans="2:15" ht="15" customHeight="1" x14ac:dyDescent="0.15">
      <c r="B23" s="745"/>
      <c r="C23" s="745"/>
      <c r="D23" s="753"/>
      <c r="E23" s="753"/>
      <c r="F23" s="753"/>
      <c r="G23" s="753"/>
      <c r="H23" s="753"/>
      <c r="I23" s="753"/>
      <c r="J23" s="753"/>
      <c r="K23" s="22"/>
    </row>
    <row r="24" spans="2:15" ht="15" customHeight="1" x14ac:dyDescent="0.15">
      <c r="B24" s="745" t="s">
        <v>30</v>
      </c>
      <c r="C24" s="745"/>
      <c r="D24" s="752" t="s">
        <v>36</v>
      </c>
      <c r="E24" s="753"/>
      <c r="F24" s="753"/>
      <c r="G24" s="753"/>
      <c r="H24" s="753"/>
      <c r="I24" s="753"/>
      <c r="J24" s="753"/>
      <c r="K24" s="23"/>
    </row>
    <row r="25" spans="2:15" ht="15" customHeight="1" x14ac:dyDescent="0.15">
      <c r="B25" s="745"/>
      <c r="C25" s="745"/>
      <c r="D25" s="753"/>
      <c r="E25" s="753"/>
      <c r="F25" s="753"/>
      <c r="G25" s="753"/>
      <c r="H25" s="753"/>
      <c r="I25" s="753"/>
      <c r="J25" s="753"/>
      <c r="K25" s="23"/>
    </row>
    <row r="26" spans="2:15" ht="15" customHeight="1" x14ac:dyDescent="0.15">
      <c r="B26" s="745"/>
      <c r="C26" s="745"/>
      <c r="D26" s="753"/>
      <c r="E26" s="753"/>
      <c r="F26" s="753"/>
      <c r="G26" s="753"/>
      <c r="H26" s="753"/>
      <c r="I26" s="753"/>
      <c r="J26" s="753"/>
    </row>
    <row r="27" spans="2:15" ht="15" customHeight="1" x14ac:dyDescent="0.15">
      <c r="B27" s="745" t="s">
        <v>31</v>
      </c>
      <c r="C27" s="745"/>
      <c r="D27" s="752" t="s">
        <v>269</v>
      </c>
      <c r="E27" s="752"/>
      <c r="F27" s="752"/>
      <c r="G27" s="752"/>
      <c r="H27" s="752"/>
      <c r="I27" s="752"/>
      <c r="J27" s="752"/>
      <c r="K27" s="17"/>
    </row>
    <row r="28" spans="2:15" ht="15" customHeight="1" x14ac:dyDescent="0.15">
      <c r="B28" s="745"/>
      <c r="C28" s="745"/>
      <c r="D28" s="752"/>
      <c r="E28" s="752"/>
      <c r="F28" s="752"/>
      <c r="G28" s="752"/>
      <c r="H28" s="752"/>
      <c r="I28" s="752"/>
      <c r="J28" s="752"/>
      <c r="K28" s="17"/>
    </row>
    <row r="29" spans="2:15" ht="15" customHeight="1" x14ac:dyDescent="0.15">
      <c r="B29" s="745" t="s">
        <v>32</v>
      </c>
      <c r="C29" s="745"/>
      <c r="D29" s="752" t="s">
        <v>270</v>
      </c>
      <c r="E29" s="752"/>
      <c r="F29" s="752"/>
      <c r="G29" s="752"/>
      <c r="H29" s="752"/>
      <c r="I29" s="752"/>
      <c r="J29" s="752"/>
      <c r="K29" s="23"/>
    </row>
    <row r="30" spans="2:15" ht="15" customHeight="1" x14ac:dyDescent="0.15">
      <c r="B30" s="745"/>
      <c r="C30" s="745"/>
      <c r="D30" s="752"/>
      <c r="E30" s="752"/>
      <c r="F30" s="752"/>
      <c r="G30" s="752"/>
      <c r="H30" s="752"/>
      <c r="I30" s="752"/>
      <c r="J30" s="752"/>
      <c r="K30" s="23"/>
    </row>
    <row r="31" spans="2:15" ht="15" customHeight="1" x14ac:dyDescent="0.15">
      <c r="J31" s="24" t="s">
        <v>25</v>
      </c>
    </row>
    <row r="32" spans="2:15" ht="15" customHeight="1" x14ac:dyDescent="0.15">
      <c r="B32" s="767" t="s">
        <v>26</v>
      </c>
      <c r="C32" s="768"/>
      <c r="D32" s="768"/>
      <c r="E32" s="768"/>
      <c r="F32" s="768"/>
      <c r="G32" s="768"/>
      <c r="H32" s="768"/>
      <c r="I32" s="769"/>
      <c r="J32" s="773">
        <f>IF(③入力!$T$45=0,0,J8/③入力!$T$45)</f>
        <v>0</v>
      </c>
    </row>
    <row r="33" spans="2:14" ht="15" customHeight="1" x14ac:dyDescent="0.15">
      <c r="B33" s="770"/>
      <c r="C33" s="771"/>
      <c r="D33" s="771"/>
      <c r="E33" s="771"/>
      <c r="F33" s="771"/>
      <c r="G33" s="771"/>
      <c r="H33" s="771"/>
      <c r="I33" s="772"/>
      <c r="J33" s="774"/>
    </row>
    <row r="34" spans="2:14" ht="15" customHeight="1" x14ac:dyDescent="0.15"/>
    <row r="35" spans="2:14" ht="15" customHeight="1" x14ac:dyDescent="0.15">
      <c r="B35" s="5" t="s">
        <v>27</v>
      </c>
    </row>
    <row r="36" spans="2:14" ht="15" customHeight="1" x14ac:dyDescent="0.15">
      <c r="B36" s="25"/>
      <c r="C36" s="25"/>
      <c r="D36" s="25"/>
      <c r="E36" s="25"/>
      <c r="F36" s="25"/>
      <c r="G36" s="25"/>
      <c r="H36" s="25"/>
      <c r="I36" s="25"/>
      <c r="J36" s="25"/>
    </row>
    <row r="37" spans="2:14" ht="15" customHeight="1" x14ac:dyDescent="0.15">
      <c r="B37" s="746" t="s">
        <v>37</v>
      </c>
      <c r="C37" s="746"/>
      <c r="D37" s="753" t="s">
        <v>584</v>
      </c>
      <c r="E37" s="753"/>
      <c r="F37" s="753"/>
      <c r="G37" s="753"/>
      <c r="H37" s="753"/>
      <c r="I37" s="753"/>
      <c r="J37" s="753"/>
      <c r="K37" s="26"/>
      <c r="L37" s="26"/>
      <c r="M37" s="26"/>
      <c r="N37" s="26"/>
    </row>
    <row r="38" spans="2:14" ht="15" customHeight="1" x14ac:dyDescent="0.15">
      <c r="B38" s="746"/>
      <c r="C38" s="746"/>
      <c r="D38" s="753"/>
      <c r="E38" s="753"/>
      <c r="F38" s="753"/>
      <c r="G38" s="753"/>
      <c r="H38" s="753"/>
      <c r="I38" s="753"/>
      <c r="J38" s="753"/>
      <c r="K38" s="26"/>
      <c r="L38" s="26"/>
      <c r="M38" s="26"/>
      <c r="N38" s="26"/>
    </row>
    <row r="39" spans="2:14" ht="15" customHeight="1" x14ac:dyDescent="0.15">
      <c r="B39" s="746"/>
      <c r="C39" s="746"/>
      <c r="D39" s="753"/>
      <c r="E39" s="753"/>
      <c r="F39" s="753"/>
      <c r="G39" s="753"/>
      <c r="H39" s="753"/>
      <c r="I39" s="753"/>
      <c r="J39" s="753"/>
      <c r="K39" s="26"/>
      <c r="L39" s="26"/>
      <c r="M39" s="26"/>
      <c r="N39" s="26"/>
    </row>
    <row r="40" spans="2:14" ht="15" customHeight="1" x14ac:dyDescent="0.15">
      <c r="B40" s="746" t="s">
        <v>38</v>
      </c>
      <c r="C40" s="746"/>
      <c r="D40" s="753" t="s">
        <v>39</v>
      </c>
      <c r="E40" s="753"/>
      <c r="F40" s="753"/>
      <c r="G40" s="753"/>
      <c r="H40" s="753"/>
      <c r="I40" s="753"/>
      <c r="J40" s="753"/>
      <c r="K40" s="26"/>
      <c r="L40" s="26"/>
      <c r="M40" s="26"/>
      <c r="N40" s="26"/>
    </row>
    <row r="41" spans="2:14" ht="15" customHeight="1" x14ac:dyDescent="0.15">
      <c r="B41" s="746"/>
      <c r="C41" s="746"/>
      <c r="D41" s="753"/>
      <c r="E41" s="753"/>
      <c r="F41" s="753"/>
      <c r="G41" s="753"/>
      <c r="H41" s="753"/>
      <c r="I41" s="753"/>
      <c r="J41" s="753"/>
      <c r="K41" s="26"/>
      <c r="L41" s="26"/>
      <c r="M41" s="26"/>
      <c r="N41" s="26"/>
    </row>
    <row r="42" spans="2:14" ht="15" customHeight="1" x14ac:dyDescent="0.15">
      <c r="B42" s="746" t="s">
        <v>40</v>
      </c>
      <c r="C42" s="746"/>
      <c r="D42" s="753" t="s">
        <v>365</v>
      </c>
      <c r="E42" s="753"/>
      <c r="F42" s="753"/>
      <c r="G42" s="753"/>
      <c r="H42" s="753"/>
      <c r="I42" s="753"/>
      <c r="J42" s="753"/>
      <c r="K42" s="26"/>
      <c r="L42" s="26"/>
      <c r="M42" s="26"/>
      <c r="N42" s="26"/>
    </row>
    <row r="43" spans="2:14" ht="15" customHeight="1" x14ac:dyDescent="0.15">
      <c r="B43" s="746"/>
      <c r="C43" s="746"/>
      <c r="D43" s="753"/>
      <c r="E43" s="753"/>
      <c r="F43" s="753"/>
      <c r="G43" s="753"/>
      <c r="H43" s="753"/>
      <c r="I43" s="753"/>
      <c r="J43" s="753"/>
      <c r="K43" s="26"/>
      <c r="L43" s="26"/>
      <c r="M43" s="26"/>
      <c r="N43" s="26"/>
    </row>
    <row r="44" spans="2:14" ht="15" customHeight="1" x14ac:dyDescent="0.15">
      <c r="B44" s="746" t="s">
        <v>41</v>
      </c>
      <c r="C44" s="746"/>
      <c r="D44" s="753" t="s">
        <v>458</v>
      </c>
      <c r="E44" s="753"/>
      <c r="F44" s="753"/>
      <c r="G44" s="753"/>
      <c r="H44" s="753"/>
      <c r="I44" s="753"/>
      <c r="J44" s="753"/>
      <c r="K44" s="26"/>
      <c r="L44" s="26"/>
      <c r="M44" s="26"/>
      <c r="N44" s="26"/>
    </row>
    <row r="45" spans="2:14" ht="15" customHeight="1" x14ac:dyDescent="0.15">
      <c r="B45" s="746"/>
      <c r="C45" s="746"/>
      <c r="D45" s="753"/>
      <c r="E45" s="753"/>
      <c r="F45" s="753"/>
      <c r="G45" s="753"/>
      <c r="H45" s="753"/>
      <c r="I45" s="753"/>
      <c r="J45" s="753"/>
      <c r="K45" s="25"/>
    </row>
    <row r="46" spans="2:14" ht="15" customHeight="1" x14ac:dyDescent="0.15">
      <c r="B46" s="746"/>
      <c r="C46" s="746"/>
      <c r="D46" s="753"/>
      <c r="E46" s="753"/>
      <c r="F46" s="753"/>
      <c r="G46" s="753"/>
      <c r="H46" s="753"/>
      <c r="I46" s="753"/>
      <c r="J46" s="753"/>
      <c r="K46" s="25"/>
    </row>
    <row r="47" spans="2:14" ht="15" customHeight="1" x14ac:dyDescent="0.15"/>
    <row r="48" spans="2:14" ht="15" customHeight="1" x14ac:dyDescent="0.15"/>
  </sheetData>
  <sheetProtection sheet="1" objects="1" scenarios="1"/>
  <mergeCells count="51">
    <mergeCell ref="G4:J4"/>
    <mergeCell ref="B4:F4"/>
    <mergeCell ref="G6:G7"/>
    <mergeCell ref="E8:E9"/>
    <mergeCell ref="D44:J46"/>
    <mergeCell ref="D42:J43"/>
    <mergeCell ref="D37:J39"/>
    <mergeCell ref="D40:J41"/>
    <mergeCell ref="B44:C46"/>
    <mergeCell ref="B42:C43"/>
    <mergeCell ref="D24:J26"/>
    <mergeCell ref="D27:J28"/>
    <mergeCell ref="D29:J30"/>
    <mergeCell ref="B32:I33"/>
    <mergeCell ref="J32:J33"/>
    <mergeCell ref="E10:E11"/>
    <mergeCell ref="B6:F7"/>
    <mergeCell ref="H10:H11"/>
    <mergeCell ref="E16:E17"/>
    <mergeCell ref="J10:J11"/>
    <mergeCell ref="J8:J9"/>
    <mergeCell ref="I8:I9"/>
    <mergeCell ref="H8:H9"/>
    <mergeCell ref="G8:G9"/>
    <mergeCell ref="H12:H13"/>
    <mergeCell ref="I12:I13"/>
    <mergeCell ref="J12:J13"/>
    <mergeCell ref="I10:I11"/>
    <mergeCell ref="H6:H7"/>
    <mergeCell ref="D20:K20"/>
    <mergeCell ref="I6:I7"/>
    <mergeCell ref="J6:J7"/>
    <mergeCell ref="D21:J23"/>
    <mergeCell ref="E12:E13"/>
    <mergeCell ref="E14:E15"/>
    <mergeCell ref="G16:G17"/>
    <mergeCell ref="G14:G15"/>
    <mergeCell ref="J16:J17"/>
    <mergeCell ref="I16:I17"/>
    <mergeCell ref="I14:I15"/>
    <mergeCell ref="H16:H17"/>
    <mergeCell ref="H14:H15"/>
    <mergeCell ref="J14:J15"/>
    <mergeCell ref="G12:G13"/>
    <mergeCell ref="G10:G11"/>
    <mergeCell ref="B21:C23"/>
    <mergeCell ref="B24:C26"/>
    <mergeCell ref="B27:C28"/>
    <mergeCell ref="B29:C30"/>
    <mergeCell ref="B40:C41"/>
    <mergeCell ref="B37:C39"/>
  </mergeCells>
  <phoneticPr fontId="2"/>
  <pageMargins left="0.78740157480314965" right="0.19685039370078741" top="0.98425196850393704" bottom="0.98425196850393704" header="0.51181102362204722" footer="0.51181102362204722"/>
  <pageSetup paperSize="9" orientation="portrait" cellComments="asDisplayed" r:id="rId1"/>
  <headerFooter alignWithMargins="0"/>
  <ignoredErrors>
    <ignoredError sqref="B44 B40 B42 B37" numberStoredAsText="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66FF"/>
  </sheetPr>
  <dimension ref="B2:N96"/>
  <sheetViews>
    <sheetView zoomScaleNormal="100" workbookViewId="0">
      <selection activeCell="E16" sqref="E16"/>
    </sheetView>
  </sheetViews>
  <sheetFormatPr defaultColWidth="9" defaultRowHeight="13.5" x14ac:dyDescent="0.15"/>
  <cols>
    <col min="1" max="1" width="2.625" style="29" customWidth="1"/>
    <col min="2" max="2" width="3.625" style="29" customWidth="1"/>
    <col min="3" max="3" width="22.875" style="28" bestFit="1" customWidth="1"/>
    <col min="4" max="6" width="11.375" style="29" customWidth="1"/>
    <col min="7" max="8" width="8.625" style="29" customWidth="1"/>
    <col min="9" max="11" width="11.375" style="29" customWidth="1"/>
    <col min="12" max="12" width="8.625" style="29" customWidth="1"/>
    <col min="13" max="13" width="10.625" style="29" customWidth="1"/>
    <col min="14" max="16384" width="9" style="29"/>
  </cols>
  <sheetData>
    <row r="2" spans="2:13" ht="14.25" x14ac:dyDescent="0.15">
      <c r="B2" s="27" t="s">
        <v>44</v>
      </c>
    </row>
    <row r="3" spans="2:13" ht="15" thickBot="1" x14ac:dyDescent="0.2">
      <c r="B3" s="30"/>
      <c r="C3" s="31"/>
      <c r="D3" s="32"/>
      <c r="E3" s="32"/>
      <c r="F3" s="32"/>
      <c r="G3" s="32"/>
      <c r="H3" s="32"/>
      <c r="I3" s="32"/>
      <c r="J3" s="32"/>
      <c r="M3" s="33" t="str">
        <f>"（単位："&amp;③入力!I60&amp;"、人）"</f>
        <v>（単位：千円、人）</v>
      </c>
    </row>
    <row r="4" spans="2:13" ht="13.5" customHeight="1" x14ac:dyDescent="0.15">
      <c r="B4" s="804" t="s">
        <v>191</v>
      </c>
      <c r="C4" s="805"/>
      <c r="D4" s="799" t="s">
        <v>18</v>
      </c>
      <c r="E4" s="800"/>
      <c r="F4" s="800"/>
      <c r="G4" s="800"/>
      <c r="H4" s="801"/>
      <c r="I4" s="782" t="s">
        <v>143</v>
      </c>
      <c r="J4" s="783"/>
      <c r="K4" s="783"/>
      <c r="L4" s="783"/>
      <c r="M4" s="784"/>
    </row>
    <row r="5" spans="2:13" ht="6" customHeight="1" x14ac:dyDescent="0.15">
      <c r="B5" s="806"/>
      <c r="C5" s="807"/>
      <c r="D5" s="810" t="s">
        <v>42</v>
      </c>
      <c r="E5" s="34"/>
      <c r="F5" s="34"/>
      <c r="G5" s="785" t="s">
        <v>45</v>
      </c>
      <c r="H5" s="788" t="s">
        <v>46</v>
      </c>
      <c r="I5" s="791" t="s">
        <v>42</v>
      </c>
      <c r="J5" s="34"/>
      <c r="K5" s="34"/>
      <c r="L5" s="785" t="s">
        <v>45</v>
      </c>
      <c r="M5" s="794" t="s">
        <v>46</v>
      </c>
    </row>
    <row r="6" spans="2:13" ht="6" customHeight="1" x14ac:dyDescent="0.15">
      <c r="B6" s="806"/>
      <c r="C6" s="807"/>
      <c r="D6" s="811"/>
      <c r="E6" s="777" t="s">
        <v>47</v>
      </c>
      <c r="F6" s="35"/>
      <c r="G6" s="786"/>
      <c r="H6" s="789"/>
      <c r="I6" s="802"/>
      <c r="J6" s="777" t="s">
        <v>47</v>
      </c>
      <c r="K6" s="35"/>
      <c r="L6" s="786"/>
      <c r="M6" s="795"/>
    </row>
    <row r="7" spans="2:13" ht="13.5" customHeight="1" x14ac:dyDescent="0.15">
      <c r="B7" s="806"/>
      <c r="C7" s="807"/>
      <c r="D7" s="811"/>
      <c r="E7" s="797"/>
      <c r="F7" s="780" t="s">
        <v>534</v>
      </c>
      <c r="G7" s="786"/>
      <c r="H7" s="789"/>
      <c r="I7" s="802"/>
      <c r="J7" s="797"/>
      <c r="K7" s="780" t="s">
        <v>534</v>
      </c>
      <c r="L7" s="786"/>
      <c r="M7" s="795"/>
    </row>
    <row r="8" spans="2:13" x14ac:dyDescent="0.15">
      <c r="B8" s="808"/>
      <c r="C8" s="809"/>
      <c r="D8" s="812"/>
      <c r="E8" s="797"/>
      <c r="F8" s="798"/>
      <c r="G8" s="787"/>
      <c r="H8" s="790"/>
      <c r="I8" s="803"/>
      <c r="J8" s="797"/>
      <c r="K8" s="798"/>
      <c r="L8" s="787"/>
      <c r="M8" s="796"/>
    </row>
    <row r="9" spans="2:13" x14ac:dyDescent="0.15">
      <c r="B9" s="277" t="s">
        <v>192</v>
      </c>
      <c r="C9" s="278" t="s">
        <v>419</v>
      </c>
      <c r="D9" s="279">
        <f>⑧計算域Ⅱ!D9</f>
        <v>0</v>
      </c>
      <c r="E9" s="280">
        <f>⑧計算域Ⅱ!E9</f>
        <v>0</v>
      </c>
      <c r="F9" s="281">
        <f>⑧計算域Ⅱ!F9</f>
        <v>0</v>
      </c>
      <c r="G9" s="282">
        <f>⑧計算域Ⅱ!D57</f>
        <v>0</v>
      </c>
      <c r="H9" s="282">
        <f>⑧計算域Ⅱ!E57</f>
        <v>0</v>
      </c>
      <c r="I9" s="279">
        <f>⑧計算域Ⅱ!I9</f>
        <v>0</v>
      </c>
      <c r="J9" s="280">
        <f>⑧計算域Ⅱ!J9</f>
        <v>0</v>
      </c>
      <c r="K9" s="281">
        <f>⑧計算域Ⅱ!K9</f>
        <v>0</v>
      </c>
      <c r="L9" s="282">
        <f>⑧計算域Ⅱ!F57</f>
        <v>0</v>
      </c>
      <c r="M9" s="283">
        <f>⑧計算域Ⅱ!G57</f>
        <v>0</v>
      </c>
    </row>
    <row r="10" spans="2:13" x14ac:dyDescent="0.15">
      <c r="B10" s="301" t="s">
        <v>193</v>
      </c>
      <c r="C10" s="302" t="s">
        <v>50</v>
      </c>
      <c r="D10" s="303">
        <f>⑧計算域Ⅱ!D10</f>
        <v>0</v>
      </c>
      <c r="E10" s="304">
        <f>⑧計算域Ⅱ!E10</f>
        <v>0</v>
      </c>
      <c r="F10" s="305">
        <f>⑧計算域Ⅱ!F10</f>
        <v>0</v>
      </c>
      <c r="G10" s="306">
        <f>⑧計算域Ⅱ!D58</f>
        <v>0</v>
      </c>
      <c r="H10" s="306">
        <f>⑧計算域Ⅱ!E58</f>
        <v>0</v>
      </c>
      <c r="I10" s="303">
        <f>⑧計算域Ⅱ!I10</f>
        <v>0</v>
      </c>
      <c r="J10" s="304">
        <f>⑧計算域Ⅱ!J10</f>
        <v>0</v>
      </c>
      <c r="K10" s="305">
        <f>⑧計算域Ⅱ!K10</f>
        <v>0</v>
      </c>
      <c r="L10" s="306">
        <f>⑧計算域Ⅱ!F58</f>
        <v>0</v>
      </c>
      <c r="M10" s="307">
        <f>⑧計算域Ⅱ!G58</f>
        <v>0</v>
      </c>
    </row>
    <row r="11" spans="2:13" x14ac:dyDescent="0.15">
      <c r="B11" s="284" t="s">
        <v>194</v>
      </c>
      <c r="C11" s="285" t="s">
        <v>420</v>
      </c>
      <c r="D11" s="286">
        <f>⑧計算域Ⅱ!D11</f>
        <v>0</v>
      </c>
      <c r="E11" s="287">
        <f>⑧計算域Ⅱ!E11</f>
        <v>0</v>
      </c>
      <c r="F11" s="288">
        <f>⑧計算域Ⅱ!F11</f>
        <v>0</v>
      </c>
      <c r="G11" s="289">
        <f>⑧計算域Ⅱ!D59</f>
        <v>0</v>
      </c>
      <c r="H11" s="289">
        <f>⑧計算域Ⅱ!E59</f>
        <v>0</v>
      </c>
      <c r="I11" s="286">
        <f>⑧計算域Ⅱ!I11</f>
        <v>0</v>
      </c>
      <c r="J11" s="287">
        <f>⑧計算域Ⅱ!J11</f>
        <v>0</v>
      </c>
      <c r="K11" s="288">
        <f>⑧計算域Ⅱ!K11</f>
        <v>0</v>
      </c>
      <c r="L11" s="289">
        <f>⑧計算域Ⅱ!F59</f>
        <v>0</v>
      </c>
      <c r="M11" s="290">
        <f>⑧計算域Ⅱ!G59</f>
        <v>0</v>
      </c>
    </row>
    <row r="12" spans="2:13" x14ac:dyDescent="0.15">
      <c r="B12" s="301" t="s">
        <v>195</v>
      </c>
      <c r="C12" s="302" t="s">
        <v>196</v>
      </c>
      <c r="D12" s="303">
        <f>⑧計算域Ⅱ!D12</f>
        <v>0</v>
      </c>
      <c r="E12" s="304">
        <f>⑧計算域Ⅱ!E12</f>
        <v>0</v>
      </c>
      <c r="F12" s="305">
        <f>⑧計算域Ⅱ!F12</f>
        <v>0</v>
      </c>
      <c r="G12" s="306">
        <f>⑧計算域Ⅱ!D60</f>
        <v>0</v>
      </c>
      <c r="H12" s="306">
        <f>⑧計算域Ⅱ!E60</f>
        <v>0</v>
      </c>
      <c r="I12" s="303">
        <f>⑧計算域Ⅱ!I12</f>
        <v>0</v>
      </c>
      <c r="J12" s="304">
        <f>⑧計算域Ⅱ!J12</f>
        <v>0</v>
      </c>
      <c r="K12" s="305">
        <f>⑧計算域Ⅱ!K12</f>
        <v>0</v>
      </c>
      <c r="L12" s="306">
        <f>⑧計算域Ⅱ!F60</f>
        <v>0</v>
      </c>
      <c r="M12" s="307">
        <f>⑧計算域Ⅱ!G60</f>
        <v>0</v>
      </c>
    </row>
    <row r="13" spans="2:13" x14ac:dyDescent="0.15">
      <c r="B13" s="284" t="s">
        <v>197</v>
      </c>
      <c r="C13" s="285" t="s">
        <v>421</v>
      </c>
      <c r="D13" s="286">
        <f>⑧計算域Ⅱ!D13</f>
        <v>0</v>
      </c>
      <c r="E13" s="287">
        <f>⑧計算域Ⅱ!E13</f>
        <v>0</v>
      </c>
      <c r="F13" s="288">
        <f>⑧計算域Ⅱ!F13</f>
        <v>0</v>
      </c>
      <c r="G13" s="289">
        <f>⑧計算域Ⅱ!D61</f>
        <v>0</v>
      </c>
      <c r="H13" s="291">
        <f>⑧計算域Ⅱ!E61</f>
        <v>0</v>
      </c>
      <c r="I13" s="286">
        <f>⑧計算域Ⅱ!I13</f>
        <v>0</v>
      </c>
      <c r="J13" s="287">
        <f>⑧計算域Ⅱ!J13</f>
        <v>0</v>
      </c>
      <c r="K13" s="288">
        <f>⑧計算域Ⅱ!K13</f>
        <v>0</v>
      </c>
      <c r="L13" s="289">
        <f>⑧計算域Ⅱ!F61</f>
        <v>0</v>
      </c>
      <c r="M13" s="290">
        <f>⑧計算域Ⅱ!G61</f>
        <v>0</v>
      </c>
    </row>
    <row r="14" spans="2:13" x14ac:dyDescent="0.15">
      <c r="B14" s="301" t="s">
        <v>198</v>
      </c>
      <c r="C14" s="302" t="s">
        <v>422</v>
      </c>
      <c r="D14" s="303">
        <f>⑧計算域Ⅱ!D14</f>
        <v>0</v>
      </c>
      <c r="E14" s="304">
        <f>⑧計算域Ⅱ!E14</f>
        <v>0</v>
      </c>
      <c r="F14" s="305">
        <f>⑧計算域Ⅱ!F14</f>
        <v>0</v>
      </c>
      <c r="G14" s="306">
        <f>⑧計算域Ⅱ!D62</f>
        <v>0</v>
      </c>
      <c r="H14" s="306">
        <f>⑧計算域Ⅱ!E62</f>
        <v>0</v>
      </c>
      <c r="I14" s="303">
        <f>⑧計算域Ⅱ!I14</f>
        <v>0</v>
      </c>
      <c r="J14" s="304">
        <f>⑧計算域Ⅱ!J14</f>
        <v>0</v>
      </c>
      <c r="K14" s="305">
        <f>⑧計算域Ⅱ!K14</f>
        <v>0</v>
      </c>
      <c r="L14" s="306">
        <f>⑧計算域Ⅱ!F62</f>
        <v>0</v>
      </c>
      <c r="M14" s="307">
        <f>⑧計算域Ⅱ!G62</f>
        <v>0</v>
      </c>
    </row>
    <row r="15" spans="2:13" x14ac:dyDescent="0.15">
      <c r="B15" s="284" t="s">
        <v>199</v>
      </c>
      <c r="C15" s="285" t="s">
        <v>423</v>
      </c>
      <c r="D15" s="286">
        <f>⑧計算域Ⅱ!D15</f>
        <v>0</v>
      </c>
      <c r="E15" s="287">
        <f>⑧計算域Ⅱ!E15</f>
        <v>0</v>
      </c>
      <c r="F15" s="288">
        <f>⑧計算域Ⅱ!F15</f>
        <v>0</v>
      </c>
      <c r="G15" s="289">
        <f>⑧計算域Ⅱ!D63</f>
        <v>0</v>
      </c>
      <c r="H15" s="289">
        <f>⑧計算域Ⅱ!E63</f>
        <v>0</v>
      </c>
      <c r="I15" s="286">
        <f>⑧計算域Ⅱ!I15</f>
        <v>0</v>
      </c>
      <c r="J15" s="287">
        <f>⑧計算域Ⅱ!J15</f>
        <v>0</v>
      </c>
      <c r="K15" s="288">
        <f>⑧計算域Ⅱ!K15</f>
        <v>0</v>
      </c>
      <c r="L15" s="289">
        <f>⑧計算域Ⅱ!F63</f>
        <v>0</v>
      </c>
      <c r="M15" s="290">
        <f>⑧計算域Ⅱ!G63</f>
        <v>0</v>
      </c>
    </row>
    <row r="16" spans="2:13" x14ac:dyDescent="0.15">
      <c r="B16" s="301" t="s">
        <v>200</v>
      </c>
      <c r="C16" s="302" t="s">
        <v>424</v>
      </c>
      <c r="D16" s="303">
        <f>⑧計算域Ⅱ!D16</f>
        <v>0</v>
      </c>
      <c r="E16" s="304">
        <f>⑧計算域Ⅱ!E16</f>
        <v>0</v>
      </c>
      <c r="F16" s="305">
        <f>⑧計算域Ⅱ!F16</f>
        <v>0</v>
      </c>
      <c r="G16" s="306">
        <f>⑧計算域Ⅱ!D64</f>
        <v>0</v>
      </c>
      <c r="H16" s="306">
        <f>⑧計算域Ⅱ!E64</f>
        <v>0</v>
      </c>
      <c r="I16" s="303">
        <f>⑧計算域Ⅱ!I16</f>
        <v>0</v>
      </c>
      <c r="J16" s="304">
        <f>⑧計算域Ⅱ!J16</f>
        <v>0</v>
      </c>
      <c r="K16" s="305">
        <f>⑧計算域Ⅱ!K16</f>
        <v>0</v>
      </c>
      <c r="L16" s="306">
        <f>⑧計算域Ⅱ!F64</f>
        <v>0</v>
      </c>
      <c r="M16" s="307">
        <f>⑧計算域Ⅱ!G64</f>
        <v>0</v>
      </c>
    </row>
    <row r="17" spans="2:13" x14ac:dyDescent="0.15">
      <c r="B17" s="284" t="s">
        <v>201</v>
      </c>
      <c r="C17" s="285" t="s">
        <v>425</v>
      </c>
      <c r="D17" s="286">
        <f>⑧計算域Ⅱ!D17</f>
        <v>0</v>
      </c>
      <c r="E17" s="287">
        <f>⑧計算域Ⅱ!E17</f>
        <v>0</v>
      </c>
      <c r="F17" s="288">
        <f>⑧計算域Ⅱ!F17</f>
        <v>0</v>
      </c>
      <c r="G17" s="289">
        <f>⑧計算域Ⅱ!D65</f>
        <v>0</v>
      </c>
      <c r="H17" s="289">
        <f>⑧計算域Ⅱ!E65</f>
        <v>0</v>
      </c>
      <c r="I17" s="286">
        <f>⑧計算域Ⅱ!I17</f>
        <v>0</v>
      </c>
      <c r="J17" s="287">
        <f>⑧計算域Ⅱ!J17</f>
        <v>0</v>
      </c>
      <c r="K17" s="288">
        <f>⑧計算域Ⅱ!K17</f>
        <v>0</v>
      </c>
      <c r="L17" s="289">
        <f>⑧計算域Ⅱ!F65</f>
        <v>0</v>
      </c>
      <c r="M17" s="290">
        <f>⑧計算域Ⅱ!G65</f>
        <v>0</v>
      </c>
    </row>
    <row r="18" spans="2:13" x14ac:dyDescent="0.15">
      <c r="B18" s="301" t="s">
        <v>202</v>
      </c>
      <c r="C18" s="302" t="s">
        <v>426</v>
      </c>
      <c r="D18" s="303">
        <f>⑧計算域Ⅱ!D18</f>
        <v>0</v>
      </c>
      <c r="E18" s="304">
        <f>⑧計算域Ⅱ!E18</f>
        <v>0</v>
      </c>
      <c r="F18" s="305">
        <f>⑧計算域Ⅱ!F18</f>
        <v>0</v>
      </c>
      <c r="G18" s="306">
        <f>⑧計算域Ⅱ!D66</f>
        <v>0</v>
      </c>
      <c r="H18" s="308">
        <f>⑧計算域Ⅱ!E66</f>
        <v>0</v>
      </c>
      <c r="I18" s="303">
        <f>⑧計算域Ⅱ!I18</f>
        <v>0</v>
      </c>
      <c r="J18" s="304">
        <f>⑧計算域Ⅱ!J18</f>
        <v>0</v>
      </c>
      <c r="K18" s="305">
        <f>⑧計算域Ⅱ!K18</f>
        <v>0</v>
      </c>
      <c r="L18" s="306">
        <f>⑧計算域Ⅱ!F66</f>
        <v>0</v>
      </c>
      <c r="M18" s="307">
        <f>⑧計算域Ⅱ!G66</f>
        <v>0</v>
      </c>
    </row>
    <row r="19" spans="2:13" x14ac:dyDescent="0.15">
      <c r="B19" s="284" t="s">
        <v>203</v>
      </c>
      <c r="C19" s="285" t="s">
        <v>204</v>
      </c>
      <c r="D19" s="286">
        <f>⑧計算域Ⅱ!D19</f>
        <v>0</v>
      </c>
      <c r="E19" s="287">
        <f>⑧計算域Ⅱ!E19</f>
        <v>0</v>
      </c>
      <c r="F19" s="288">
        <f>⑧計算域Ⅱ!F19</f>
        <v>0</v>
      </c>
      <c r="G19" s="289">
        <f>⑧計算域Ⅱ!D67</f>
        <v>0</v>
      </c>
      <c r="H19" s="289">
        <f>⑧計算域Ⅱ!E67</f>
        <v>0</v>
      </c>
      <c r="I19" s="286">
        <f>⑧計算域Ⅱ!I19</f>
        <v>0</v>
      </c>
      <c r="J19" s="287">
        <f>⑧計算域Ⅱ!J19</f>
        <v>0</v>
      </c>
      <c r="K19" s="288">
        <f>⑧計算域Ⅱ!K19</f>
        <v>0</v>
      </c>
      <c r="L19" s="289">
        <f>⑧計算域Ⅱ!F67</f>
        <v>0</v>
      </c>
      <c r="M19" s="290">
        <f>⑧計算域Ⅱ!G67</f>
        <v>0</v>
      </c>
    </row>
    <row r="20" spans="2:13" x14ac:dyDescent="0.15">
      <c r="B20" s="301" t="s">
        <v>205</v>
      </c>
      <c r="C20" s="302" t="s">
        <v>427</v>
      </c>
      <c r="D20" s="303">
        <f>⑧計算域Ⅱ!D20</f>
        <v>0</v>
      </c>
      <c r="E20" s="304">
        <f>⑧計算域Ⅱ!E20</f>
        <v>0</v>
      </c>
      <c r="F20" s="305">
        <f>⑧計算域Ⅱ!F20</f>
        <v>0</v>
      </c>
      <c r="G20" s="306">
        <f>⑧計算域Ⅱ!D68</f>
        <v>0</v>
      </c>
      <c r="H20" s="306">
        <f>⑧計算域Ⅱ!E68</f>
        <v>0</v>
      </c>
      <c r="I20" s="303">
        <f>⑧計算域Ⅱ!I20</f>
        <v>0</v>
      </c>
      <c r="J20" s="304">
        <f>⑧計算域Ⅱ!J20</f>
        <v>0</v>
      </c>
      <c r="K20" s="305">
        <f>⑧計算域Ⅱ!K20</f>
        <v>0</v>
      </c>
      <c r="L20" s="306">
        <f>⑧計算域Ⅱ!F68</f>
        <v>0</v>
      </c>
      <c r="M20" s="307">
        <f>⑧計算域Ⅱ!G68</f>
        <v>0</v>
      </c>
    </row>
    <row r="21" spans="2:13" x14ac:dyDescent="0.15">
      <c r="B21" s="284" t="s">
        <v>206</v>
      </c>
      <c r="C21" s="285" t="s">
        <v>428</v>
      </c>
      <c r="D21" s="286">
        <f>⑧計算域Ⅱ!D21</f>
        <v>0</v>
      </c>
      <c r="E21" s="287">
        <f>⑧計算域Ⅱ!E21</f>
        <v>0</v>
      </c>
      <c r="F21" s="288">
        <f>⑧計算域Ⅱ!F21</f>
        <v>0</v>
      </c>
      <c r="G21" s="289">
        <f>⑧計算域Ⅱ!D69</f>
        <v>0</v>
      </c>
      <c r="H21" s="289">
        <f>⑧計算域Ⅱ!E69</f>
        <v>0</v>
      </c>
      <c r="I21" s="286">
        <f>⑧計算域Ⅱ!I21</f>
        <v>0</v>
      </c>
      <c r="J21" s="287">
        <f>⑧計算域Ⅱ!J21</f>
        <v>0</v>
      </c>
      <c r="K21" s="288">
        <f>⑧計算域Ⅱ!K21</f>
        <v>0</v>
      </c>
      <c r="L21" s="289">
        <f>⑧計算域Ⅱ!F69</f>
        <v>0</v>
      </c>
      <c r="M21" s="290">
        <f>⑧計算域Ⅱ!G69</f>
        <v>0</v>
      </c>
    </row>
    <row r="22" spans="2:13" x14ac:dyDescent="0.15">
      <c r="B22" s="301" t="s">
        <v>207</v>
      </c>
      <c r="C22" s="302" t="s">
        <v>429</v>
      </c>
      <c r="D22" s="303">
        <f>⑧計算域Ⅱ!D22</f>
        <v>0</v>
      </c>
      <c r="E22" s="304">
        <f>⑧計算域Ⅱ!E22</f>
        <v>0</v>
      </c>
      <c r="F22" s="305">
        <f>⑧計算域Ⅱ!F22</f>
        <v>0</v>
      </c>
      <c r="G22" s="306">
        <f>⑧計算域Ⅱ!D70</f>
        <v>0</v>
      </c>
      <c r="H22" s="306">
        <f>⑧計算域Ⅱ!E70</f>
        <v>0</v>
      </c>
      <c r="I22" s="303">
        <f>⑧計算域Ⅱ!I22</f>
        <v>0</v>
      </c>
      <c r="J22" s="304">
        <f>⑧計算域Ⅱ!J22</f>
        <v>0</v>
      </c>
      <c r="K22" s="305">
        <f>⑧計算域Ⅱ!K22</f>
        <v>0</v>
      </c>
      <c r="L22" s="306">
        <f>⑧計算域Ⅱ!F70</f>
        <v>0</v>
      </c>
      <c r="M22" s="307">
        <f>⑧計算域Ⅱ!G70</f>
        <v>0</v>
      </c>
    </row>
    <row r="23" spans="2:13" x14ac:dyDescent="0.15">
      <c r="B23" s="284" t="s">
        <v>208</v>
      </c>
      <c r="C23" s="285" t="s">
        <v>430</v>
      </c>
      <c r="D23" s="286">
        <f>⑧計算域Ⅱ!D23</f>
        <v>0</v>
      </c>
      <c r="E23" s="287">
        <f>⑧計算域Ⅱ!E23</f>
        <v>0</v>
      </c>
      <c r="F23" s="288">
        <f>⑧計算域Ⅱ!F23</f>
        <v>0</v>
      </c>
      <c r="G23" s="289">
        <f>⑧計算域Ⅱ!D71</f>
        <v>0</v>
      </c>
      <c r="H23" s="291">
        <f>⑧計算域Ⅱ!E71</f>
        <v>0</v>
      </c>
      <c r="I23" s="286">
        <f>⑧計算域Ⅱ!I23</f>
        <v>0</v>
      </c>
      <c r="J23" s="287">
        <f>⑧計算域Ⅱ!J23</f>
        <v>0</v>
      </c>
      <c r="K23" s="288">
        <f>⑧計算域Ⅱ!K23</f>
        <v>0</v>
      </c>
      <c r="L23" s="289">
        <f>⑧計算域Ⅱ!F71</f>
        <v>0</v>
      </c>
      <c r="M23" s="290">
        <f>⑧計算域Ⅱ!G71</f>
        <v>0</v>
      </c>
    </row>
    <row r="24" spans="2:13" x14ac:dyDescent="0.15">
      <c r="B24" s="301" t="s">
        <v>209</v>
      </c>
      <c r="C24" s="302" t="s">
        <v>431</v>
      </c>
      <c r="D24" s="303">
        <f>⑧計算域Ⅱ!D24</f>
        <v>0</v>
      </c>
      <c r="E24" s="304">
        <f>⑧計算域Ⅱ!E24</f>
        <v>0</v>
      </c>
      <c r="F24" s="305">
        <f>⑧計算域Ⅱ!F24</f>
        <v>0</v>
      </c>
      <c r="G24" s="306">
        <f>⑧計算域Ⅱ!D72</f>
        <v>0</v>
      </c>
      <c r="H24" s="306">
        <f>⑧計算域Ⅱ!E72</f>
        <v>0</v>
      </c>
      <c r="I24" s="303">
        <f>⑧計算域Ⅱ!I24</f>
        <v>0</v>
      </c>
      <c r="J24" s="304">
        <f>⑧計算域Ⅱ!J24</f>
        <v>0</v>
      </c>
      <c r="K24" s="305">
        <f>⑧計算域Ⅱ!K24</f>
        <v>0</v>
      </c>
      <c r="L24" s="306">
        <f>⑧計算域Ⅱ!F72</f>
        <v>0</v>
      </c>
      <c r="M24" s="307">
        <f>⑧計算域Ⅱ!G72</f>
        <v>0</v>
      </c>
    </row>
    <row r="25" spans="2:13" x14ac:dyDescent="0.15">
      <c r="B25" s="284" t="s">
        <v>210</v>
      </c>
      <c r="C25" s="285" t="s">
        <v>432</v>
      </c>
      <c r="D25" s="286">
        <f>⑧計算域Ⅱ!D25</f>
        <v>0</v>
      </c>
      <c r="E25" s="287">
        <f>⑧計算域Ⅱ!E25</f>
        <v>0</v>
      </c>
      <c r="F25" s="288">
        <f>⑧計算域Ⅱ!F25</f>
        <v>0</v>
      </c>
      <c r="G25" s="289">
        <f>⑧計算域Ⅱ!D73</f>
        <v>0</v>
      </c>
      <c r="H25" s="289">
        <f>⑧計算域Ⅱ!E73</f>
        <v>0</v>
      </c>
      <c r="I25" s="286">
        <f>⑧計算域Ⅱ!I25</f>
        <v>0</v>
      </c>
      <c r="J25" s="287">
        <f>⑧計算域Ⅱ!J25</f>
        <v>0</v>
      </c>
      <c r="K25" s="288">
        <f>⑧計算域Ⅱ!K25</f>
        <v>0</v>
      </c>
      <c r="L25" s="289">
        <f>⑧計算域Ⅱ!F73</f>
        <v>0</v>
      </c>
      <c r="M25" s="290">
        <f>⑧計算域Ⅱ!G73</f>
        <v>0</v>
      </c>
    </row>
    <row r="26" spans="2:13" x14ac:dyDescent="0.15">
      <c r="B26" s="301" t="s">
        <v>211</v>
      </c>
      <c r="C26" s="302" t="s">
        <v>433</v>
      </c>
      <c r="D26" s="303">
        <f>⑧計算域Ⅱ!D26</f>
        <v>0</v>
      </c>
      <c r="E26" s="304">
        <f>⑧計算域Ⅱ!E26</f>
        <v>0</v>
      </c>
      <c r="F26" s="305">
        <f>⑧計算域Ⅱ!F26</f>
        <v>0</v>
      </c>
      <c r="G26" s="306">
        <f>⑧計算域Ⅱ!D74</f>
        <v>0</v>
      </c>
      <c r="H26" s="306">
        <f>⑧計算域Ⅱ!E74</f>
        <v>0</v>
      </c>
      <c r="I26" s="303">
        <f>⑧計算域Ⅱ!I26</f>
        <v>0</v>
      </c>
      <c r="J26" s="304">
        <f>⑧計算域Ⅱ!J26</f>
        <v>0</v>
      </c>
      <c r="K26" s="305">
        <f>⑧計算域Ⅱ!K26</f>
        <v>0</v>
      </c>
      <c r="L26" s="306">
        <f>⑧計算域Ⅱ!F74</f>
        <v>0</v>
      </c>
      <c r="M26" s="307">
        <f>⑧計算域Ⅱ!G74</f>
        <v>0</v>
      </c>
    </row>
    <row r="27" spans="2:13" x14ac:dyDescent="0.15">
      <c r="B27" s="284" t="s">
        <v>212</v>
      </c>
      <c r="C27" s="285" t="s">
        <v>434</v>
      </c>
      <c r="D27" s="286">
        <f>⑧計算域Ⅱ!D27</f>
        <v>0</v>
      </c>
      <c r="E27" s="287">
        <f>⑧計算域Ⅱ!E27</f>
        <v>0</v>
      </c>
      <c r="F27" s="288">
        <f>⑧計算域Ⅱ!F27</f>
        <v>0</v>
      </c>
      <c r="G27" s="289">
        <f>⑧計算域Ⅱ!D75</f>
        <v>0</v>
      </c>
      <c r="H27" s="289">
        <f>⑧計算域Ⅱ!E75</f>
        <v>0</v>
      </c>
      <c r="I27" s="286">
        <f>⑧計算域Ⅱ!I27</f>
        <v>0</v>
      </c>
      <c r="J27" s="287">
        <f>⑧計算域Ⅱ!J27</f>
        <v>0</v>
      </c>
      <c r="K27" s="288">
        <f>⑧計算域Ⅱ!K27</f>
        <v>0</v>
      </c>
      <c r="L27" s="289">
        <f>⑧計算域Ⅱ!F75</f>
        <v>0</v>
      </c>
      <c r="M27" s="290">
        <f>⑧計算域Ⅱ!G75</f>
        <v>0</v>
      </c>
    </row>
    <row r="28" spans="2:13" x14ac:dyDescent="0.15">
      <c r="B28" s="301" t="s">
        <v>213</v>
      </c>
      <c r="C28" s="302" t="s">
        <v>435</v>
      </c>
      <c r="D28" s="303">
        <f>⑧計算域Ⅱ!D28</f>
        <v>0</v>
      </c>
      <c r="E28" s="304">
        <f>⑧計算域Ⅱ!E28</f>
        <v>0</v>
      </c>
      <c r="F28" s="305">
        <f>⑧計算域Ⅱ!F28</f>
        <v>0</v>
      </c>
      <c r="G28" s="306">
        <f>⑧計算域Ⅱ!D76</f>
        <v>0</v>
      </c>
      <c r="H28" s="308">
        <f>⑧計算域Ⅱ!E76</f>
        <v>0</v>
      </c>
      <c r="I28" s="303">
        <f>⑧計算域Ⅱ!I28</f>
        <v>0</v>
      </c>
      <c r="J28" s="304">
        <f>⑧計算域Ⅱ!J28</f>
        <v>0</v>
      </c>
      <c r="K28" s="305">
        <f>⑧計算域Ⅱ!K28</f>
        <v>0</v>
      </c>
      <c r="L28" s="306">
        <f>⑧計算域Ⅱ!F76</f>
        <v>0</v>
      </c>
      <c r="M28" s="307">
        <f>⑧計算域Ⅱ!G76</f>
        <v>0</v>
      </c>
    </row>
    <row r="29" spans="2:13" x14ac:dyDescent="0.15">
      <c r="B29" s="284" t="s">
        <v>214</v>
      </c>
      <c r="C29" s="285" t="s">
        <v>436</v>
      </c>
      <c r="D29" s="286">
        <f>⑧計算域Ⅱ!D29</f>
        <v>0</v>
      </c>
      <c r="E29" s="287">
        <f>⑧計算域Ⅱ!E29</f>
        <v>0</v>
      </c>
      <c r="F29" s="288">
        <f>⑧計算域Ⅱ!F29</f>
        <v>0</v>
      </c>
      <c r="G29" s="289">
        <f>⑧計算域Ⅱ!D77</f>
        <v>0</v>
      </c>
      <c r="H29" s="289">
        <f>⑧計算域Ⅱ!E77</f>
        <v>0</v>
      </c>
      <c r="I29" s="286">
        <f>⑧計算域Ⅱ!I29</f>
        <v>0</v>
      </c>
      <c r="J29" s="287">
        <f>⑧計算域Ⅱ!J29</f>
        <v>0</v>
      </c>
      <c r="K29" s="288">
        <f>⑧計算域Ⅱ!K29</f>
        <v>0</v>
      </c>
      <c r="L29" s="289">
        <f>⑧計算域Ⅱ!F77</f>
        <v>0</v>
      </c>
      <c r="M29" s="290">
        <f>⑧計算域Ⅱ!G77</f>
        <v>0</v>
      </c>
    </row>
    <row r="30" spans="2:13" x14ac:dyDescent="0.15">
      <c r="B30" s="301" t="s">
        <v>215</v>
      </c>
      <c r="C30" s="302" t="s">
        <v>437</v>
      </c>
      <c r="D30" s="303">
        <f>⑧計算域Ⅱ!D30</f>
        <v>0</v>
      </c>
      <c r="E30" s="304">
        <f>⑧計算域Ⅱ!E30</f>
        <v>0</v>
      </c>
      <c r="F30" s="305">
        <f>⑧計算域Ⅱ!F30</f>
        <v>0</v>
      </c>
      <c r="G30" s="306">
        <f>⑧計算域Ⅱ!D78</f>
        <v>0</v>
      </c>
      <c r="H30" s="306">
        <f>⑧計算域Ⅱ!E78</f>
        <v>0</v>
      </c>
      <c r="I30" s="303">
        <f>⑧計算域Ⅱ!I30</f>
        <v>0</v>
      </c>
      <c r="J30" s="304">
        <f>⑧計算域Ⅱ!J30</f>
        <v>0</v>
      </c>
      <c r="K30" s="305">
        <f>⑧計算域Ⅱ!K30</f>
        <v>0</v>
      </c>
      <c r="L30" s="306">
        <f>⑧計算域Ⅱ!F78</f>
        <v>0</v>
      </c>
      <c r="M30" s="307">
        <f>⑧計算域Ⅱ!G78</f>
        <v>0</v>
      </c>
    </row>
    <row r="31" spans="2:13" x14ac:dyDescent="0.15">
      <c r="B31" s="284" t="s">
        <v>216</v>
      </c>
      <c r="C31" s="285" t="s">
        <v>217</v>
      </c>
      <c r="D31" s="286">
        <f>⑧計算域Ⅱ!D31</f>
        <v>0</v>
      </c>
      <c r="E31" s="287">
        <f>⑧計算域Ⅱ!E31</f>
        <v>0</v>
      </c>
      <c r="F31" s="288">
        <f>⑧計算域Ⅱ!F31</f>
        <v>0</v>
      </c>
      <c r="G31" s="289">
        <f>⑧計算域Ⅱ!D79</f>
        <v>0</v>
      </c>
      <c r="H31" s="289">
        <f>⑧計算域Ⅱ!E79</f>
        <v>0</v>
      </c>
      <c r="I31" s="286">
        <f>⑧計算域Ⅱ!I31</f>
        <v>0</v>
      </c>
      <c r="J31" s="287">
        <f>⑧計算域Ⅱ!J31</f>
        <v>0</v>
      </c>
      <c r="K31" s="288">
        <f>⑧計算域Ⅱ!K31</f>
        <v>0</v>
      </c>
      <c r="L31" s="289">
        <f>⑧計算域Ⅱ!F79</f>
        <v>0</v>
      </c>
      <c r="M31" s="290">
        <f>⑧計算域Ⅱ!G79</f>
        <v>0</v>
      </c>
    </row>
    <row r="32" spans="2:13" x14ac:dyDescent="0.15">
      <c r="B32" s="301" t="s">
        <v>218</v>
      </c>
      <c r="C32" s="302" t="s">
        <v>65</v>
      </c>
      <c r="D32" s="303">
        <f>⑧計算域Ⅱ!D32</f>
        <v>0</v>
      </c>
      <c r="E32" s="304">
        <f>⑧計算域Ⅱ!E32</f>
        <v>0</v>
      </c>
      <c r="F32" s="305">
        <f>⑧計算域Ⅱ!F32</f>
        <v>0</v>
      </c>
      <c r="G32" s="306">
        <f>⑧計算域Ⅱ!D80</f>
        <v>0</v>
      </c>
      <c r="H32" s="306">
        <f>⑧計算域Ⅱ!E80</f>
        <v>0</v>
      </c>
      <c r="I32" s="303">
        <f>⑧計算域Ⅱ!I32</f>
        <v>0</v>
      </c>
      <c r="J32" s="304">
        <f>⑧計算域Ⅱ!J32</f>
        <v>0</v>
      </c>
      <c r="K32" s="305">
        <f>⑧計算域Ⅱ!K32</f>
        <v>0</v>
      </c>
      <c r="L32" s="306">
        <f>⑧計算域Ⅱ!F80</f>
        <v>0</v>
      </c>
      <c r="M32" s="307">
        <f>⑧計算域Ⅱ!G80</f>
        <v>0</v>
      </c>
    </row>
    <row r="33" spans="2:13" x14ac:dyDescent="0.15">
      <c r="B33" s="284" t="s">
        <v>219</v>
      </c>
      <c r="C33" s="285" t="s">
        <v>581</v>
      </c>
      <c r="D33" s="286">
        <f>⑧計算域Ⅱ!D33</f>
        <v>0</v>
      </c>
      <c r="E33" s="287">
        <f>⑧計算域Ⅱ!E33</f>
        <v>0</v>
      </c>
      <c r="F33" s="288">
        <f>⑧計算域Ⅱ!F33</f>
        <v>0</v>
      </c>
      <c r="G33" s="289">
        <f>⑧計算域Ⅱ!D81</f>
        <v>0</v>
      </c>
      <c r="H33" s="291">
        <f>⑧計算域Ⅱ!E81</f>
        <v>0</v>
      </c>
      <c r="I33" s="286">
        <f>⑧計算域Ⅱ!I33</f>
        <v>0</v>
      </c>
      <c r="J33" s="287">
        <f>⑧計算域Ⅱ!J33</f>
        <v>0</v>
      </c>
      <c r="K33" s="288">
        <f>⑧計算域Ⅱ!K33</f>
        <v>0</v>
      </c>
      <c r="L33" s="289">
        <f>⑧計算域Ⅱ!F81</f>
        <v>0</v>
      </c>
      <c r="M33" s="290">
        <f>⑧計算域Ⅱ!G81</f>
        <v>0</v>
      </c>
    </row>
    <row r="34" spans="2:13" x14ac:dyDescent="0.15">
      <c r="B34" s="301" t="s">
        <v>220</v>
      </c>
      <c r="C34" s="302" t="s">
        <v>221</v>
      </c>
      <c r="D34" s="303">
        <f>⑧計算域Ⅱ!D34</f>
        <v>0</v>
      </c>
      <c r="E34" s="304">
        <f>⑧計算域Ⅱ!E34</f>
        <v>0</v>
      </c>
      <c r="F34" s="305">
        <f>⑧計算域Ⅱ!F34</f>
        <v>0</v>
      </c>
      <c r="G34" s="306">
        <f>⑧計算域Ⅱ!D82</f>
        <v>0</v>
      </c>
      <c r="H34" s="306">
        <f>⑧計算域Ⅱ!E82</f>
        <v>0</v>
      </c>
      <c r="I34" s="303">
        <f>⑧計算域Ⅱ!I34</f>
        <v>0</v>
      </c>
      <c r="J34" s="304">
        <f>⑧計算域Ⅱ!J34</f>
        <v>0</v>
      </c>
      <c r="K34" s="305">
        <f>⑧計算域Ⅱ!K34</f>
        <v>0</v>
      </c>
      <c r="L34" s="306">
        <f>⑧計算域Ⅱ!F82</f>
        <v>0</v>
      </c>
      <c r="M34" s="307">
        <f>⑧計算域Ⅱ!G82</f>
        <v>0</v>
      </c>
    </row>
    <row r="35" spans="2:13" x14ac:dyDescent="0.15">
      <c r="B35" s="284" t="s">
        <v>222</v>
      </c>
      <c r="C35" s="285" t="s">
        <v>223</v>
      </c>
      <c r="D35" s="286">
        <f>⑧計算域Ⅱ!D35</f>
        <v>0</v>
      </c>
      <c r="E35" s="287">
        <f>⑧計算域Ⅱ!E35</f>
        <v>0</v>
      </c>
      <c r="F35" s="288">
        <f>⑧計算域Ⅱ!F35</f>
        <v>0</v>
      </c>
      <c r="G35" s="289">
        <f>⑧計算域Ⅱ!D83</f>
        <v>0</v>
      </c>
      <c r="H35" s="289">
        <f>⑧計算域Ⅱ!E83</f>
        <v>0</v>
      </c>
      <c r="I35" s="286">
        <f>⑧計算域Ⅱ!I35</f>
        <v>0</v>
      </c>
      <c r="J35" s="287">
        <f>⑧計算域Ⅱ!J35</f>
        <v>0</v>
      </c>
      <c r="K35" s="288">
        <f>⑧計算域Ⅱ!K35</f>
        <v>0</v>
      </c>
      <c r="L35" s="289">
        <f>⑧計算域Ⅱ!F83</f>
        <v>0</v>
      </c>
      <c r="M35" s="290">
        <f>⑧計算域Ⅱ!G83</f>
        <v>0</v>
      </c>
    </row>
    <row r="36" spans="2:13" x14ac:dyDescent="0.15">
      <c r="B36" s="301" t="s">
        <v>224</v>
      </c>
      <c r="C36" s="302" t="s">
        <v>438</v>
      </c>
      <c r="D36" s="303">
        <f>⑧計算域Ⅱ!D36</f>
        <v>0</v>
      </c>
      <c r="E36" s="304">
        <f>⑧計算域Ⅱ!E36</f>
        <v>0</v>
      </c>
      <c r="F36" s="305">
        <f>⑧計算域Ⅱ!F36</f>
        <v>0</v>
      </c>
      <c r="G36" s="306">
        <f>⑧計算域Ⅱ!D84</f>
        <v>0</v>
      </c>
      <c r="H36" s="306">
        <f>⑧計算域Ⅱ!E84</f>
        <v>0</v>
      </c>
      <c r="I36" s="303">
        <f>⑧計算域Ⅱ!I36</f>
        <v>0</v>
      </c>
      <c r="J36" s="304">
        <f>⑧計算域Ⅱ!J36</f>
        <v>0</v>
      </c>
      <c r="K36" s="305">
        <f>⑧計算域Ⅱ!K36</f>
        <v>0</v>
      </c>
      <c r="L36" s="306">
        <f>⑧計算域Ⅱ!F84</f>
        <v>0</v>
      </c>
      <c r="M36" s="307">
        <f>⑧計算域Ⅱ!G84</f>
        <v>0</v>
      </c>
    </row>
    <row r="37" spans="2:13" x14ac:dyDescent="0.15">
      <c r="B37" s="284" t="s">
        <v>225</v>
      </c>
      <c r="C37" s="285" t="s">
        <v>439</v>
      </c>
      <c r="D37" s="286">
        <f>⑧計算域Ⅱ!D37</f>
        <v>0</v>
      </c>
      <c r="E37" s="287">
        <f>⑧計算域Ⅱ!E37</f>
        <v>0</v>
      </c>
      <c r="F37" s="288">
        <f>⑧計算域Ⅱ!F37</f>
        <v>0</v>
      </c>
      <c r="G37" s="289">
        <f>⑧計算域Ⅱ!D85</f>
        <v>0</v>
      </c>
      <c r="H37" s="289">
        <f>⑧計算域Ⅱ!E85</f>
        <v>0</v>
      </c>
      <c r="I37" s="286">
        <f>⑧計算域Ⅱ!I37</f>
        <v>0</v>
      </c>
      <c r="J37" s="287">
        <f>⑧計算域Ⅱ!J37</f>
        <v>0</v>
      </c>
      <c r="K37" s="288">
        <f>⑧計算域Ⅱ!K37</f>
        <v>0</v>
      </c>
      <c r="L37" s="289">
        <f>⑧計算域Ⅱ!F85</f>
        <v>0</v>
      </c>
      <c r="M37" s="290">
        <f>⑧計算域Ⅱ!G85</f>
        <v>0</v>
      </c>
    </row>
    <row r="38" spans="2:13" x14ac:dyDescent="0.15">
      <c r="B38" s="301" t="s">
        <v>226</v>
      </c>
      <c r="C38" s="302" t="s">
        <v>88</v>
      </c>
      <c r="D38" s="303">
        <f>⑧計算域Ⅱ!D38</f>
        <v>0</v>
      </c>
      <c r="E38" s="304">
        <f>⑧計算域Ⅱ!E38</f>
        <v>0</v>
      </c>
      <c r="F38" s="305">
        <f>⑧計算域Ⅱ!F38</f>
        <v>0</v>
      </c>
      <c r="G38" s="306">
        <f>⑧計算域Ⅱ!D86</f>
        <v>0</v>
      </c>
      <c r="H38" s="308">
        <f>⑧計算域Ⅱ!E86</f>
        <v>0</v>
      </c>
      <c r="I38" s="303">
        <f>⑧計算域Ⅱ!I38</f>
        <v>0</v>
      </c>
      <c r="J38" s="304">
        <f>⑧計算域Ⅱ!J38</f>
        <v>0</v>
      </c>
      <c r="K38" s="305">
        <f>⑧計算域Ⅱ!K38</f>
        <v>0</v>
      </c>
      <c r="L38" s="306">
        <f>⑧計算域Ⅱ!F86</f>
        <v>0</v>
      </c>
      <c r="M38" s="307">
        <f>⑧計算域Ⅱ!G86</f>
        <v>0</v>
      </c>
    </row>
    <row r="39" spans="2:13" x14ac:dyDescent="0.15">
      <c r="B39" s="284" t="s">
        <v>227</v>
      </c>
      <c r="C39" s="285" t="s">
        <v>440</v>
      </c>
      <c r="D39" s="286">
        <f>⑧計算域Ⅱ!D39</f>
        <v>0</v>
      </c>
      <c r="E39" s="287">
        <f>⑧計算域Ⅱ!E39</f>
        <v>0</v>
      </c>
      <c r="F39" s="288">
        <f>⑧計算域Ⅱ!F39</f>
        <v>0</v>
      </c>
      <c r="G39" s="289">
        <f>⑧計算域Ⅱ!D87</f>
        <v>0</v>
      </c>
      <c r="H39" s="289">
        <f>⑧計算域Ⅱ!E87</f>
        <v>0</v>
      </c>
      <c r="I39" s="286">
        <f>⑧計算域Ⅱ!I39</f>
        <v>0</v>
      </c>
      <c r="J39" s="287">
        <f>⑧計算域Ⅱ!J39</f>
        <v>0</v>
      </c>
      <c r="K39" s="288">
        <f>⑧計算域Ⅱ!K39</f>
        <v>0</v>
      </c>
      <c r="L39" s="289">
        <f>⑧計算域Ⅱ!F87</f>
        <v>0</v>
      </c>
      <c r="M39" s="290">
        <f>⑧計算域Ⅱ!G87</f>
        <v>0</v>
      </c>
    </row>
    <row r="40" spans="2:13" x14ac:dyDescent="0.15">
      <c r="B40" s="301" t="s">
        <v>228</v>
      </c>
      <c r="C40" s="302" t="s">
        <v>441</v>
      </c>
      <c r="D40" s="303">
        <f>⑧計算域Ⅱ!D40</f>
        <v>0</v>
      </c>
      <c r="E40" s="304">
        <f>⑧計算域Ⅱ!E40</f>
        <v>0</v>
      </c>
      <c r="F40" s="305">
        <f>⑧計算域Ⅱ!F40</f>
        <v>0</v>
      </c>
      <c r="G40" s="306">
        <f>⑧計算域Ⅱ!D88</f>
        <v>0</v>
      </c>
      <c r="H40" s="306">
        <f>⑧計算域Ⅱ!E88</f>
        <v>0</v>
      </c>
      <c r="I40" s="303">
        <f>⑧計算域Ⅱ!I40</f>
        <v>0</v>
      </c>
      <c r="J40" s="304">
        <f>⑧計算域Ⅱ!J40</f>
        <v>0</v>
      </c>
      <c r="K40" s="305">
        <f>⑧計算域Ⅱ!K40</f>
        <v>0</v>
      </c>
      <c r="L40" s="306">
        <f>⑧計算域Ⅱ!F88</f>
        <v>0</v>
      </c>
      <c r="M40" s="307">
        <f>⑧計算域Ⅱ!G88</f>
        <v>0</v>
      </c>
    </row>
    <row r="41" spans="2:13" x14ac:dyDescent="0.15">
      <c r="B41" s="284" t="s">
        <v>229</v>
      </c>
      <c r="C41" s="285" t="s">
        <v>442</v>
      </c>
      <c r="D41" s="286">
        <f>⑧計算域Ⅱ!D41</f>
        <v>0</v>
      </c>
      <c r="E41" s="287">
        <f>⑧計算域Ⅱ!E41</f>
        <v>0</v>
      </c>
      <c r="F41" s="288">
        <f>⑧計算域Ⅱ!F41</f>
        <v>0</v>
      </c>
      <c r="G41" s="289">
        <f>⑧計算域Ⅱ!D89</f>
        <v>0</v>
      </c>
      <c r="H41" s="289">
        <f>⑧計算域Ⅱ!E89</f>
        <v>0</v>
      </c>
      <c r="I41" s="286">
        <f>⑧計算域Ⅱ!I41</f>
        <v>0</v>
      </c>
      <c r="J41" s="287">
        <f>⑧計算域Ⅱ!J41</f>
        <v>0</v>
      </c>
      <c r="K41" s="288">
        <f>⑧計算域Ⅱ!K41</f>
        <v>0</v>
      </c>
      <c r="L41" s="289">
        <f>⑧計算域Ⅱ!F89</f>
        <v>0</v>
      </c>
      <c r="M41" s="290">
        <f>⑧計算域Ⅱ!G89</f>
        <v>0</v>
      </c>
    </row>
    <row r="42" spans="2:13" x14ac:dyDescent="0.15">
      <c r="B42" s="301" t="s">
        <v>230</v>
      </c>
      <c r="C42" s="302" t="s">
        <v>443</v>
      </c>
      <c r="D42" s="303">
        <f>⑧計算域Ⅱ!D42</f>
        <v>0</v>
      </c>
      <c r="E42" s="304">
        <f>⑧計算域Ⅱ!E42</f>
        <v>0</v>
      </c>
      <c r="F42" s="305">
        <f>⑧計算域Ⅱ!F42</f>
        <v>0</v>
      </c>
      <c r="G42" s="306">
        <f>⑧計算域Ⅱ!D90</f>
        <v>0</v>
      </c>
      <c r="H42" s="306">
        <f>⑧計算域Ⅱ!E90</f>
        <v>0</v>
      </c>
      <c r="I42" s="303">
        <f>⑧計算域Ⅱ!I42</f>
        <v>0</v>
      </c>
      <c r="J42" s="304">
        <f>⑧計算域Ⅱ!J42</f>
        <v>0</v>
      </c>
      <c r="K42" s="305">
        <f>⑧計算域Ⅱ!K42</f>
        <v>0</v>
      </c>
      <c r="L42" s="306">
        <f>⑧計算域Ⅱ!F90</f>
        <v>0</v>
      </c>
      <c r="M42" s="307">
        <f>⑧計算域Ⅱ!G90</f>
        <v>0</v>
      </c>
    </row>
    <row r="43" spans="2:13" x14ac:dyDescent="0.15">
      <c r="B43" s="284" t="s">
        <v>231</v>
      </c>
      <c r="C43" s="285" t="s">
        <v>444</v>
      </c>
      <c r="D43" s="286">
        <f>⑧計算域Ⅱ!D43</f>
        <v>0</v>
      </c>
      <c r="E43" s="287">
        <f>⑧計算域Ⅱ!E43</f>
        <v>0</v>
      </c>
      <c r="F43" s="288">
        <f>⑧計算域Ⅱ!F43</f>
        <v>0</v>
      </c>
      <c r="G43" s="289">
        <f>⑧計算域Ⅱ!D91</f>
        <v>0</v>
      </c>
      <c r="H43" s="291">
        <f>⑧計算域Ⅱ!E91</f>
        <v>0</v>
      </c>
      <c r="I43" s="286">
        <f>⑧計算域Ⅱ!I43</f>
        <v>0</v>
      </c>
      <c r="J43" s="287">
        <f>⑧計算域Ⅱ!J43</f>
        <v>0</v>
      </c>
      <c r="K43" s="288">
        <f>⑧計算域Ⅱ!K43</f>
        <v>0</v>
      </c>
      <c r="L43" s="289">
        <f>⑧計算域Ⅱ!F91</f>
        <v>0</v>
      </c>
      <c r="M43" s="290">
        <f>⑧計算域Ⅱ!G91</f>
        <v>0</v>
      </c>
    </row>
    <row r="44" spans="2:13" x14ac:dyDescent="0.15">
      <c r="B44" s="301" t="s">
        <v>232</v>
      </c>
      <c r="C44" s="302" t="s">
        <v>445</v>
      </c>
      <c r="D44" s="303">
        <f>⑧計算域Ⅱ!D44</f>
        <v>0</v>
      </c>
      <c r="E44" s="304">
        <f>⑧計算域Ⅱ!E44</f>
        <v>0</v>
      </c>
      <c r="F44" s="305">
        <f>⑧計算域Ⅱ!F44</f>
        <v>0</v>
      </c>
      <c r="G44" s="306">
        <f>⑧計算域Ⅱ!D92</f>
        <v>0</v>
      </c>
      <c r="H44" s="309">
        <f>⑧計算域Ⅱ!E92</f>
        <v>0</v>
      </c>
      <c r="I44" s="303">
        <f>⑧計算域Ⅱ!I44</f>
        <v>0</v>
      </c>
      <c r="J44" s="304">
        <f>⑧計算域Ⅱ!J44</f>
        <v>0</v>
      </c>
      <c r="K44" s="305">
        <f>⑧計算域Ⅱ!K44</f>
        <v>0</v>
      </c>
      <c r="L44" s="306">
        <f>⑧計算域Ⅱ!F92</f>
        <v>0</v>
      </c>
      <c r="M44" s="307">
        <f>⑧計算域Ⅱ!G92</f>
        <v>0</v>
      </c>
    </row>
    <row r="45" spans="2:13" x14ac:dyDescent="0.15">
      <c r="B45" s="284" t="s">
        <v>233</v>
      </c>
      <c r="C45" s="285" t="s">
        <v>446</v>
      </c>
      <c r="D45" s="286">
        <f>⑧計算域Ⅱ!D45</f>
        <v>0</v>
      </c>
      <c r="E45" s="287">
        <f>⑧計算域Ⅱ!E45</f>
        <v>0</v>
      </c>
      <c r="F45" s="288">
        <f>⑧計算域Ⅱ!F45</f>
        <v>0</v>
      </c>
      <c r="G45" s="289">
        <f>⑧計算域Ⅱ!D93</f>
        <v>0</v>
      </c>
      <c r="H45" s="292">
        <f>⑧計算域Ⅱ!E93</f>
        <v>0</v>
      </c>
      <c r="I45" s="286">
        <f>⑧計算域Ⅱ!I45</f>
        <v>0</v>
      </c>
      <c r="J45" s="287">
        <f>⑧計算域Ⅱ!J45</f>
        <v>0</v>
      </c>
      <c r="K45" s="288">
        <f>⑧計算域Ⅱ!K45</f>
        <v>0</v>
      </c>
      <c r="L45" s="289">
        <f>⑧計算域Ⅱ!F93</f>
        <v>0</v>
      </c>
      <c r="M45" s="290">
        <f>⑧計算域Ⅱ!G93</f>
        <v>0</v>
      </c>
    </row>
    <row r="46" spans="2:13" x14ac:dyDescent="0.15">
      <c r="B46" s="301" t="s">
        <v>234</v>
      </c>
      <c r="C46" s="302" t="s">
        <v>447</v>
      </c>
      <c r="D46" s="303">
        <f>⑧計算域Ⅱ!D46</f>
        <v>0</v>
      </c>
      <c r="E46" s="304">
        <f>⑧計算域Ⅱ!E46</f>
        <v>0</v>
      </c>
      <c r="F46" s="305">
        <f>⑧計算域Ⅱ!F46</f>
        <v>0</v>
      </c>
      <c r="G46" s="306">
        <f>⑧計算域Ⅱ!D94</f>
        <v>0</v>
      </c>
      <c r="H46" s="309">
        <f>⑧計算域Ⅱ!E94</f>
        <v>0</v>
      </c>
      <c r="I46" s="303">
        <f>⑧計算域Ⅱ!I46</f>
        <v>0</v>
      </c>
      <c r="J46" s="304">
        <f>⑧計算域Ⅱ!J46</f>
        <v>0</v>
      </c>
      <c r="K46" s="305">
        <f>⑧計算域Ⅱ!K46</f>
        <v>0</v>
      </c>
      <c r="L46" s="306">
        <f>⑧計算域Ⅱ!F94</f>
        <v>0</v>
      </c>
      <c r="M46" s="307">
        <f>⑧計算域Ⅱ!G94</f>
        <v>0</v>
      </c>
    </row>
    <row r="47" spans="2:13" x14ac:dyDescent="0.15">
      <c r="B47" s="284" t="s">
        <v>235</v>
      </c>
      <c r="C47" s="285" t="s">
        <v>448</v>
      </c>
      <c r="D47" s="286">
        <f>⑧計算域Ⅱ!D47</f>
        <v>0</v>
      </c>
      <c r="E47" s="287">
        <f>⑧計算域Ⅱ!E47</f>
        <v>0</v>
      </c>
      <c r="F47" s="288">
        <f>⑧計算域Ⅱ!F47</f>
        <v>0</v>
      </c>
      <c r="G47" s="289">
        <f>⑧計算域Ⅱ!D95</f>
        <v>0</v>
      </c>
      <c r="H47" s="292">
        <f>⑧計算域Ⅱ!E95</f>
        <v>0</v>
      </c>
      <c r="I47" s="286">
        <f>⑧計算域Ⅱ!I47</f>
        <v>0</v>
      </c>
      <c r="J47" s="287">
        <f>⑧計算域Ⅱ!J47</f>
        <v>0</v>
      </c>
      <c r="K47" s="288">
        <f>⑧計算域Ⅱ!K47</f>
        <v>0</v>
      </c>
      <c r="L47" s="289">
        <f>⑧計算域Ⅱ!F95</f>
        <v>0</v>
      </c>
      <c r="M47" s="290">
        <f>⑧計算域Ⅱ!G95</f>
        <v>0</v>
      </c>
    </row>
    <row r="48" spans="2:13" x14ac:dyDescent="0.15">
      <c r="B48" s="310" t="s">
        <v>236</v>
      </c>
      <c r="C48" s="311" t="s">
        <v>449</v>
      </c>
      <c r="D48" s="312">
        <f>⑧計算域Ⅱ!D48</f>
        <v>0</v>
      </c>
      <c r="E48" s="313">
        <f>⑧計算域Ⅱ!E48</f>
        <v>0</v>
      </c>
      <c r="F48" s="314">
        <f>⑧計算域Ⅱ!F48</f>
        <v>0</v>
      </c>
      <c r="G48" s="315">
        <f>⑧計算域Ⅱ!D96</f>
        <v>0</v>
      </c>
      <c r="H48" s="315">
        <f>⑧計算域Ⅱ!E96</f>
        <v>0</v>
      </c>
      <c r="I48" s="312">
        <f>⑧計算域Ⅱ!I48</f>
        <v>0</v>
      </c>
      <c r="J48" s="313">
        <f>⑧計算域Ⅱ!J48</f>
        <v>0</v>
      </c>
      <c r="K48" s="314">
        <f>⑧計算域Ⅱ!K48</f>
        <v>0</v>
      </c>
      <c r="L48" s="315">
        <f>⑧計算域Ⅱ!F96</f>
        <v>0</v>
      </c>
      <c r="M48" s="316">
        <f>⑧計算域Ⅱ!G96</f>
        <v>0</v>
      </c>
    </row>
    <row r="49" spans="2:14" ht="18" customHeight="1" thickBot="1" x14ac:dyDescent="0.2">
      <c r="B49" s="775" t="s">
        <v>43</v>
      </c>
      <c r="C49" s="776"/>
      <c r="D49" s="596">
        <f t="shared" ref="D49:M49" si="0">SUM(D9:D48)</f>
        <v>0</v>
      </c>
      <c r="E49" s="37">
        <f t="shared" si="0"/>
        <v>0</v>
      </c>
      <c r="F49" s="37">
        <f t="shared" si="0"/>
        <v>0</v>
      </c>
      <c r="G49" s="38">
        <f t="shared" si="0"/>
        <v>0</v>
      </c>
      <c r="H49" s="39">
        <f t="shared" si="0"/>
        <v>0</v>
      </c>
      <c r="I49" s="36">
        <f t="shared" si="0"/>
        <v>0</v>
      </c>
      <c r="J49" s="37">
        <f t="shared" si="0"/>
        <v>0</v>
      </c>
      <c r="K49" s="37">
        <f t="shared" si="0"/>
        <v>0</v>
      </c>
      <c r="L49" s="38">
        <f t="shared" si="0"/>
        <v>0</v>
      </c>
      <c r="M49" s="40">
        <f t="shared" si="0"/>
        <v>0</v>
      </c>
      <c r="N49" s="41"/>
    </row>
    <row r="50" spans="2:14" ht="14.25" thickBot="1" x14ac:dyDescent="0.2"/>
    <row r="51" spans="2:14" x14ac:dyDescent="0.15">
      <c r="B51" s="804" t="s">
        <v>191</v>
      </c>
      <c r="C51" s="805"/>
      <c r="D51" s="782" t="s">
        <v>144</v>
      </c>
      <c r="E51" s="783"/>
      <c r="F51" s="783"/>
      <c r="G51" s="783"/>
      <c r="H51" s="784"/>
      <c r="I51" s="782" t="s">
        <v>58</v>
      </c>
      <c r="J51" s="783"/>
      <c r="K51" s="783"/>
      <c r="L51" s="783"/>
      <c r="M51" s="784"/>
    </row>
    <row r="52" spans="2:14" ht="6" customHeight="1" x14ac:dyDescent="0.15">
      <c r="B52" s="806"/>
      <c r="C52" s="807"/>
      <c r="D52" s="791" t="s">
        <v>42</v>
      </c>
      <c r="E52" s="34"/>
      <c r="F52" s="34"/>
      <c r="G52" s="785" t="s">
        <v>45</v>
      </c>
      <c r="H52" s="788" t="s">
        <v>46</v>
      </c>
      <c r="I52" s="791" t="s">
        <v>42</v>
      </c>
      <c r="J52" s="34"/>
      <c r="K52" s="34"/>
      <c r="L52" s="785" t="s">
        <v>45</v>
      </c>
      <c r="M52" s="794" t="s">
        <v>46</v>
      </c>
    </row>
    <row r="53" spans="2:14" ht="6" customHeight="1" x14ac:dyDescent="0.15">
      <c r="B53" s="806"/>
      <c r="C53" s="807"/>
      <c r="D53" s="792"/>
      <c r="E53" s="777" t="s">
        <v>47</v>
      </c>
      <c r="F53" s="35"/>
      <c r="G53" s="786"/>
      <c r="H53" s="789"/>
      <c r="I53" s="792"/>
      <c r="J53" s="777" t="s">
        <v>47</v>
      </c>
      <c r="K53" s="35"/>
      <c r="L53" s="786"/>
      <c r="M53" s="795"/>
    </row>
    <row r="54" spans="2:14" x14ac:dyDescent="0.15">
      <c r="B54" s="806"/>
      <c r="C54" s="807"/>
      <c r="D54" s="792"/>
      <c r="E54" s="778"/>
      <c r="F54" s="780" t="s">
        <v>22</v>
      </c>
      <c r="G54" s="786"/>
      <c r="H54" s="789"/>
      <c r="I54" s="792"/>
      <c r="J54" s="778"/>
      <c r="K54" s="780" t="s">
        <v>22</v>
      </c>
      <c r="L54" s="786"/>
      <c r="M54" s="795"/>
    </row>
    <row r="55" spans="2:14" x14ac:dyDescent="0.15">
      <c r="B55" s="808"/>
      <c r="C55" s="809"/>
      <c r="D55" s="793"/>
      <c r="E55" s="779"/>
      <c r="F55" s="781"/>
      <c r="G55" s="787"/>
      <c r="H55" s="790"/>
      <c r="I55" s="793"/>
      <c r="J55" s="779"/>
      <c r="K55" s="781"/>
      <c r="L55" s="787"/>
      <c r="M55" s="796"/>
    </row>
    <row r="56" spans="2:14" x14ac:dyDescent="0.15">
      <c r="B56" s="277" t="s">
        <v>192</v>
      </c>
      <c r="C56" s="293" t="s">
        <v>419</v>
      </c>
      <c r="D56" s="294">
        <f>⑧計算域Ⅱ!P9</f>
        <v>0</v>
      </c>
      <c r="E56" s="281">
        <f>⑧計算域Ⅱ!Q9</f>
        <v>0</v>
      </c>
      <c r="F56" s="281">
        <f>⑧計算域Ⅱ!R9</f>
        <v>0</v>
      </c>
      <c r="G56" s="281">
        <f>⑧計算域Ⅱ!H57</f>
        <v>0</v>
      </c>
      <c r="H56" s="295">
        <f>⑧計算域Ⅱ!I57</f>
        <v>0</v>
      </c>
      <c r="I56" s="294">
        <f>⑧計算域Ⅱ!S9</f>
        <v>0</v>
      </c>
      <c r="J56" s="281">
        <f>⑧計算域Ⅱ!T9</f>
        <v>0</v>
      </c>
      <c r="K56" s="281">
        <f>⑧計算域Ⅱ!U9</f>
        <v>0</v>
      </c>
      <c r="L56" s="281">
        <f>⑧計算域Ⅱ!J57</f>
        <v>0</v>
      </c>
      <c r="M56" s="296">
        <f>⑧計算域Ⅱ!K57</f>
        <v>0</v>
      </c>
    </row>
    <row r="57" spans="2:14" x14ac:dyDescent="0.15">
      <c r="B57" s="301" t="s">
        <v>193</v>
      </c>
      <c r="C57" s="317" t="s">
        <v>50</v>
      </c>
      <c r="D57" s="318">
        <f>⑧計算域Ⅱ!P10</f>
        <v>0</v>
      </c>
      <c r="E57" s="305">
        <f>⑧計算域Ⅱ!Q10</f>
        <v>0</v>
      </c>
      <c r="F57" s="305">
        <f>⑧計算域Ⅱ!R10</f>
        <v>0</v>
      </c>
      <c r="G57" s="305">
        <f>⑧計算域Ⅱ!H58</f>
        <v>0</v>
      </c>
      <c r="H57" s="319">
        <f>⑧計算域Ⅱ!I58</f>
        <v>0</v>
      </c>
      <c r="I57" s="318">
        <f>⑧計算域Ⅱ!S10</f>
        <v>0</v>
      </c>
      <c r="J57" s="305">
        <f>⑧計算域Ⅱ!T10</f>
        <v>0</v>
      </c>
      <c r="K57" s="305">
        <f>⑧計算域Ⅱ!U10</f>
        <v>0</v>
      </c>
      <c r="L57" s="305">
        <f>⑧計算域Ⅱ!J58</f>
        <v>0</v>
      </c>
      <c r="M57" s="320">
        <f>⑧計算域Ⅱ!K58</f>
        <v>0</v>
      </c>
    </row>
    <row r="58" spans="2:14" x14ac:dyDescent="0.15">
      <c r="B58" s="284" t="s">
        <v>194</v>
      </c>
      <c r="C58" s="297" t="s">
        <v>420</v>
      </c>
      <c r="D58" s="298">
        <f>⑧計算域Ⅱ!P11</f>
        <v>0</v>
      </c>
      <c r="E58" s="288">
        <f>⑧計算域Ⅱ!Q11</f>
        <v>0</v>
      </c>
      <c r="F58" s="288">
        <f>⑧計算域Ⅱ!R11</f>
        <v>0</v>
      </c>
      <c r="G58" s="288">
        <f>⑧計算域Ⅱ!H59</f>
        <v>0</v>
      </c>
      <c r="H58" s="299">
        <f>⑧計算域Ⅱ!I59</f>
        <v>0</v>
      </c>
      <c r="I58" s="298">
        <f>⑧計算域Ⅱ!S11</f>
        <v>0</v>
      </c>
      <c r="J58" s="288">
        <f>⑧計算域Ⅱ!T11</f>
        <v>0</v>
      </c>
      <c r="K58" s="288">
        <f>⑧計算域Ⅱ!U11</f>
        <v>0</v>
      </c>
      <c r="L58" s="288">
        <f>⑧計算域Ⅱ!J59</f>
        <v>0</v>
      </c>
      <c r="M58" s="300">
        <f>⑧計算域Ⅱ!K59</f>
        <v>0</v>
      </c>
    </row>
    <row r="59" spans="2:14" x14ac:dyDescent="0.15">
      <c r="B59" s="301" t="s">
        <v>195</v>
      </c>
      <c r="C59" s="317" t="s">
        <v>196</v>
      </c>
      <c r="D59" s="318">
        <f>⑧計算域Ⅱ!P12</f>
        <v>0</v>
      </c>
      <c r="E59" s="305">
        <f>⑧計算域Ⅱ!Q12</f>
        <v>0</v>
      </c>
      <c r="F59" s="305">
        <f>⑧計算域Ⅱ!R12</f>
        <v>0</v>
      </c>
      <c r="G59" s="305">
        <f>⑧計算域Ⅱ!H60</f>
        <v>0</v>
      </c>
      <c r="H59" s="319">
        <f>⑧計算域Ⅱ!I60</f>
        <v>0</v>
      </c>
      <c r="I59" s="318">
        <f>⑧計算域Ⅱ!S12</f>
        <v>0</v>
      </c>
      <c r="J59" s="305">
        <f>⑧計算域Ⅱ!T12</f>
        <v>0</v>
      </c>
      <c r="K59" s="305">
        <f>⑧計算域Ⅱ!U12</f>
        <v>0</v>
      </c>
      <c r="L59" s="305">
        <f>⑧計算域Ⅱ!J60</f>
        <v>0</v>
      </c>
      <c r="M59" s="320">
        <f>⑧計算域Ⅱ!K60</f>
        <v>0</v>
      </c>
    </row>
    <row r="60" spans="2:14" x14ac:dyDescent="0.15">
      <c r="B60" s="284" t="s">
        <v>197</v>
      </c>
      <c r="C60" s="297" t="s">
        <v>421</v>
      </c>
      <c r="D60" s="298">
        <f>⑧計算域Ⅱ!P13</f>
        <v>0</v>
      </c>
      <c r="E60" s="288">
        <f>⑧計算域Ⅱ!Q13</f>
        <v>0</v>
      </c>
      <c r="F60" s="288">
        <f>⑧計算域Ⅱ!R13</f>
        <v>0</v>
      </c>
      <c r="G60" s="288">
        <f>⑧計算域Ⅱ!H61</f>
        <v>0</v>
      </c>
      <c r="H60" s="299">
        <f>⑧計算域Ⅱ!I61</f>
        <v>0</v>
      </c>
      <c r="I60" s="298">
        <f>⑧計算域Ⅱ!S13</f>
        <v>0</v>
      </c>
      <c r="J60" s="288">
        <f>⑧計算域Ⅱ!T13</f>
        <v>0</v>
      </c>
      <c r="K60" s="288">
        <f>⑧計算域Ⅱ!U13</f>
        <v>0</v>
      </c>
      <c r="L60" s="288">
        <f>⑧計算域Ⅱ!J61</f>
        <v>0</v>
      </c>
      <c r="M60" s="300">
        <f>⑧計算域Ⅱ!K61</f>
        <v>0</v>
      </c>
    </row>
    <row r="61" spans="2:14" x14ac:dyDescent="0.15">
      <c r="B61" s="301" t="s">
        <v>198</v>
      </c>
      <c r="C61" s="317" t="s">
        <v>422</v>
      </c>
      <c r="D61" s="318">
        <f>⑧計算域Ⅱ!P14</f>
        <v>0</v>
      </c>
      <c r="E61" s="305">
        <f>⑧計算域Ⅱ!Q14</f>
        <v>0</v>
      </c>
      <c r="F61" s="305">
        <f>⑧計算域Ⅱ!R14</f>
        <v>0</v>
      </c>
      <c r="G61" s="305">
        <f>⑧計算域Ⅱ!H62</f>
        <v>0</v>
      </c>
      <c r="H61" s="319">
        <f>⑧計算域Ⅱ!I62</f>
        <v>0</v>
      </c>
      <c r="I61" s="318">
        <f>⑧計算域Ⅱ!S14</f>
        <v>0</v>
      </c>
      <c r="J61" s="305">
        <f>⑧計算域Ⅱ!T14</f>
        <v>0</v>
      </c>
      <c r="K61" s="305">
        <f>⑧計算域Ⅱ!U14</f>
        <v>0</v>
      </c>
      <c r="L61" s="305">
        <f>⑧計算域Ⅱ!J62</f>
        <v>0</v>
      </c>
      <c r="M61" s="320">
        <f>⑧計算域Ⅱ!K62</f>
        <v>0</v>
      </c>
    </row>
    <row r="62" spans="2:14" x14ac:dyDescent="0.15">
      <c r="B62" s="284" t="s">
        <v>199</v>
      </c>
      <c r="C62" s="297" t="s">
        <v>423</v>
      </c>
      <c r="D62" s="298">
        <f>⑧計算域Ⅱ!P15</f>
        <v>0</v>
      </c>
      <c r="E62" s="288">
        <f>⑧計算域Ⅱ!Q15</f>
        <v>0</v>
      </c>
      <c r="F62" s="288">
        <f>⑧計算域Ⅱ!R15</f>
        <v>0</v>
      </c>
      <c r="G62" s="288">
        <f>⑧計算域Ⅱ!H63</f>
        <v>0</v>
      </c>
      <c r="H62" s="299">
        <f>⑧計算域Ⅱ!I63</f>
        <v>0</v>
      </c>
      <c r="I62" s="298">
        <f>⑧計算域Ⅱ!S15</f>
        <v>0</v>
      </c>
      <c r="J62" s="288">
        <f>⑧計算域Ⅱ!T15</f>
        <v>0</v>
      </c>
      <c r="K62" s="288">
        <f>⑧計算域Ⅱ!U15</f>
        <v>0</v>
      </c>
      <c r="L62" s="288">
        <f>⑧計算域Ⅱ!J63</f>
        <v>0</v>
      </c>
      <c r="M62" s="300">
        <f>⑧計算域Ⅱ!K63</f>
        <v>0</v>
      </c>
    </row>
    <row r="63" spans="2:14" x14ac:dyDescent="0.15">
      <c r="B63" s="301" t="s">
        <v>200</v>
      </c>
      <c r="C63" s="317" t="s">
        <v>424</v>
      </c>
      <c r="D63" s="318">
        <f>⑧計算域Ⅱ!P16</f>
        <v>0</v>
      </c>
      <c r="E63" s="305">
        <f>⑧計算域Ⅱ!Q16</f>
        <v>0</v>
      </c>
      <c r="F63" s="305">
        <f>⑧計算域Ⅱ!R16</f>
        <v>0</v>
      </c>
      <c r="G63" s="305">
        <f>⑧計算域Ⅱ!H64</f>
        <v>0</v>
      </c>
      <c r="H63" s="319">
        <f>⑧計算域Ⅱ!I64</f>
        <v>0</v>
      </c>
      <c r="I63" s="318">
        <f>⑧計算域Ⅱ!S16</f>
        <v>0</v>
      </c>
      <c r="J63" s="305">
        <f>⑧計算域Ⅱ!T16</f>
        <v>0</v>
      </c>
      <c r="K63" s="305">
        <f>⑧計算域Ⅱ!U16</f>
        <v>0</v>
      </c>
      <c r="L63" s="305">
        <f>⑧計算域Ⅱ!J64</f>
        <v>0</v>
      </c>
      <c r="M63" s="320">
        <f>⑧計算域Ⅱ!K64</f>
        <v>0</v>
      </c>
    </row>
    <row r="64" spans="2:14" x14ac:dyDescent="0.15">
      <c r="B64" s="284" t="s">
        <v>201</v>
      </c>
      <c r="C64" s="297" t="s">
        <v>425</v>
      </c>
      <c r="D64" s="298">
        <f>⑧計算域Ⅱ!P17</f>
        <v>0</v>
      </c>
      <c r="E64" s="288">
        <f>⑧計算域Ⅱ!Q17</f>
        <v>0</v>
      </c>
      <c r="F64" s="288">
        <f>⑧計算域Ⅱ!R17</f>
        <v>0</v>
      </c>
      <c r="G64" s="288">
        <f>⑧計算域Ⅱ!H65</f>
        <v>0</v>
      </c>
      <c r="H64" s="299">
        <f>⑧計算域Ⅱ!I65</f>
        <v>0</v>
      </c>
      <c r="I64" s="298">
        <f>⑧計算域Ⅱ!S17</f>
        <v>0</v>
      </c>
      <c r="J64" s="288">
        <f>⑧計算域Ⅱ!T17</f>
        <v>0</v>
      </c>
      <c r="K64" s="288">
        <f>⑧計算域Ⅱ!U17</f>
        <v>0</v>
      </c>
      <c r="L64" s="288">
        <f>⑧計算域Ⅱ!J65</f>
        <v>0</v>
      </c>
      <c r="M64" s="300">
        <f>⑧計算域Ⅱ!K65</f>
        <v>0</v>
      </c>
    </row>
    <row r="65" spans="2:13" x14ac:dyDescent="0.15">
      <c r="B65" s="301" t="s">
        <v>202</v>
      </c>
      <c r="C65" s="317" t="s">
        <v>426</v>
      </c>
      <c r="D65" s="318">
        <f>⑧計算域Ⅱ!P18</f>
        <v>0</v>
      </c>
      <c r="E65" s="305">
        <f>⑧計算域Ⅱ!Q18</f>
        <v>0</v>
      </c>
      <c r="F65" s="305">
        <f>⑧計算域Ⅱ!R18</f>
        <v>0</v>
      </c>
      <c r="G65" s="305">
        <f>⑧計算域Ⅱ!H66</f>
        <v>0</v>
      </c>
      <c r="H65" s="319">
        <f>⑧計算域Ⅱ!I66</f>
        <v>0</v>
      </c>
      <c r="I65" s="318">
        <f>⑧計算域Ⅱ!S18</f>
        <v>0</v>
      </c>
      <c r="J65" s="305">
        <f>⑧計算域Ⅱ!T18</f>
        <v>0</v>
      </c>
      <c r="K65" s="305">
        <f>⑧計算域Ⅱ!U18</f>
        <v>0</v>
      </c>
      <c r="L65" s="305">
        <f>⑧計算域Ⅱ!J66</f>
        <v>0</v>
      </c>
      <c r="M65" s="320">
        <f>⑧計算域Ⅱ!K66</f>
        <v>0</v>
      </c>
    </row>
    <row r="66" spans="2:13" x14ac:dyDescent="0.15">
      <c r="B66" s="284" t="s">
        <v>203</v>
      </c>
      <c r="C66" s="297" t="s">
        <v>204</v>
      </c>
      <c r="D66" s="298">
        <f>⑧計算域Ⅱ!P19</f>
        <v>0</v>
      </c>
      <c r="E66" s="288">
        <f>⑧計算域Ⅱ!Q19</f>
        <v>0</v>
      </c>
      <c r="F66" s="288">
        <f>⑧計算域Ⅱ!R19</f>
        <v>0</v>
      </c>
      <c r="G66" s="288">
        <f>⑧計算域Ⅱ!H67</f>
        <v>0</v>
      </c>
      <c r="H66" s="299">
        <f>⑧計算域Ⅱ!I67</f>
        <v>0</v>
      </c>
      <c r="I66" s="298">
        <f>⑧計算域Ⅱ!S19</f>
        <v>0</v>
      </c>
      <c r="J66" s="288">
        <f>⑧計算域Ⅱ!T19</f>
        <v>0</v>
      </c>
      <c r="K66" s="288">
        <f>⑧計算域Ⅱ!U19</f>
        <v>0</v>
      </c>
      <c r="L66" s="288">
        <f>⑧計算域Ⅱ!J67</f>
        <v>0</v>
      </c>
      <c r="M66" s="300">
        <f>⑧計算域Ⅱ!K67</f>
        <v>0</v>
      </c>
    </row>
    <row r="67" spans="2:13" x14ac:dyDescent="0.15">
      <c r="B67" s="301" t="s">
        <v>205</v>
      </c>
      <c r="C67" s="317" t="s">
        <v>427</v>
      </c>
      <c r="D67" s="318">
        <f>⑧計算域Ⅱ!P20</f>
        <v>0</v>
      </c>
      <c r="E67" s="305">
        <f>⑧計算域Ⅱ!Q20</f>
        <v>0</v>
      </c>
      <c r="F67" s="305">
        <f>⑧計算域Ⅱ!R20</f>
        <v>0</v>
      </c>
      <c r="G67" s="305">
        <f>⑧計算域Ⅱ!H68</f>
        <v>0</v>
      </c>
      <c r="H67" s="319">
        <f>⑧計算域Ⅱ!I68</f>
        <v>0</v>
      </c>
      <c r="I67" s="318">
        <f>⑧計算域Ⅱ!S20</f>
        <v>0</v>
      </c>
      <c r="J67" s="305">
        <f>⑧計算域Ⅱ!T20</f>
        <v>0</v>
      </c>
      <c r="K67" s="305">
        <f>⑧計算域Ⅱ!U20</f>
        <v>0</v>
      </c>
      <c r="L67" s="305">
        <f>⑧計算域Ⅱ!J68</f>
        <v>0</v>
      </c>
      <c r="M67" s="320">
        <f>⑧計算域Ⅱ!K68</f>
        <v>0</v>
      </c>
    </row>
    <row r="68" spans="2:13" x14ac:dyDescent="0.15">
      <c r="B68" s="284" t="s">
        <v>206</v>
      </c>
      <c r="C68" s="297" t="s">
        <v>428</v>
      </c>
      <c r="D68" s="298">
        <f>⑧計算域Ⅱ!P21</f>
        <v>0</v>
      </c>
      <c r="E68" s="288">
        <f>⑧計算域Ⅱ!Q21</f>
        <v>0</v>
      </c>
      <c r="F68" s="288">
        <f>⑧計算域Ⅱ!R21</f>
        <v>0</v>
      </c>
      <c r="G68" s="288">
        <f>⑧計算域Ⅱ!H69</f>
        <v>0</v>
      </c>
      <c r="H68" s="299">
        <f>⑧計算域Ⅱ!I69</f>
        <v>0</v>
      </c>
      <c r="I68" s="298">
        <f>⑧計算域Ⅱ!S21</f>
        <v>0</v>
      </c>
      <c r="J68" s="288">
        <f>⑧計算域Ⅱ!T21</f>
        <v>0</v>
      </c>
      <c r="K68" s="288">
        <f>⑧計算域Ⅱ!U21</f>
        <v>0</v>
      </c>
      <c r="L68" s="288">
        <f>⑧計算域Ⅱ!J69</f>
        <v>0</v>
      </c>
      <c r="M68" s="300">
        <f>⑧計算域Ⅱ!K69</f>
        <v>0</v>
      </c>
    </row>
    <row r="69" spans="2:13" x14ac:dyDescent="0.15">
      <c r="B69" s="301" t="s">
        <v>207</v>
      </c>
      <c r="C69" s="317" t="s">
        <v>429</v>
      </c>
      <c r="D69" s="318">
        <f>⑧計算域Ⅱ!P22</f>
        <v>0</v>
      </c>
      <c r="E69" s="305">
        <f>⑧計算域Ⅱ!Q22</f>
        <v>0</v>
      </c>
      <c r="F69" s="305">
        <f>⑧計算域Ⅱ!R22</f>
        <v>0</v>
      </c>
      <c r="G69" s="305">
        <f>⑧計算域Ⅱ!H70</f>
        <v>0</v>
      </c>
      <c r="H69" s="319">
        <f>⑧計算域Ⅱ!I70</f>
        <v>0</v>
      </c>
      <c r="I69" s="318">
        <f>⑧計算域Ⅱ!S22</f>
        <v>0</v>
      </c>
      <c r="J69" s="305">
        <f>⑧計算域Ⅱ!T22</f>
        <v>0</v>
      </c>
      <c r="K69" s="305">
        <f>⑧計算域Ⅱ!U22</f>
        <v>0</v>
      </c>
      <c r="L69" s="305">
        <f>⑧計算域Ⅱ!J70</f>
        <v>0</v>
      </c>
      <c r="M69" s="320">
        <f>⑧計算域Ⅱ!K70</f>
        <v>0</v>
      </c>
    </row>
    <row r="70" spans="2:13" x14ac:dyDescent="0.15">
      <c r="B70" s="284" t="s">
        <v>208</v>
      </c>
      <c r="C70" s="297" t="s">
        <v>430</v>
      </c>
      <c r="D70" s="298">
        <f>⑧計算域Ⅱ!P23</f>
        <v>0</v>
      </c>
      <c r="E70" s="288">
        <f>⑧計算域Ⅱ!Q23</f>
        <v>0</v>
      </c>
      <c r="F70" s="288">
        <f>⑧計算域Ⅱ!R23</f>
        <v>0</v>
      </c>
      <c r="G70" s="288">
        <f>⑧計算域Ⅱ!H71</f>
        <v>0</v>
      </c>
      <c r="H70" s="299">
        <f>⑧計算域Ⅱ!I71</f>
        <v>0</v>
      </c>
      <c r="I70" s="298">
        <f>⑧計算域Ⅱ!S23</f>
        <v>0</v>
      </c>
      <c r="J70" s="288">
        <f>⑧計算域Ⅱ!T23</f>
        <v>0</v>
      </c>
      <c r="K70" s="288">
        <f>⑧計算域Ⅱ!U23</f>
        <v>0</v>
      </c>
      <c r="L70" s="288">
        <f>⑧計算域Ⅱ!J71</f>
        <v>0</v>
      </c>
      <c r="M70" s="300">
        <f>⑧計算域Ⅱ!K71</f>
        <v>0</v>
      </c>
    </row>
    <row r="71" spans="2:13" x14ac:dyDescent="0.15">
      <c r="B71" s="301" t="s">
        <v>209</v>
      </c>
      <c r="C71" s="317" t="s">
        <v>431</v>
      </c>
      <c r="D71" s="318">
        <f>⑧計算域Ⅱ!P24</f>
        <v>0</v>
      </c>
      <c r="E71" s="305">
        <f>⑧計算域Ⅱ!Q24</f>
        <v>0</v>
      </c>
      <c r="F71" s="305">
        <f>⑧計算域Ⅱ!R24</f>
        <v>0</v>
      </c>
      <c r="G71" s="305">
        <f>⑧計算域Ⅱ!H72</f>
        <v>0</v>
      </c>
      <c r="H71" s="319">
        <f>⑧計算域Ⅱ!I72</f>
        <v>0</v>
      </c>
      <c r="I71" s="318">
        <f>⑧計算域Ⅱ!S24</f>
        <v>0</v>
      </c>
      <c r="J71" s="305">
        <f>⑧計算域Ⅱ!T24</f>
        <v>0</v>
      </c>
      <c r="K71" s="305">
        <f>⑧計算域Ⅱ!U24</f>
        <v>0</v>
      </c>
      <c r="L71" s="305">
        <f>⑧計算域Ⅱ!J72</f>
        <v>0</v>
      </c>
      <c r="M71" s="320">
        <f>⑧計算域Ⅱ!K72</f>
        <v>0</v>
      </c>
    </row>
    <row r="72" spans="2:13" x14ac:dyDescent="0.15">
      <c r="B72" s="284" t="s">
        <v>210</v>
      </c>
      <c r="C72" s="297" t="s">
        <v>432</v>
      </c>
      <c r="D72" s="298">
        <f>⑧計算域Ⅱ!P25</f>
        <v>0</v>
      </c>
      <c r="E72" s="288">
        <f>⑧計算域Ⅱ!Q25</f>
        <v>0</v>
      </c>
      <c r="F72" s="288">
        <f>⑧計算域Ⅱ!R25</f>
        <v>0</v>
      </c>
      <c r="G72" s="288">
        <f>⑧計算域Ⅱ!H73</f>
        <v>0</v>
      </c>
      <c r="H72" s="299">
        <f>⑧計算域Ⅱ!I73</f>
        <v>0</v>
      </c>
      <c r="I72" s="298">
        <f>⑧計算域Ⅱ!S25</f>
        <v>0</v>
      </c>
      <c r="J72" s="288">
        <f>⑧計算域Ⅱ!T25</f>
        <v>0</v>
      </c>
      <c r="K72" s="288">
        <f>⑧計算域Ⅱ!U25</f>
        <v>0</v>
      </c>
      <c r="L72" s="288">
        <f>⑧計算域Ⅱ!J73</f>
        <v>0</v>
      </c>
      <c r="M72" s="300">
        <f>⑧計算域Ⅱ!K73</f>
        <v>0</v>
      </c>
    </row>
    <row r="73" spans="2:13" x14ac:dyDescent="0.15">
      <c r="B73" s="301" t="s">
        <v>211</v>
      </c>
      <c r="C73" s="317" t="s">
        <v>433</v>
      </c>
      <c r="D73" s="318">
        <f>⑧計算域Ⅱ!P26</f>
        <v>0</v>
      </c>
      <c r="E73" s="305">
        <f>⑧計算域Ⅱ!Q26</f>
        <v>0</v>
      </c>
      <c r="F73" s="305">
        <f>⑧計算域Ⅱ!R26</f>
        <v>0</v>
      </c>
      <c r="G73" s="305">
        <f>⑧計算域Ⅱ!H74</f>
        <v>0</v>
      </c>
      <c r="H73" s="319">
        <f>⑧計算域Ⅱ!I74</f>
        <v>0</v>
      </c>
      <c r="I73" s="318">
        <f>⑧計算域Ⅱ!S26</f>
        <v>0</v>
      </c>
      <c r="J73" s="305">
        <f>⑧計算域Ⅱ!T26</f>
        <v>0</v>
      </c>
      <c r="K73" s="305">
        <f>⑧計算域Ⅱ!U26</f>
        <v>0</v>
      </c>
      <c r="L73" s="305">
        <f>⑧計算域Ⅱ!J74</f>
        <v>0</v>
      </c>
      <c r="M73" s="320">
        <f>⑧計算域Ⅱ!K74</f>
        <v>0</v>
      </c>
    </row>
    <row r="74" spans="2:13" x14ac:dyDescent="0.15">
      <c r="B74" s="284" t="s">
        <v>212</v>
      </c>
      <c r="C74" s="297" t="s">
        <v>434</v>
      </c>
      <c r="D74" s="298">
        <f>⑧計算域Ⅱ!P27</f>
        <v>0</v>
      </c>
      <c r="E74" s="288">
        <f>⑧計算域Ⅱ!Q27</f>
        <v>0</v>
      </c>
      <c r="F74" s="288">
        <f>⑧計算域Ⅱ!R27</f>
        <v>0</v>
      </c>
      <c r="G74" s="288">
        <f>⑧計算域Ⅱ!H75</f>
        <v>0</v>
      </c>
      <c r="H74" s="299">
        <f>⑧計算域Ⅱ!I75</f>
        <v>0</v>
      </c>
      <c r="I74" s="298">
        <f>⑧計算域Ⅱ!S27</f>
        <v>0</v>
      </c>
      <c r="J74" s="288">
        <f>⑧計算域Ⅱ!T27</f>
        <v>0</v>
      </c>
      <c r="K74" s="288">
        <f>⑧計算域Ⅱ!U27</f>
        <v>0</v>
      </c>
      <c r="L74" s="288">
        <f>⑧計算域Ⅱ!J75</f>
        <v>0</v>
      </c>
      <c r="M74" s="300">
        <f>⑧計算域Ⅱ!K75</f>
        <v>0</v>
      </c>
    </row>
    <row r="75" spans="2:13" x14ac:dyDescent="0.15">
      <c r="B75" s="301" t="s">
        <v>213</v>
      </c>
      <c r="C75" s="317" t="s">
        <v>435</v>
      </c>
      <c r="D75" s="318">
        <f>⑧計算域Ⅱ!P28</f>
        <v>0</v>
      </c>
      <c r="E75" s="305">
        <f>⑧計算域Ⅱ!Q28</f>
        <v>0</v>
      </c>
      <c r="F75" s="305">
        <f>⑧計算域Ⅱ!R28</f>
        <v>0</v>
      </c>
      <c r="G75" s="305">
        <f>⑧計算域Ⅱ!H76</f>
        <v>0</v>
      </c>
      <c r="H75" s="319">
        <f>⑧計算域Ⅱ!I76</f>
        <v>0</v>
      </c>
      <c r="I75" s="318">
        <f>⑧計算域Ⅱ!S28</f>
        <v>0</v>
      </c>
      <c r="J75" s="305">
        <f>⑧計算域Ⅱ!T28</f>
        <v>0</v>
      </c>
      <c r="K75" s="305">
        <f>⑧計算域Ⅱ!U28</f>
        <v>0</v>
      </c>
      <c r="L75" s="305">
        <f>⑧計算域Ⅱ!J76</f>
        <v>0</v>
      </c>
      <c r="M75" s="320">
        <f>⑧計算域Ⅱ!K76</f>
        <v>0</v>
      </c>
    </row>
    <row r="76" spans="2:13" x14ac:dyDescent="0.15">
      <c r="B76" s="284" t="s">
        <v>214</v>
      </c>
      <c r="C76" s="297" t="s">
        <v>436</v>
      </c>
      <c r="D76" s="298">
        <f>⑧計算域Ⅱ!P29</f>
        <v>0</v>
      </c>
      <c r="E76" s="288">
        <f>⑧計算域Ⅱ!Q29</f>
        <v>0</v>
      </c>
      <c r="F76" s="288">
        <f>⑧計算域Ⅱ!R29</f>
        <v>0</v>
      </c>
      <c r="G76" s="288">
        <f>⑧計算域Ⅱ!H77</f>
        <v>0</v>
      </c>
      <c r="H76" s="299">
        <f>⑧計算域Ⅱ!I77</f>
        <v>0</v>
      </c>
      <c r="I76" s="298">
        <f>⑧計算域Ⅱ!S29</f>
        <v>0</v>
      </c>
      <c r="J76" s="288">
        <f>⑧計算域Ⅱ!T29</f>
        <v>0</v>
      </c>
      <c r="K76" s="288">
        <f>⑧計算域Ⅱ!U29</f>
        <v>0</v>
      </c>
      <c r="L76" s="288">
        <f>⑧計算域Ⅱ!J77</f>
        <v>0</v>
      </c>
      <c r="M76" s="300">
        <f>⑧計算域Ⅱ!K77</f>
        <v>0</v>
      </c>
    </row>
    <row r="77" spans="2:13" x14ac:dyDescent="0.15">
      <c r="B77" s="301" t="s">
        <v>215</v>
      </c>
      <c r="C77" s="317" t="s">
        <v>437</v>
      </c>
      <c r="D77" s="318">
        <f>⑧計算域Ⅱ!P30</f>
        <v>0</v>
      </c>
      <c r="E77" s="305">
        <f>⑧計算域Ⅱ!Q30</f>
        <v>0</v>
      </c>
      <c r="F77" s="305">
        <f>⑧計算域Ⅱ!R30</f>
        <v>0</v>
      </c>
      <c r="G77" s="305">
        <f>⑧計算域Ⅱ!H78</f>
        <v>0</v>
      </c>
      <c r="H77" s="319">
        <f>⑧計算域Ⅱ!I78</f>
        <v>0</v>
      </c>
      <c r="I77" s="318">
        <f>⑧計算域Ⅱ!S30</f>
        <v>0</v>
      </c>
      <c r="J77" s="305">
        <f>⑧計算域Ⅱ!T30</f>
        <v>0</v>
      </c>
      <c r="K77" s="305">
        <f>⑧計算域Ⅱ!U30</f>
        <v>0</v>
      </c>
      <c r="L77" s="305">
        <f>⑧計算域Ⅱ!J78</f>
        <v>0</v>
      </c>
      <c r="M77" s="320">
        <f>⑧計算域Ⅱ!K78</f>
        <v>0</v>
      </c>
    </row>
    <row r="78" spans="2:13" x14ac:dyDescent="0.15">
      <c r="B78" s="284" t="s">
        <v>216</v>
      </c>
      <c r="C78" s="297" t="s">
        <v>217</v>
      </c>
      <c r="D78" s="298">
        <f>⑧計算域Ⅱ!P31</f>
        <v>0</v>
      </c>
      <c r="E78" s="288">
        <f>⑧計算域Ⅱ!Q31</f>
        <v>0</v>
      </c>
      <c r="F78" s="288">
        <f>⑧計算域Ⅱ!R31</f>
        <v>0</v>
      </c>
      <c r="G78" s="288">
        <f>⑧計算域Ⅱ!H79</f>
        <v>0</v>
      </c>
      <c r="H78" s="299">
        <f>⑧計算域Ⅱ!I79</f>
        <v>0</v>
      </c>
      <c r="I78" s="298">
        <f>⑧計算域Ⅱ!S31</f>
        <v>0</v>
      </c>
      <c r="J78" s="288">
        <f>⑧計算域Ⅱ!T31</f>
        <v>0</v>
      </c>
      <c r="K78" s="288">
        <f>⑧計算域Ⅱ!U31</f>
        <v>0</v>
      </c>
      <c r="L78" s="288">
        <f>⑧計算域Ⅱ!J79</f>
        <v>0</v>
      </c>
      <c r="M78" s="300">
        <f>⑧計算域Ⅱ!K79</f>
        <v>0</v>
      </c>
    </row>
    <row r="79" spans="2:13" x14ac:dyDescent="0.15">
      <c r="B79" s="301" t="s">
        <v>218</v>
      </c>
      <c r="C79" s="317" t="s">
        <v>65</v>
      </c>
      <c r="D79" s="318">
        <f>⑧計算域Ⅱ!P32</f>
        <v>0</v>
      </c>
      <c r="E79" s="305">
        <f>⑧計算域Ⅱ!Q32</f>
        <v>0</v>
      </c>
      <c r="F79" s="305">
        <f>⑧計算域Ⅱ!R32</f>
        <v>0</v>
      </c>
      <c r="G79" s="305">
        <f>⑧計算域Ⅱ!H80</f>
        <v>0</v>
      </c>
      <c r="H79" s="319">
        <f>⑧計算域Ⅱ!I80</f>
        <v>0</v>
      </c>
      <c r="I79" s="318">
        <f>⑧計算域Ⅱ!S32</f>
        <v>0</v>
      </c>
      <c r="J79" s="305">
        <f>⑧計算域Ⅱ!T32</f>
        <v>0</v>
      </c>
      <c r="K79" s="305">
        <f>⑧計算域Ⅱ!U32</f>
        <v>0</v>
      </c>
      <c r="L79" s="305">
        <f>⑧計算域Ⅱ!J80</f>
        <v>0</v>
      </c>
      <c r="M79" s="320">
        <f>⑧計算域Ⅱ!K80</f>
        <v>0</v>
      </c>
    </row>
    <row r="80" spans="2:13" x14ac:dyDescent="0.15">
      <c r="B80" s="284" t="s">
        <v>219</v>
      </c>
      <c r="C80" s="297" t="s">
        <v>581</v>
      </c>
      <c r="D80" s="298">
        <f>⑧計算域Ⅱ!P33</f>
        <v>0</v>
      </c>
      <c r="E80" s="288">
        <f>⑧計算域Ⅱ!Q33</f>
        <v>0</v>
      </c>
      <c r="F80" s="288">
        <f>⑧計算域Ⅱ!R33</f>
        <v>0</v>
      </c>
      <c r="G80" s="288">
        <f>⑧計算域Ⅱ!H81</f>
        <v>0</v>
      </c>
      <c r="H80" s="299">
        <f>⑧計算域Ⅱ!I81</f>
        <v>0</v>
      </c>
      <c r="I80" s="298">
        <f>⑧計算域Ⅱ!S33</f>
        <v>0</v>
      </c>
      <c r="J80" s="288">
        <f>⑧計算域Ⅱ!T33</f>
        <v>0</v>
      </c>
      <c r="K80" s="288">
        <f>⑧計算域Ⅱ!U33</f>
        <v>0</v>
      </c>
      <c r="L80" s="288">
        <f>⑧計算域Ⅱ!J81</f>
        <v>0</v>
      </c>
      <c r="M80" s="300">
        <f>⑧計算域Ⅱ!K81</f>
        <v>0</v>
      </c>
    </row>
    <row r="81" spans="2:13" x14ac:dyDescent="0.15">
      <c r="B81" s="301" t="s">
        <v>220</v>
      </c>
      <c r="C81" s="317" t="s">
        <v>221</v>
      </c>
      <c r="D81" s="318">
        <f>⑧計算域Ⅱ!P34</f>
        <v>0</v>
      </c>
      <c r="E81" s="305">
        <f>⑧計算域Ⅱ!Q34</f>
        <v>0</v>
      </c>
      <c r="F81" s="305">
        <f>⑧計算域Ⅱ!R34</f>
        <v>0</v>
      </c>
      <c r="G81" s="305">
        <f>⑧計算域Ⅱ!H82</f>
        <v>0</v>
      </c>
      <c r="H81" s="319">
        <f>⑧計算域Ⅱ!I82</f>
        <v>0</v>
      </c>
      <c r="I81" s="318">
        <f>⑧計算域Ⅱ!S34</f>
        <v>0</v>
      </c>
      <c r="J81" s="305">
        <f>⑧計算域Ⅱ!T34</f>
        <v>0</v>
      </c>
      <c r="K81" s="305">
        <f>⑧計算域Ⅱ!U34</f>
        <v>0</v>
      </c>
      <c r="L81" s="305">
        <f>⑧計算域Ⅱ!J82</f>
        <v>0</v>
      </c>
      <c r="M81" s="320">
        <f>⑧計算域Ⅱ!K82</f>
        <v>0</v>
      </c>
    </row>
    <row r="82" spans="2:13" x14ac:dyDescent="0.15">
      <c r="B82" s="284" t="s">
        <v>222</v>
      </c>
      <c r="C82" s="297" t="s">
        <v>223</v>
      </c>
      <c r="D82" s="298">
        <f>⑧計算域Ⅱ!P35</f>
        <v>0</v>
      </c>
      <c r="E82" s="288">
        <f>⑧計算域Ⅱ!Q35</f>
        <v>0</v>
      </c>
      <c r="F82" s="288">
        <f>⑧計算域Ⅱ!R35</f>
        <v>0</v>
      </c>
      <c r="G82" s="288">
        <f>⑧計算域Ⅱ!H83</f>
        <v>0</v>
      </c>
      <c r="H82" s="299">
        <f>⑧計算域Ⅱ!I83</f>
        <v>0</v>
      </c>
      <c r="I82" s="298">
        <f>⑧計算域Ⅱ!S35</f>
        <v>0</v>
      </c>
      <c r="J82" s="288">
        <f>⑧計算域Ⅱ!T35</f>
        <v>0</v>
      </c>
      <c r="K82" s="288">
        <f>⑧計算域Ⅱ!U35</f>
        <v>0</v>
      </c>
      <c r="L82" s="288">
        <f>⑧計算域Ⅱ!J83</f>
        <v>0</v>
      </c>
      <c r="M82" s="300">
        <f>⑧計算域Ⅱ!K83</f>
        <v>0</v>
      </c>
    </row>
    <row r="83" spans="2:13" x14ac:dyDescent="0.15">
      <c r="B83" s="301" t="s">
        <v>224</v>
      </c>
      <c r="C83" s="317" t="s">
        <v>438</v>
      </c>
      <c r="D83" s="318">
        <f>⑧計算域Ⅱ!P36</f>
        <v>0</v>
      </c>
      <c r="E83" s="305">
        <f>⑧計算域Ⅱ!Q36</f>
        <v>0</v>
      </c>
      <c r="F83" s="305">
        <f>⑧計算域Ⅱ!R36</f>
        <v>0</v>
      </c>
      <c r="G83" s="305">
        <f>⑧計算域Ⅱ!H84</f>
        <v>0</v>
      </c>
      <c r="H83" s="319">
        <f>⑧計算域Ⅱ!I84</f>
        <v>0</v>
      </c>
      <c r="I83" s="318">
        <f>⑧計算域Ⅱ!S36</f>
        <v>0</v>
      </c>
      <c r="J83" s="305">
        <f>⑧計算域Ⅱ!T36</f>
        <v>0</v>
      </c>
      <c r="K83" s="305">
        <f>⑧計算域Ⅱ!U36</f>
        <v>0</v>
      </c>
      <c r="L83" s="305">
        <f>⑧計算域Ⅱ!J84</f>
        <v>0</v>
      </c>
      <c r="M83" s="320">
        <f>⑧計算域Ⅱ!K84</f>
        <v>0</v>
      </c>
    </row>
    <row r="84" spans="2:13" x14ac:dyDescent="0.15">
      <c r="B84" s="284" t="s">
        <v>225</v>
      </c>
      <c r="C84" s="297" t="s">
        <v>439</v>
      </c>
      <c r="D84" s="298">
        <f>⑧計算域Ⅱ!P37</f>
        <v>0</v>
      </c>
      <c r="E84" s="288">
        <f>⑧計算域Ⅱ!Q37</f>
        <v>0</v>
      </c>
      <c r="F84" s="288">
        <f>⑧計算域Ⅱ!R37</f>
        <v>0</v>
      </c>
      <c r="G84" s="288">
        <f>⑧計算域Ⅱ!H85</f>
        <v>0</v>
      </c>
      <c r="H84" s="299">
        <f>⑧計算域Ⅱ!I85</f>
        <v>0</v>
      </c>
      <c r="I84" s="298">
        <f>⑧計算域Ⅱ!S37</f>
        <v>0</v>
      </c>
      <c r="J84" s="288">
        <f>⑧計算域Ⅱ!T37</f>
        <v>0</v>
      </c>
      <c r="K84" s="288">
        <f>⑧計算域Ⅱ!U37</f>
        <v>0</v>
      </c>
      <c r="L84" s="288">
        <f>⑧計算域Ⅱ!J85</f>
        <v>0</v>
      </c>
      <c r="M84" s="300">
        <f>⑧計算域Ⅱ!K85</f>
        <v>0</v>
      </c>
    </row>
    <row r="85" spans="2:13" x14ac:dyDescent="0.15">
      <c r="B85" s="301" t="s">
        <v>226</v>
      </c>
      <c r="C85" s="317" t="s">
        <v>88</v>
      </c>
      <c r="D85" s="318">
        <f>⑧計算域Ⅱ!P38</f>
        <v>0</v>
      </c>
      <c r="E85" s="305">
        <f>⑧計算域Ⅱ!Q38</f>
        <v>0</v>
      </c>
      <c r="F85" s="305">
        <f>⑧計算域Ⅱ!R38</f>
        <v>0</v>
      </c>
      <c r="G85" s="305">
        <f>⑧計算域Ⅱ!H86</f>
        <v>0</v>
      </c>
      <c r="H85" s="319">
        <f>⑧計算域Ⅱ!I86</f>
        <v>0</v>
      </c>
      <c r="I85" s="318">
        <f>⑧計算域Ⅱ!S38</f>
        <v>0</v>
      </c>
      <c r="J85" s="305">
        <f>⑧計算域Ⅱ!T38</f>
        <v>0</v>
      </c>
      <c r="K85" s="305">
        <f>⑧計算域Ⅱ!U38</f>
        <v>0</v>
      </c>
      <c r="L85" s="305">
        <f>⑧計算域Ⅱ!J86</f>
        <v>0</v>
      </c>
      <c r="M85" s="320">
        <f>⑧計算域Ⅱ!K86</f>
        <v>0</v>
      </c>
    </row>
    <row r="86" spans="2:13" x14ac:dyDescent="0.15">
      <c r="B86" s="284" t="s">
        <v>227</v>
      </c>
      <c r="C86" s="297" t="s">
        <v>440</v>
      </c>
      <c r="D86" s="298">
        <f>⑧計算域Ⅱ!P39</f>
        <v>0</v>
      </c>
      <c r="E86" s="288">
        <f>⑧計算域Ⅱ!Q39</f>
        <v>0</v>
      </c>
      <c r="F86" s="288">
        <f>⑧計算域Ⅱ!R39</f>
        <v>0</v>
      </c>
      <c r="G86" s="288">
        <f>⑧計算域Ⅱ!H87</f>
        <v>0</v>
      </c>
      <c r="H86" s="299">
        <f>⑧計算域Ⅱ!I87</f>
        <v>0</v>
      </c>
      <c r="I86" s="298">
        <f>⑧計算域Ⅱ!S39</f>
        <v>0</v>
      </c>
      <c r="J86" s="288">
        <f>⑧計算域Ⅱ!T39</f>
        <v>0</v>
      </c>
      <c r="K86" s="288">
        <f>⑧計算域Ⅱ!U39</f>
        <v>0</v>
      </c>
      <c r="L86" s="288">
        <f>⑧計算域Ⅱ!J87</f>
        <v>0</v>
      </c>
      <c r="M86" s="300">
        <f>⑧計算域Ⅱ!K87</f>
        <v>0</v>
      </c>
    </row>
    <row r="87" spans="2:13" x14ac:dyDescent="0.15">
      <c r="B87" s="301" t="s">
        <v>228</v>
      </c>
      <c r="C87" s="317" t="s">
        <v>441</v>
      </c>
      <c r="D87" s="318">
        <f>⑧計算域Ⅱ!P40</f>
        <v>0</v>
      </c>
      <c r="E87" s="305">
        <f>⑧計算域Ⅱ!Q40</f>
        <v>0</v>
      </c>
      <c r="F87" s="305">
        <f>⑧計算域Ⅱ!R40</f>
        <v>0</v>
      </c>
      <c r="G87" s="305">
        <f>⑧計算域Ⅱ!H88</f>
        <v>0</v>
      </c>
      <c r="H87" s="319">
        <f>⑧計算域Ⅱ!I88</f>
        <v>0</v>
      </c>
      <c r="I87" s="318">
        <f>⑧計算域Ⅱ!S40</f>
        <v>0</v>
      </c>
      <c r="J87" s="305">
        <f>⑧計算域Ⅱ!T40</f>
        <v>0</v>
      </c>
      <c r="K87" s="305">
        <f>⑧計算域Ⅱ!U40</f>
        <v>0</v>
      </c>
      <c r="L87" s="305">
        <f>⑧計算域Ⅱ!J88</f>
        <v>0</v>
      </c>
      <c r="M87" s="320">
        <f>⑧計算域Ⅱ!K88</f>
        <v>0</v>
      </c>
    </row>
    <row r="88" spans="2:13" x14ac:dyDescent="0.15">
      <c r="B88" s="284" t="s">
        <v>229</v>
      </c>
      <c r="C88" s="297" t="s">
        <v>442</v>
      </c>
      <c r="D88" s="298">
        <f>⑧計算域Ⅱ!P41</f>
        <v>0</v>
      </c>
      <c r="E88" s="288">
        <f>⑧計算域Ⅱ!Q41</f>
        <v>0</v>
      </c>
      <c r="F88" s="288">
        <f>⑧計算域Ⅱ!R41</f>
        <v>0</v>
      </c>
      <c r="G88" s="288">
        <f>⑧計算域Ⅱ!H89</f>
        <v>0</v>
      </c>
      <c r="H88" s="299">
        <f>⑧計算域Ⅱ!I89</f>
        <v>0</v>
      </c>
      <c r="I88" s="298">
        <f>⑧計算域Ⅱ!S41</f>
        <v>0</v>
      </c>
      <c r="J88" s="288">
        <f>⑧計算域Ⅱ!T41</f>
        <v>0</v>
      </c>
      <c r="K88" s="288">
        <f>⑧計算域Ⅱ!U41</f>
        <v>0</v>
      </c>
      <c r="L88" s="288">
        <f>⑧計算域Ⅱ!J89</f>
        <v>0</v>
      </c>
      <c r="M88" s="300">
        <f>⑧計算域Ⅱ!K89</f>
        <v>0</v>
      </c>
    </row>
    <row r="89" spans="2:13" x14ac:dyDescent="0.15">
      <c r="B89" s="301" t="s">
        <v>230</v>
      </c>
      <c r="C89" s="317" t="s">
        <v>443</v>
      </c>
      <c r="D89" s="318">
        <f>⑧計算域Ⅱ!P42</f>
        <v>0</v>
      </c>
      <c r="E89" s="305">
        <f>⑧計算域Ⅱ!Q42</f>
        <v>0</v>
      </c>
      <c r="F89" s="305">
        <f>⑧計算域Ⅱ!R42</f>
        <v>0</v>
      </c>
      <c r="G89" s="305">
        <f>⑧計算域Ⅱ!H90</f>
        <v>0</v>
      </c>
      <c r="H89" s="319">
        <f>⑧計算域Ⅱ!I90</f>
        <v>0</v>
      </c>
      <c r="I89" s="318">
        <f>⑧計算域Ⅱ!S42</f>
        <v>0</v>
      </c>
      <c r="J89" s="305">
        <f>⑧計算域Ⅱ!T42</f>
        <v>0</v>
      </c>
      <c r="K89" s="305">
        <f>⑧計算域Ⅱ!U42</f>
        <v>0</v>
      </c>
      <c r="L89" s="305">
        <f>⑧計算域Ⅱ!J90</f>
        <v>0</v>
      </c>
      <c r="M89" s="320">
        <f>⑧計算域Ⅱ!K90</f>
        <v>0</v>
      </c>
    </row>
    <row r="90" spans="2:13" x14ac:dyDescent="0.15">
      <c r="B90" s="284" t="s">
        <v>231</v>
      </c>
      <c r="C90" s="297" t="s">
        <v>444</v>
      </c>
      <c r="D90" s="298">
        <f>⑧計算域Ⅱ!P43</f>
        <v>0</v>
      </c>
      <c r="E90" s="288">
        <f>⑧計算域Ⅱ!Q43</f>
        <v>0</v>
      </c>
      <c r="F90" s="288">
        <f>⑧計算域Ⅱ!R43</f>
        <v>0</v>
      </c>
      <c r="G90" s="288">
        <f>⑧計算域Ⅱ!H91</f>
        <v>0</v>
      </c>
      <c r="H90" s="299">
        <f>⑧計算域Ⅱ!I91</f>
        <v>0</v>
      </c>
      <c r="I90" s="298">
        <f>⑧計算域Ⅱ!S43</f>
        <v>0</v>
      </c>
      <c r="J90" s="288">
        <f>⑧計算域Ⅱ!T43</f>
        <v>0</v>
      </c>
      <c r="K90" s="288">
        <f>⑧計算域Ⅱ!U43</f>
        <v>0</v>
      </c>
      <c r="L90" s="288">
        <f>⑧計算域Ⅱ!J91</f>
        <v>0</v>
      </c>
      <c r="M90" s="300">
        <f>⑧計算域Ⅱ!K91</f>
        <v>0</v>
      </c>
    </row>
    <row r="91" spans="2:13" x14ac:dyDescent="0.15">
      <c r="B91" s="301" t="s">
        <v>232</v>
      </c>
      <c r="C91" s="317" t="s">
        <v>445</v>
      </c>
      <c r="D91" s="318">
        <f>⑧計算域Ⅱ!P44</f>
        <v>0</v>
      </c>
      <c r="E91" s="305">
        <f>⑧計算域Ⅱ!Q44</f>
        <v>0</v>
      </c>
      <c r="F91" s="305">
        <f>⑧計算域Ⅱ!R44</f>
        <v>0</v>
      </c>
      <c r="G91" s="305">
        <f>⑧計算域Ⅱ!H92</f>
        <v>0</v>
      </c>
      <c r="H91" s="319">
        <f>⑧計算域Ⅱ!I92</f>
        <v>0</v>
      </c>
      <c r="I91" s="318">
        <f>⑧計算域Ⅱ!S44</f>
        <v>0</v>
      </c>
      <c r="J91" s="305">
        <f>⑧計算域Ⅱ!T44</f>
        <v>0</v>
      </c>
      <c r="K91" s="305">
        <f>⑧計算域Ⅱ!U44</f>
        <v>0</v>
      </c>
      <c r="L91" s="305">
        <f>⑧計算域Ⅱ!J92</f>
        <v>0</v>
      </c>
      <c r="M91" s="320">
        <f>⑧計算域Ⅱ!K92</f>
        <v>0</v>
      </c>
    </row>
    <row r="92" spans="2:13" x14ac:dyDescent="0.15">
      <c r="B92" s="284" t="s">
        <v>233</v>
      </c>
      <c r="C92" s="297" t="s">
        <v>446</v>
      </c>
      <c r="D92" s="298">
        <f>⑧計算域Ⅱ!P45</f>
        <v>0</v>
      </c>
      <c r="E92" s="288">
        <f>⑧計算域Ⅱ!Q45</f>
        <v>0</v>
      </c>
      <c r="F92" s="288">
        <f>⑧計算域Ⅱ!R45</f>
        <v>0</v>
      </c>
      <c r="G92" s="288">
        <f>⑧計算域Ⅱ!H93</f>
        <v>0</v>
      </c>
      <c r="H92" s="299">
        <f>⑧計算域Ⅱ!I93</f>
        <v>0</v>
      </c>
      <c r="I92" s="298">
        <f>⑧計算域Ⅱ!S45</f>
        <v>0</v>
      </c>
      <c r="J92" s="288">
        <f>⑧計算域Ⅱ!T45</f>
        <v>0</v>
      </c>
      <c r="K92" s="288">
        <f>⑧計算域Ⅱ!U45</f>
        <v>0</v>
      </c>
      <c r="L92" s="288">
        <f>⑧計算域Ⅱ!J93</f>
        <v>0</v>
      </c>
      <c r="M92" s="300">
        <f>⑧計算域Ⅱ!K93</f>
        <v>0</v>
      </c>
    </row>
    <row r="93" spans="2:13" x14ac:dyDescent="0.15">
      <c r="B93" s="301" t="s">
        <v>234</v>
      </c>
      <c r="C93" s="317" t="s">
        <v>447</v>
      </c>
      <c r="D93" s="318">
        <f>⑧計算域Ⅱ!P46</f>
        <v>0</v>
      </c>
      <c r="E93" s="305">
        <f>⑧計算域Ⅱ!Q46</f>
        <v>0</v>
      </c>
      <c r="F93" s="305">
        <f>⑧計算域Ⅱ!R46</f>
        <v>0</v>
      </c>
      <c r="G93" s="305">
        <f>⑧計算域Ⅱ!H94</f>
        <v>0</v>
      </c>
      <c r="H93" s="319">
        <f>⑧計算域Ⅱ!I94</f>
        <v>0</v>
      </c>
      <c r="I93" s="318">
        <f>⑧計算域Ⅱ!S46</f>
        <v>0</v>
      </c>
      <c r="J93" s="305">
        <f>⑧計算域Ⅱ!T46</f>
        <v>0</v>
      </c>
      <c r="K93" s="305">
        <f>⑧計算域Ⅱ!U46</f>
        <v>0</v>
      </c>
      <c r="L93" s="305">
        <f>⑧計算域Ⅱ!J94</f>
        <v>0</v>
      </c>
      <c r="M93" s="320">
        <f>⑧計算域Ⅱ!K94</f>
        <v>0</v>
      </c>
    </row>
    <row r="94" spans="2:13" x14ac:dyDescent="0.15">
      <c r="B94" s="284" t="s">
        <v>235</v>
      </c>
      <c r="C94" s="297" t="s">
        <v>448</v>
      </c>
      <c r="D94" s="298">
        <f>⑧計算域Ⅱ!P47</f>
        <v>0</v>
      </c>
      <c r="E94" s="288">
        <f>⑧計算域Ⅱ!Q47</f>
        <v>0</v>
      </c>
      <c r="F94" s="288">
        <f>⑧計算域Ⅱ!R47</f>
        <v>0</v>
      </c>
      <c r="G94" s="288">
        <f>⑧計算域Ⅱ!H95</f>
        <v>0</v>
      </c>
      <c r="H94" s="299">
        <f>⑧計算域Ⅱ!I95</f>
        <v>0</v>
      </c>
      <c r="I94" s="298">
        <f>⑧計算域Ⅱ!S47</f>
        <v>0</v>
      </c>
      <c r="J94" s="288">
        <f>⑧計算域Ⅱ!T47</f>
        <v>0</v>
      </c>
      <c r="K94" s="288">
        <f>⑧計算域Ⅱ!U47</f>
        <v>0</v>
      </c>
      <c r="L94" s="288">
        <f>⑧計算域Ⅱ!J95</f>
        <v>0</v>
      </c>
      <c r="M94" s="300">
        <f>⑧計算域Ⅱ!K95</f>
        <v>0</v>
      </c>
    </row>
    <row r="95" spans="2:13" x14ac:dyDescent="0.15">
      <c r="B95" s="310" t="s">
        <v>236</v>
      </c>
      <c r="C95" s="321" t="s">
        <v>449</v>
      </c>
      <c r="D95" s="322">
        <f>⑧計算域Ⅱ!P48</f>
        <v>0</v>
      </c>
      <c r="E95" s="314">
        <f>⑧計算域Ⅱ!Q48</f>
        <v>0</v>
      </c>
      <c r="F95" s="314">
        <f>⑧計算域Ⅱ!R48</f>
        <v>0</v>
      </c>
      <c r="G95" s="314">
        <f>⑧計算域Ⅱ!H96</f>
        <v>0</v>
      </c>
      <c r="H95" s="323">
        <f>⑧計算域Ⅱ!I96</f>
        <v>0</v>
      </c>
      <c r="I95" s="322">
        <f>⑧計算域Ⅱ!S48</f>
        <v>0</v>
      </c>
      <c r="J95" s="314">
        <f>⑧計算域Ⅱ!T48</f>
        <v>0</v>
      </c>
      <c r="K95" s="314">
        <f>⑧計算域Ⅱ!U48</f>
        <v>0</v>
      </c>
      <c r="L95" s="314">
        <f>⑧計算域Ⅱ!J96</f>
        <v>0</v>
      </c>
      <c r="M95" s="324">
        <f>⑧計算域Ⅱ!K96</f>
        <v>0</v>
      </c>
    </row>
    <row r="96" spans="2:13" ht="18" customHeight="1" thickBot="1" x14ac:dyDescent="0.2">
      <c r="B96" s="775" t="s">
        <v>43</v>
      </c>
      <c r="C96" s="776"/>
      <c r="D96" s="36">
        <f t="shared" ref="D96:M96" si="1">SUM(D56:D95)</f>
        <v>0</v>
      </c>
      <c r="E96" s="38">
        <f t="shared" si="1"/>
        <v>0</v>
      </c>
      <c r="F96" s="38">
        <f t="shared" si="1"/>
        <v>0</v>
      </c>
      <c r="G96" s="38">
        <f t="shared" si="1"/>
        <v>0</v>
      </c>
      <c r="H96" s="39">
        <f t="shared" si="1"/>
        <v>0</v>
      </c>
      <c r="I96" s="36">
        <f t="shared" si="1"/>
        <v>0</v>
      </c>
      <c r="J96" s="38">
        <f t="shared" si="1"/>
        <v>0</v>
      </c>
      <c r="K96" s="38">
        <f t="shared" si="1"/>
        <v>0</v>
      </c>
      <c r="L96" s="38">
        <f t="shared" si="1"/>
        <v>0</v>
      </c>
      <c r="M96" s="40">
        <f t="shared" si="1"/>
        <v>0</v>
      </c>
    </row>
  </sheetData>
  <sheetProtection sheet="1" objects="1" scenarios="1"/>
  <mergeCells count="28">
    <mergeCell ref="L52:L55"/>
    <mergeCell ref="I5:I8"/>
    <mergeCell ref="B49:C49"/>
    <mergeCell ref="B4:C8"/>
    <mergeCell ref="D52:D55"/>
    <mergeCell ref="E53:E55"/>
    <mergeCell ref="G5:G8"/>
    <mergeCell ref="B51:C55"/>
    <mergeCell ref="F7:F8"/>
    <mergeCell ref="E6:E8"/>
    <mergeCell ref="D5:D8"/>
    <mergeCell ref="H5:H8"/>
    <mergeCell ref="B96:C96"/>
    <mergeCell ref="J53:J55"/>
    <mergeCell ref="F54:F55"/>
    <mergeCell ref="I4:M4"/>
    <mergeCell ref="D51:H51"/>
    <mergeCell ref="G52:G55"/>
    <mergeCell ref="H52:H55"/>
    <mergeCell ref="I52:I55"/>
    <mergeCell ref="M52:M55"/>
    <mergeCell ref="J6:J8"/>
    <mergeCell ref="K7:K8"/>
    <mergeCell ref="L5:L8"/>
    <mergeCell ref="M5:M8"/>
    <mergeCell ref="K54:K55"/>
    <mergeCell ref="I51:M51"/>
    <mergeCell ref="D4:H4"/>
  </mergeCells>
  <phoneticPr fontId="2"/>
  <pageMargins left="0.98425196850393704" right="0" top="0.59055118110236227" bottom="0" header="0.51181102362204722" footer="0.51181102362204722"/>
  <pageSetup paperSize="9" scale="66" orientation="portrait" cellComments="asDisplayed" r:id="rId1"/>
  <headerFooter alignWithMargins="0"/>
  <ignoredErrors>
    <ignoredError sqref="B9:B48 B56:B95"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1B85E7-525C-4F15-8CA7-4D0E96236F47}">
  <sheetPr>
    <tabColor rgb="FF0066FF"/>
  </sheetPr>
  <dimension ref="B2:U99"/>
  <sheetViews>
    <sheetView zoomScale="90" zoomScaleNormal="90" workbookViewId="0">
      <selection activeCell="E3" sqref="E3"/>
    </sheetView>
  </sheetViews>
  <sheetFormatPr defaultColWidth="10" defaultRowHeight="13.5" x14ac:dyDescent="0.15"/>
  <cols>
    <col min="1" max="1" width="3.875" style="566" customWidth="1"/>
    <col min="2" max="2" width="9" style="566" customWidth="1"/>
    <col min="3" max="9" width="10" style="566"/>
    <col min="10" max="10" width="5.375" style="566" customWidth="1"/>
    <col min="11" max="19" width="10" style="566"/>
    <col min="20" max="20" width="11.125" style="566" customWidth="1"/>
    <col min="21" max="21" width="7.25" style="566" customWidth="1"/>
    <col min="22" max="16384" width="10" style="566"/>
  </cols>
  <sheetData>
    <row r="2" spans="2:21" ht="14.25" x14ac:dyDescent="0.15">
      <c r="B2" s="594" t="s">
        <v>530</v>
      </c>
    </row>
    <row r="5" spans="2:21" ht="30.75" customHeight="1" x14ac:dyDescent="0.15">
      <c r="B5" s="813"/>
      <c r="C5" s="813"/>
      <c r="D5" s="813"/>
      <c r="E5" s="813"/>
    </row>
    <row r="6" spans="2:21" x14ac:dyDescent="0.15">
      <c r="K6" s="567"/>
      <c r="L6" s="567"/>
      <c r="M6" s="567"/>
      <c r="N6" s="567"/>
      <c r="O6" s="567"/>
      <c r="P6" s="567"/>
      <c r="Q6" s="567"/>
      <c r="R6" s="567"/>
      <c r="S6" s="567"/>
      <c r="U6" s="567"/>
    </row>
    <row r="7" spans="2:21" x14ac:dyDescent="0.15">
      <c r="B7" s="567"/>
      <c r="C7" s="567"/>
      <c r="D7" s="567"/>
      <c r="E7" s="567"/>
      <c r="F7" s="567"/>
      <c r="G7" s="567"/>
      <c r="H7" s="567" t="str">
        <f>③入力!T6</f>
        <v>（単位：千円）</v>
      </c>
      <c r="I7" s="567"/>
      <c r="K7" s="567"/>
      <c r="L7" s="567"/>
      <c r="M7" s="567"/>
      <c r="N7" s="567"/>
      <c r="O7" s="567"/>
      <c r="P7" s="567"/>
      <c r="Q7" s="567"/>
      <c r="R7" s="567"/>
      <c r="S7" s="567"/>
      <c r="T7" s="567" t="str">
        <f>③入力!T6</f>
        <v>（単位：千円）</v>
      </c>
      <c r="U7" s="567"/>
    </row>
    <row r="8" spans="2:21" x14ac:dyDescent="0.15">
      <c r="B8" s="567"/>
      <c r="C8" s="567"/>
      <c r="D8" s="567"/>
      <c r="E8" s="567"/>
      <c r="F8" s="567"/>
      <c r="G8" s="567"/>
      <c r="H8" s="567"/>
      <c r="I8" s="567"/>
      <c r="K8" s="567"/>
      <c r="L8" s="567"/>
      <c r="M8" s="567"/>
      <c r="N8" s="567"/>
      <c r="O8" s="567"/>
      <c r="P8" s="567"/>
      <c r="Q8" s="567"/>
      <c r="R8" s="567"/>
      <c r="S8" s="567"/>
      <c r="T8" s="567"/>
      <c r="U8" s="567"/>
    </row>
    <row r="9" spans="2:21" x14ac:dyDescent="0.15">
      <c r="B9" s="567"/>
      <c r="C9" s="567"/>
      <c r="D9" s="567"/>
      <c r="E9" s="567"/>
      <c r="F9" s="567"/>
      <c r="G9" s="567"/>
      <c r="H9" s="567"/>
      <c r="I9" s="567"/>
      <c r="K9" s="567"/>
      <c r="L9" s="567"/>
      <c r="M9" s="567"/>
      <c r="N9" s="567"/>
      <c r="O9" s="567"/>
      <c r="P9" s="567"/>
      <c r="Q9" s="567"/>
      <c r="R9" s="567"/>
      <c r="S9" s="567"/>
      <c r="T9" s="567"/>
      <c r="U9" s="567"/>
    </row>
    <row r="10" spans="2:21" x14ac:dyDescent="0.15">
      <c r="B10" s="567"/>
      <c r="C10" s="567"/>
      <c r="D10" s="567"/>
      <c r="E10" s="567"/>
      <c r="F10" s="567"/>
      <c r="G10" s="567"/>
      <c r="H10" s="567"/>
      <c r="I10" s="567"/>
      <c r="K10" s="567"/>
      <c r="L10" s="567"/>
      <c r="M10" s="567"/>
      <c r="N10" s="567"/>
      <c r="O10" s="567"/>
      <c r="P10" s="567"/>
      <c r="Q10" s="567"/>
      <c r="R10" s="567"/>
      <c r="S10" s="567"/>
      <c r="T10" s="567"/>
      <c r="U10" s="567"/>
    </row>
    <row r="11" spans="2:21" ht="13.5" customHeight="1" x14ac:dyDescent="0.15">
      <c r="B11" s="567"/>
      <c r="C11" s="567"/>
      <c r="D11" s="567"/>
      <c r="E11" s="567"/>
      <c r="F11" s="567"/>
      <c r="G11" s="567"/>
      <c r="H11" s="567"/>
      <c r="I11" s="567"/>
      <c r="K11" s="567"/>
      <c r="L11" s="567"/>
      <c r="M11" s="567"/>
      <c r="N11" s="567"/>
      <c r="O11" s="567"/>
      <c r="P11" s="567"/>
      <c r="Q11" s="567"/>
      <c r="R11" s="567"/>
      <c r="S11" s="567"/>
      <c r="T11" s="567"/>
      <c r="U11" s="567"/>
    </row>
    <row r="12" spans="2:21" x14ac:dyDescent="0.15">
      <c r="B12" s="567"/>
      <c r="C12" s="567"/>
      <c r="D12" s="567"/>
      <c r="E12" s="567"/>
      <c r="F12" s="567"/>
      <c r="G12" s="567"/>
      <c r="H12" s="567"/>
      <c r="I12" s="567"/>
      <c r="K12" s="567"/>
      <c r="L12" s="567"/>
      <c r="M12" s="567"/>
      <c r="N12" s="567"/>
      <c r="O12" s="567"/>
      <c r="P12" s="567"/>
      <c r="Q12" s="567"/>
      <c r="R12" s="567"/>
      <c r="S12" s="567"/>
      <c r="T12" s="567"/>
      <c r="U12" s="567"/>
    </row>
    <row r="13" spans="2:21" x14ac:dyDescent="0.15">
      <c r="B13" s="567"/>
      <c r="C13" s="567"/>
      <c r="D13" s="567"/>
      <c r="E13" s="567"/>
      <c r="F13" s="567"/>
      <c r="G13" s="567"/>
      <c r="H13" s="567"/>
      <c r="I13" s="567"/>
      <c r="K13" s="567"/>
      <c r="L13" s="567"/>
      <c r="M13" s="567"/>
      <c r="N13" s="567"/>
      <c r="O13" s="567"/>
      <c r="P13" s="567"/>
      <c r="Q13" s="567"/>
      <c r="R13" s="567"/>
      <c r="S13" s="567"/>
      <c r="T13" s="567"/>
      <c r="U13" s="567"/>
    </row>
    <row r="14" spans="2:21" x14ac:dyDescent="0.15">
      <c r="B14" s="567"/>
      <c r="C14" s="567"/>
      <c r="D14" s="567"/>
      <c r="E14" s="567"/>
      <c r="F14" s="567"/>
      <c r="G14" s="567"/>
      <c r="H14" s="567"/>
      <c r="I14" s="567"/>
      <c r="K14" s="567"/>
      <c r="L14" s="567"/>
      <c r="M14" s="567"/>
      <c r="N14" s="567"/>
      <c r="O14" s="567"/>
      <c r="P14" s="567"/>
      <c r="Q14" s="567"/>
      <c r="R14" s="567"/>
      <c r="S14" s="567"/>
      <c r="T14" s="567"/>
      <c r="U14" s="567"/>
    </row>
    <row r="15" spans="2:21" x14ac:dyDescent="0.15">
      <c r="B15" s="567"/>
      <c r="C15" s="567"/>
      <c r="D15" s="567"/>
      <c r="E15" s="567"/>
      <c r="F15" s="567"/>
      <c r="G15" s="567"/>
      <c r="H15" s="567"/>
      <c r="I15" s="567"/>
      <c r="K15" s="567"/>
      <c r="L15" s="567"/>
      <c r="M15" s="567"/>
      <c r="N15" s="567"/>
      <c r="O15" s="567"/>
      <c r="P15" s="567"/>
      <c r="Q15" s="567"/>
      <c r="R15" s="567"/>
      <c r="S15" s="567"/>
      <c r="T15" s="567"/>
      <c r="U15" s="567"/>
    </row>
    <row r="16" spans="2:21" x14ac:dyDescent="0.15">
      <c r="B16" s="567"/>
      <c r="C16" s="567"/>
      <c r="D16" s="567"/>
      <c r="E16" s="567"/>
      <c r="F16" s="567"/>
      <c r="G16" s="567"/>
      <c r="H16" s="567"/>
      <c r="I16" s="567"/>
      <c r="K16" s="567"/>
      <c r="L16" s="567"/>
      <c r="M16" s="567"/>
      <c r="N16" s="567"/>
      <c r="O16" s="567"/>
      <c r="P16" s="567"/>
      <c r="Q16" s="567"/>
      <c r="R16" s="567"/>
      <c r="S16" s="567"/>
      <c r="T16" s="567"/>
      <c r="U16" s="567"/>
    </row>
    <row r="17" spans="2:21" x14ac:dyDescent="0.15">
      <c r="B17" s="567"/>
      <c r="C17" s="567"/>
      <c r="D17" s="567"/>
      <c r="E17" s="567"/>
      <c r="F17" s="567"/>
      <c r="G17" s="567"/>
      <c r="H17" s="567"/>
      <c r="I17" s="567"/>
      <c r="K17" s="567"/>
      <c r="L17" s="567"/>
      <c r="M17" s="567"/>
      <c r="N17" s="567"/>
      <c r="O17" s="567"/>
      <c r="P17" s="567"/>
      <c r="Q17" s="567"/>
      <c r="R17" s="567"/>
      <c r="S17" s="567"/>
      <c r="T17" s="567"/>
      <c r="U17" s="567"/>
    </row>
    <row r="18" spans="2:21" x14ac:dyDescent="0.15">
      <c r="B18" s="567"/>
      <c r="C18" s="567"/>
      <c r="D18" s="567"/>
      <c r="E18" s="567"/>
      <c r="F18" s="567"/>
      <c r="G18" s="567"/>
      <c r="H18" s="567"/>
      <c r="I18" s="567"/>
      <c r="K18" s="567"/>
      <c r="L18" s="567"/>
      <c r="M18" s="567"/>
      <c r="N18" s="567"/>
      <c r="O18" s="567"/>
      <c r="P18" s="567"/>
      <c r="Q18" s="567"/>
      <c r="R18" s="567"/>
      <c r="S18" s="567"/>
      <c r="T18" s="567"/>
      <c r="U18" s="567"/>
    </row>
    <row r="19" spans="2:21" x14ac:dyDescent="0.15">
      <c r="B19" s="567"/>
      <c r="C19" s="567"/>
      <c r="D19" s="567"/>
      <c r="E19" s="567"/>
      <c r="F19" s="567"/>
      <c r="G19" s="567"/>
      <c r="H19" s="567"/>
      <c r="I19" s="567"/>
      <c r="K19" s="567"/>
      <c r="L19" s="567"/>
      <c r="M19" s="567"/>
      <c r="N19" s="567"/>
      <c r="O19" s="567"/>
      <c r="P19" s="567"/>
      <c r="Q19" s="567"/>
      <c r="R19" s="567"/>
      <c r="S19" s="567"/>
      <c r="T19" s="567"/>
      <c r="U19" s="567"/>
    </row>
    <row r="20" spans="2:21" x14ac:dyDescent="0.15">
      <c r="B20" s="567"/>
      <c r="C20" s="567"/>
      <c r="D20" s="567"/>
      <c r="E20" s="567"/>
      <c r="F20" s="567"/>
      <c r="G20" s="567"/>
      <c r="H20" s="567"/>
      <c r="I20" s="567"/>
      <c r="K20" s="567"/>
      <c r="L20" s="567"/>
      <c r="M20" s="567"/>
      <c r="N20" s="567"/>
      <c r="O20" s="567"/>
      <c r="P20" s="567"/>
      <c r="Q20" s="567"/>
      <c r="R20" s="567"/>
      <c r="S20" s="567"/>
      <c r="T20" s="567"/>
      <c r="U20" s="567"/>
    </row>
    <row r="21" spans="2:21" x14ac:dyDescent="0.15">
      <c r="B21" s="567"/>
      <c r="C21" s="567"/>
      <c r="D21" s="567"/>
      <c r="E21" s="567"/>
      <c r="F21" s="567"/>
      <c r="G21" s="567"/>
      <c r="H21" s="567"/>
      <c r="I21" s="567"/>
      <c r="K21" s="567"/>
      <c r="L21" s="567"/>
      <c r="M21" s="567"/>
      <c r="N21" s="567"/>
      <c r="O21" s="567"/>
      <c r="P21" s="567"/>
      <c r="Q21" s="567"/>
      <c r="R21" s="567"/>
      <c r="S21" s="567"/>
      <c r="T21" s="567"/>
      <c r="U21" s="567"/>
    </row>
    <row r="22" spans="2:21" x14ac:dyDescent="0.15">
      <c r="B22" s="567"/>
      <c r="C22" s="567"/>
      <c r="D22" s="567"/>
      <c r="E22" s="567"/>
      <c r="F22" s="567"/>
      <c r="G22" s="567"/>
      <c r="H22" s="567"/>
      <c r="I22" s="567"/>
      <c r="K22" s="567"/>
      <c r="L22" s="567"/>
      <c r="M22" s="567"/>
      <c r="N22" s="567"/>
      <c r="O22" s="567"/>
      <c r="P22" s="567"/>
      <c r="Q22" s="567"/>
      <c r="R22" s="567"/>
      <c r="S22" s="567"/>
      <c r="T22" s="567"/>
      <c r="U22" s="567"/>
    </row>
    <row r="23" spans="2:21" x14ac:dyDescent="0.15">
      <c r="B23" s="567"/>
      <c r="C23" s="567"/>
      <c r="D23" s="567"/>
      <c r="E23" s="567"/>
      <c r="F23" s="567"/>
      <c r="G23" s="567"/>
      <c r="H23" s="567"/>
      <c r="I23" s="567"/>
      <c r="K23" s="567"/>
      <c r="L23" s="567"/>
      <c r="M23" s="567"/>
      <c r="N23" s="567"/>
      <c r="O23" s="567"/>
      <c r="P23" s="567"/>
      <c r="Q23" s="567"/>
      <c r="R23" s="567"/>
      <c r="S23" s="567"/>
      <c r="T23" s="567"/>
      <c r="U23" s="567"/>
    </row>
    <row r="24" spans="2:21" x14ac:dyDescent="0.15">
      <c r="B24" s="567"/>
      <c r="C24" s="567"/>
      <c r="D24" s="567"/>
      <c r="E24" s="567"/>
      <c r="F24" s="567"/>
      <c r="G24" s="567"/>
      <c r="H24" s="567"/>
      <c r="I24" s="567"/>
      <c r="K24" s="567"/>
      <c r="L24" s="567"/>
      <c r="M24" s="567"/>
      <c r="N24" s="567"/>
      <c r="O24" s="567"/>
      <c r="P24" s="567"/>
      <c r="Q24" s="567"/>
      <c r="R24" s="567"/>
      <c r="S24" s="567"/>
      <c r="T24" s="567"/>
      <c r="U24" s="567"/>
    </row>
    <row r="25" spans="2:21" x14ac:dyDescent="0.15">
      <c r="B25" s="567"/>
      <c r="C25" s="567"/>
      <c r="D25" s="567"/>
      <c r="E25" s="567"/>
      <c r="F25" s="567"/>
      <c r="G25" s="567"/>
      <c r="H25" s="567"/>
      <c r="I25" s="567"/>
      <c r="K25" s="567"/>
      <c r="L25" s="567"/>
      <c r="M25" s="567"/>
      <c r="N25" s="567"/>
      <c r="O25" s="567"/>
      <c r="P25" s="567"/>
      <c r="Q25" s="567"/>
      <c r="R25" s="567"/>
      <c r="S25" s="567"/>
      <c r="T25" s="567"/>
      <c r="U25" s="567"/>
    </row>
    <row r="26" spans="2:21" x14ac:dyDescent="0.15">
      <c r="B26" s="567"/>
      <c r="C26" s="567"/>
      <c r="D26" s="567"/>
      <c r="E26" s="567"/>
      <c r="F26" s="567"/>
      <c r="G26" s="567"/>
      <c r="H26" s="567"/>
      <c r="I26" s="567"/>
      <c r="K26" s="567"/>
      <c r="L26" s="567"/>
      <c r="M26" s="567"/>
      <c r="N26" s="567"/>
      <c r="O26" s="567"/>
      <c r="P26" s="567"/>
      <c r="Q26" s="567"/>
      <c r="R26" s="567"/>
      <c r="S26" s="567"/>
      <c r="T26" s="567"/>
      <c r="U26" s="567"/>
    </row>
    <row r="27" spans="2:21" x14ac:dyDescent="0.15">
      <c r="B27" s="567"/>
      <c r="C27" s="567"/>
      <c r="D27" s="567"/>
      <c r="E27" s="567"/>
      <c r="F27" s="567"/>
      <c r="G27" s="567"/>
      <c r="H27" s="567"/>
      <c r="I27" s="567"/>
      <c r="K27" s="567"/>
      <c r="L27" s="567"/>
      <c r="M27" s="567"/>
      <c r="N27" s="567"/>
      <c r="O27" s="567"/>
      <c r="P27" s="567"/>
      <c r="Q27" s="567"/>
      <c r="R27" s="567"/>
      <c r="S27" s="567"/>
      <c r="T27" s="567"/>
      <c r="U27" s="567"/>
    </row>
    <row r="28" spans="2:21" x14ac:dyDescent="0.15">
      <c r="B28" s="567"/>
      <c r="C28" s="567"/>
      <c r="D28" s="567"/>
      <c r="E28" s="567"/>
      <c r="F28" s="567"/>
      <c r="G28" s="567"/>
      <c r="H28" s="567"/>
      <c r="I28" s="567"/>
      <c r="K28" s="567"/>
      <c r="L28" s="567"/>
      <c r="M28" s="567"/>
      <c r="N28" s="567"/>
      <c r="O28" s="567"/>
      <c r="P28" s="567"/>
      <c r="Q28" s="567"/>
      <c r="R28" s="567"/>
      <c r="S28" s="567"/>
      <c r="T28" s="567"/>
      <c r="U28" s="567"/>
    </row>
    <row r="29" spans="2:21" x14ac:dyDescent="0.15">
      <c r="K29" s="567"/>
      <c r="L29" s="567"/>
      <c r="M29" s="567"/>
      <c r="N29" s="567"/>
      <c r="O29" s="567"/>
      <c r="P29" s="567"/>
      <c r="Q29" s="567"/>
      <c r="R29" s="567"/>
      <c r="S29" s="567"/>
      <c r="T29" s="567"/>
      <c r="U29" s="567"/>
    </row>
    <row r="30" spans="2:21" x14ac:dyDescent="0.15">
      <c r="B30" s="567"/>
      <c r="C30" s="567"/>
      <c r="D30" s="567"/>
      <c r="E30" s="567"/>
      <c r="F30" s="567"/>
      <c r="G30" s="567"/>
      <c r="H30" s="567" t="str">
        <f>③入力!T6</f>
        <v>（単位：千円）</v>
      </c>
      <c r="I30" s="567"/>
      <c r="K30" s="567"/>
      <c r="L30" s="567"/>
      <c r="M30" s="567"/>
      <c r="N30" s="567"/>
      <c r="O30" s="567"/>
      <c r="P30" s="567"/>
      <c r="Q30" s="567"/>
      <c r="R30" s="567"/>
      <c r="S30" s="567"/>
      <c r="T30" s="567"/>
      <c r="U30" s="567"/>
    </row>
    <row r="31" spans="2:21" x14ac:dyDescent="0.15">
      <c r="B31" s="567"/>
      <c r="C31" s="567"/>
      <c r="D31" s="567"/>
      <c r="E31" s="567"/>
      <c r="F31" s="567"/>
      <c r="G31" s="567"/>
      <c r="H31" s="567"/>
      <c r="I31" s="567"/>
      <c r="K31" s="567"/>
      <c r="L31" s="567"/>
      <c r="M31" s="567"/>
      <c r="N31" s="567"/>
      <c r="O31" s="567"/>
      <c r="P31" s="567"/>
      <c r="Q31" s="567"/>
      <c r="R31" s="567"/>
      <c r="S31" s="567"/>
      <c r="T31" s="567"/>
      <c r="U31" s="567"/>
    </row>
    <row r="32" spans="2:21" x14ac:dyDescent="0.15">
      <c r="B32" s="567"/>
      <c r="C32" s="567"/>
      <c r="D32" s="567"/>
      <c r="E32" s="567"/>
      <c r="F32" s="567"/>
      <c r="G32" s="567"/>
      <c r="H32" s="567"/>
      <c r="I32" s="567"/>
      <c r="K32" s="567"/>
      <c r="L32" s="567"/>
      <c r="M32" s="567"/>
      <c r="N32" s="567"/>
      <c r="O32" s="567"/>
      <c r="P32" s="567"/>
      <c r="Q32" s="567"/>
      <c r="R32" s="567"/>
      <c r="S32" s="567"/>
      <c r="T32" s="567"/>
      <c r="U32" s="567"/>
    </row>
    <row r="33" spans="2:21" x14ac:dyDescent="0.15">
      <c r="B33" s="567"/>
      <c r="C33" s="567"/>
      <c r="D33" s="567"/>
      <c r="E33" s="567"/>
      <c r="F33" s="567"/>
      <c r="G33" s="567"/>
      <c r="H33" s="567"/>
      <c r="I33" s="567"/>
      <c r="K33" s="567"/>
      <c r="L33" s="567"/>
      <c r="M33" s="567"/>
      <c r="N33" s="567"/>
      <c r="O33" s="567"/>
      <c r="P33" s="567"/>
      <c r="Q33" s="567"/>
      <c r="R33" s="567"/>
      <c r="S33" s="567"/>
      <c r="T33" s="567"/>
      <c r="U33" s="567"/>
    </row>
    <row r="34" spans="2:21" x14ac:dyDescent="0.15">
      <c r="B34" s="567"/>
      <c r="C34" s="567"/>
      <c r="D34" s="567"/>
      <c r="E34" s="567"/>
      <c r="F34" s="567"/>
      <c r="G34" s="567"/>
      <c r="H34" s="567"/>
      <c r="I34" s="567"/>
      <c r="K34" s="567"/>
      <c r="L34" s="567"/>
      <c r="M34" s="567"/>
      <c r="N34" s="567"/>
      <c r="O34" s="567"/>
      <c r="P34" s="567"/>
      <c r="Q34" s="567"/>
      <c r="R34" s="567"/>
      <c r="S34" s="567"/>
      <c r="T34" s="567"/>
      <c r="U34" s="567"/>
    </row>
    <row r="35" spans="2:21" x14ac:dyDescent="0.15">
      <c r="B35" s="567"/>
      <c r="C35" s="567"/>
      <c r="D35" s="567"/>
      <c r="E35" s="567"/>
      <c r="F35" s="567"/>
      <c r="G35" s="567"/>
      <c r="H35" s="567"/>
      <c r="I35" s="567"/>
      <c r="K35" s="567"/>
      <c r="L35" s="567"/>
      <c r="M35" s="567"/>
      <c r="N35" s="567"/>
      <c r="O35" s="567"/>
      <c r="P35" s="567"/>
      <c r="Q35" s="567"/>
      <c r="R35" s="567"/>
      <c r="S35" s="567"/>
      <c r="T35" s="567"/>
      <c r="U35" s="567"/>
    </row>
    <row r="36" spans="2:21" x14ac:dyDescent="0.15">
      <c r="B36" s="567"/>
      <c r="C36" s="567"/>
      <c r="D36" s="567"/>
      <c r="E36" s="567"/>
      <c r="F36" s="567"/>
      <c r="G36" s="567"/>
      <c r="H36" s="567"/>
      <c r="I36" s="567"/>
      <c r="K36" s="567"/>
      <c r="L36" s="567"/>
      <c r="M36" s="567"/>
      <c r="N36" s="567"/>
      <c r="O36" s="567"/>
      <c r="P36" s="567"/>
      <c r="Q36" s="567"/>
      <c r="R36" s="567"/>
      <c r="S36" s="567"/>
      <c r="T36" s="567"/>
      <c r="U36" s="567"/>
    </row>
    <row r="37" spans="2:21" x14ac:dyDescent="0.15">
      <c r="B37" s="567"/>
      <c r="C37" s="567"/>
      <c r="D37" s="567"/>
      <c r="E37" s="567"/>
      <c r="F37" s="567"/>
      <c r="G37" s="567"/>
      <c r="H37" s="567"/>
      <c r="I37" s="567"/>
      <c r="K37" s="567"/>
      <c r="L37" s="567"/>
      <c r="M37" s="567"/>
      <c r="N37" s="567"/>
      <c r="O37" s="567"/>
      <c r="P37" s="567"/>
      <c r="Q37" s="567"/>
      <c r="R37" s="567"/>
      <c r="S37" s="567"/>
      <c r="T37" s="567"/>
      <c r="U37" s="567"/>
    </row>
    <row r="38" spans="2:21" x14ac:dyDescent="0.15">
      <c r="B38" s="567"/>
      <c r="C38" s="567"/>
      <c r="D38" s="567"/>
      <c r="E38" s="567"/>
      <c r="F38" s="567"/>
      <c r="G38" s="567"/>
      <c r="H38" s="567"/>
      <c r="I38" s="567"/>
      <c r="K38" s="567"/>
      <c r="L38" s="567"/>
      <c r="M38" s="567"/>
      <c r="N38" s="567"/>
      <c r="O38" s="567"/>
      <c r="P38" s="567"/>
      <c r="Q38" s="567"/>
      <c r="R38" s="567"/>
      <c r="S38" s="567"/>
      <c r="T38" s="567"/>
      <c r="U38" s="567"/>
    </row>
    <row r="39" spans="2:21" x14ac:dyDescent="0.15">
      <c r="B39" s="567"/>
      <c r="C39" s="567"/>
      <c r="D39" s="567"/>
      <c r="E39" s="567"/>
      <c r="F39" s="567"/>
      <c r="G39" s="567"/>
      <c r="H39" s="567"/>
      <c r="I39" s="567"/>
      <c r="K39" s="567"/>
      <c r="L39" s="567"/>
      <c r="M39" s="567"/>
      <c r="N39" s="567"/>
      <c r="O39" s="567"/>
      <c r="P39" s="567"/>
      <c r="Q39" s="567"/>
      <c r="R39" s="567"/>
      <c r="S39" s="567"/>
      <c r="T39" s="567"/>
      <c r="U39" s="567"/>
    </row>
    <row r="40" spans="2:21" x14ac:dyDescent="0.15">
      <c r="B40" s="567"/>
      <c r="C40" s="567"/>
      <c r="D40" s="567"/>
      <c r="E40" s="567"/>
      <c r="F40" s="567"/>
      <c r="G40" s="567"/>
      <c r="H40" s="567"/>
      <c r="I40" s="567"/>
      <c r="K40" s="567"/>
      <c r="L40" s="567"/>
      <c r="M40" s="567"/>
      <c r="N40" s="567"/>
      <c r="O40" s="567"/>
      <c r="P40" s="567"/>
      <c r="Q40" s="567"/>
      <c r="R40" s="567"/>
      <c r="S40" s="567"/>
      <c r="T40" s="567"/>
      <c r="U40" s="567"/>
    </row>
    <row r="41" spans="2:21" x14ac:dyDescent="0.15">
      <c r="B41" s="567"/>
      <c r="C41" s="567"/>
      <c r="D41" s="567"/>
      <c r="E41" s="567"/>
      <c r="F41" s="567"/>
      <c r="G41" s="567"/>
      <c r="H41" s="567"/>
      <c r="I41" s="567"/>
      <c r="K41" s="567"/>
      <c r="L41" s="567"/>
      <c r="M41" s="567"/>
      <c r="N41" s="567"/>
      <c r="O41" s="567"/>
      <c r="P41" s="567"/>
      <c r="Q41" s="567"/>
      <c r="R41" s="567"/>
      <c r="S41" s="567"/>
      <c r="T41" s="567"/>
      <c r="U41" s="567"/>
    </row>
    <row r="42" spans="2:21" x14ac:dyDescent="0.15">
      <c r="B42" s="567"/>
      <c r="C42" s="567"/>
      <c r="D42" s="567"/>
      <c r="E42" s="567"/>
      <c r="F42" s="567"/>
      <c r="G42" s="567"/>
      <c r="H42" s="567"/>
      <c r="I42" s="567"/>
      <c r="K42" s="567"/>
      <c r="L42" s="567"/>
      <c r="M42" s="567"/>
      <c r="N42" s="567"/>
      <c r="O42" s="567"/>
      <c r="P42" s="567"/>
      <c r="Q42" s="567"/>
      <c r="R42" s="567"/>
      <c r="S42" s="567"/>
      <c r="T42" s="567"/>
      <c r="U42" s="567"/>
    </row>
    <row r="43" spans="2:21" x14ac:dyDescent="0.15">
      <c r="B43" s="567"/>
      <c r="C43" s="567"/>
      <c r="D43" s="567"/>
      <c r="E43" s="567"/>
      <c r="F43" s="567"/>
      <c r="G43" s="567"/>
      <c r="H43" s="567"/>
      <c r="I43" s="567"/>
      <c r="K43" s="567"/>
      <c r="L43" s="567"/>
      <c r="M43" s="567"/>
      <c r="N43" s="567"/>
      <c r="O43" s="567"/>
      <c r="P43" s="567"/>
      <c r="Q43" s="567"/>
      <c r="R43" s="567"/>
      <c r="S43" s="567"/>
      <c r="T43" s="567"/>
      <c r="U43" s="567"/>
    </row>
    <row r="44" spans="2:21" x14ac:dyDescent="0.15">
      <c r="B44" s="567"/>
      <c r="C44" s="567"/>
      <c r="D44" s="567"/>
      <c r="E44" s="567"/>
      <c r="F44" s="567"/>
      <c r="G44" s="567"/>
      <c r="H44" s="567"/>
      <c r="I44" s="567"/>
      <c r="K44" s="567"/>
      <c r="L44" s="567"/>
      <c r="M44" s="567"/>
      <c r="N44" s="567"/>
      <c r="O44" s="567"/>
      <c r="P44" s="567"/>
      <c r="Q44" s="567"/>
      <c r="R44" s="567"/>
      <c r="S44" s="567"/>
      <c r="T44" s="567"/>
      <c r="U44" s="567"/>
    </row>
    <row r="45" spans="2:21" x14ac:dyDescent="0.15">
      <c r="B45" s="567"/>
      <c r="C45" s="567"/>
      <c r="D45" s="567"/>
      <c r="E45" s="567"/>
      <c r="F45" s="567"/>
      <c r="G45" s="567"/>
      <c r="H45" s="567"/>
      <c r="I45" s="567"/>
      <c r="K45" s="567"/>
      <c r="L45" s="567"/>
      <c r="M45" s="567"/>
      <c r="N45" s="567"/>
      <c r="O45" s="567"/>
      <c r="P45" s="567"/>
      <c r="Q45" s="567"/>
      <c r="R45" s="567"/>
      <c r="S45" s="567"/>
      <c r="T45" s="567"/>
      <c r="U45" s="567"/>
    </row>
    <row r="46" spans="2:21" x14ac:dyDescent="0.15">
      <c r="B46" s="567"/>
      <c r="C46" s="567"/>
      <c r="D46" s="567"/>
      <c r="E46" s="567"/>
      <c r="F46" s="567"/>
      <c r="G46" s="567"/>
      <c r="H46" s="567"/>
      <c r="I46" s="567"/>
      <c r="K46" s="567"/>
      <c r="L46" s="567"/>
      <c r="M46" s="567"/>
      <c r="N46" s="567"/>
      <c r="O46" s="567"/>
      <c r="P46" s="567"/>
      <c r="Q46" s="567"/>
      <c r="R46" s="567"/>
      <c r="S46" s="567"/>
      <c r="T46" s="567"/>
      <c r="U46" s="567"/>
    </row>
    <row r="47" spans="2:21" x14ac:dyDescent="0.15">
      <c r="B47" s="567"/>
      <c r="C47" s="567"/>
      <c r="D47" s="567"/>
      <c r="E47" s="567"/>
      <c r="F47" s="567"/>
      <c r="G47" s="567"/>
      <c r="H47" s="567"/>
      <c r="I47" s="567"/>
      <c r="K47" s="567"/>
      <c r="L47" s="567"/>
      <c r="M47" s="567"/>
      <c r="N47" s="567"/>
      <c r="O47" s="567"/>
      <c r="P47" s="567"/>
      <c r="Q47" s="567"/>
      <c r="R47" s="567"/>
      <c r="S47" s="567"/>
      <c r="T47" s="567"/>
      <c r="U47" s="567"/>
    </row>
    <row r="48" spans="2:21" x14ac:dyDescent="0.15">
      <c r="B48" s="567"/>
      <c r="C48" s="567"/>
      <c r="D48" s="567"/>
      <c r="E48" s="567"/>
      <c r="F48" s="567"/>
      <c r="G48" s="567"/>
      <c r="H48" s="567"/>
      <c r="I48" s="567"/>
      <c r="K48" s="567"/>
      <c r="L48" s="567"/>
      <c r="M48" s="567"/>
      <c r="N48" s="567"/>
      <c r="O48" s="567"/>
      <c r="P48" s="567"/>
      <c r="Q48" s="567"/>
      <c r="R48" s="567"/>
      <c r="S48" s="567"/>
      <c r="T48" s="567"/>
      <c r="U48" s="567"/>
    </row>
    <row r="49" spans="2:21" x14ac:dyDescent="0.15">
      <c r="B49" s="567"/>
      <c r="C49" s="567"/>
      <c r="D49" s="567"/>
      <c r="E49" s="567"/>
      <c r="F49" s="567"/>
      <c r="G49" s="567"/>
      <c r="H49" s="567"/>
      <c r="I49" s="567"/>
      <c r="K49" s="567"/>
      <c r="L49" s="567"/>
      <c r="M49" s="567"/>
      <c r="N49" s="567"/>
      <c r="O49" s="567"/>
      <c r="P49" s="567"/>
      <c r="Q49" s="567"/>
      <c r="R49" s="567"/>
      <c r="S49" s="567"/>
      <c r="T49" s="567"/>
      <c r="U49" s="567"/>
    </row>
    <row r="50" spans="2:21" x14ac:dyDescent="0.15">
      <c r="B50" s="567"/>
      <c r="C50" s="567"/>
      <c r="D50" s="567"/>
      <c r="E50" s="567"/>
      <c r="F50" s="567"/>
      <c r="G50" s="567"/>
      <c r="H50" s="567"/>
      <c r="I50" s="567"/>
      <c r="K50" s="567"/>
      <c r="L50" s="567"/>
      <c r="M50" s="567"/>
      <c r="N50" s="567"/>
      <c r="O50" s="567"/>
      <c r="P50" s="567"/>
      <c r="Q50" s="567"/>
      <c r="R50" s="567"/>
      <c r="S50" s="567"/>
      <c r="T50" s="567"/>
      <c r="U50" s="567"/>
    </row>
    <row r="51" spans="2:21" x14ac:dyDescent="0.15">
      <c r="B51" s="567"/>
      <c r="C51" s="567"/>
      <c r="D51" s="567"/>
      <c r="E51" s="567"/>
      <c r="F51" s="567"/>
      <c r="G51" s="567"/>
      <c r="H51" s="567"/>
      <c r="I51" s="567"/>
      <c r="K51" s="567"/>
      <c r="L51" s="567"/>
      <c r="M51" s="567"/>
      <c r="N51" s="567"/>
      <c r="O51" s="567"/>
      <c r="P51" s="567"/>
      <c r="Q51" s="567"/>
      <c r="R51" s="567"/>
      <c r="S51" s="567"/>
      <c r="T51" s="567"/>
      <c r="U51" s="567"/>
    </row>
    <row r="52" spans="2:21" x14ac:dyDescent="0.15">
      <c r="B52" s="567"/>
      <c r="C52" s="567"/>
      <c r="D52" s="567"/>
      <c r="E52" s="567"/>
      <c r="F52" s="567"/>
      <c r="G52" s="567"/>
      <c r="H52" s="567"/>
      <c r="I52" s="567"/>
      <c r="K52" s="567"/>
      <c r="L52" s="567"/>
      <c r="M52" s="567"/>
      <c r="N52" s="567"/>
      <c r="O52" s="567"/>
      <c r="P52" s="567"/>
      <c r="Q52" s="567"/>
      <c r="R52" s="567"/>
      <c r="S52" s="567"/>
      <c r="T52" s="567"/>
      <c r="U52" s="567"/>
    </row>
    <row r="53" spans="2:21" ht="18" customHeight="1" x14ac:dyDescent="0.15"/>
    <row r="55" spans="2:21" ht="28.5" x14ac:dyDescent="0.15">
      <c r="B55" s="813"/>
      <c r="C55" s="813"/>
      <c r="D55" s="813"/>
      <c r="E55" s="813"/>
    </row>
    <row r="56" spans="2:21" ht="28.5" x14ac:dyDescent="0.15">
      <c r="B56" s="568"/>
      <c r="C56" s="568"/>
      <c r="D56" s="568"/>
      <c r="E56" s="568"/>
    </row>
    <row r="63" spans="2:21" x14ac:dyDescent="0.15">
      <c r="I63" s="566" t="s">
        <v>536</v>
      </c>
      <c r="T63" s="566" t="s">
        <v>536</v>
      </c>
    </row>
    <row r="99" ht="18" customHeight="1" x14ac:dyDescent="0.15"/>
  </sheetData>
  <sheetProtection sheet="1" objects="1" scenarios="1"/>
  <mergeCells count="2">
    <mergeCell ref="B5:E5"/>
    <mergeCell ref="B55:E55"/>
  </mergeCells>
  <phoneticPr fontId="2"/>
  <printOptions horizontalCentered="1"/>
  <pageMargins left="0.59055118110236227" right="0.59055118110236227" top="0.59055118110236227" bottom="0.59055118110236227" header="0.51181102362204722" footer="0.51181102362204722"/>
  <pageSetup paperSize="9" scale="66" fitToWidth="0" fitToHeight="0" orientation="landscape" cellComments="asDisplayed" r:id="rId1"/>
  <headerFooter alignWithMargins="0"/>
  <rowBreaks count="1" manualBreakCount="1">
    <brk id="55" max="21"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92D050"/>
  </sheetPr>
  <dimension ref="B2:M93"/>
  <sheetViews>
    <sheetView zoomScaleNormal="100" workbookViewId="0"/>
  </sheetViews>
  <sheetFormatPr defaultColWidth="9" defaultRowHeight="13.5" x14ac:dyDescent="0.15"/>
  <cols>
    <col min="1" max="1" width="3.625" style="5" customWidth="1"/>
    <col min="2" max="2" width="2.625" style="5" customWidth="1"/>
    <col min="3" max="4" width="9" style="5"/>
    <col min="5" max="6" width="7.625" style="5" customWidth="1"/>
    <col min="7" max="8" width="9" style="5"/>
    <col min="9" max="10" width="7.625" style="5" customWidth="1"/>
    <col min="11" max="12" width="9" style="5"/>
    <col min="13" max="13" width="2.625" style="5" customWidth="1"/>
    <col min="14" max="16384" width="9" style="5"/>
  </cols>
  <sheetData>
    <row r="2" spans="2:13" ht="14.25" x14ac:dyDescent="0.15">
      <c r="B2" s="7" t="s">
        <v>161</v>
      </c>
      <c r="C2" s="7"/>
      <c r="D2" s="7"/>
      <c r="E2" s="7"/>
    </row>
    <row r="3" spans="2:13" ht="14.25" thickBot="1" x14ac:dyDescent="0.2">
      <c r="M3" s="6" t="str">
        <f>"（単位："&amp;③入力!I60&amp;"、人）"</f>
        <v>（単位：千円、人）</v>
      </c>
    </row>
    <row r="4" spans="2:13" ht="8.1" customHeight="1" x14ac:dyDescent="0.15">
      <c r="B4" s="42"/>
      <c r="C4" s="43"/>
      <c r="D4" s="43"/>
      <c r="E4" s="43"/>
      <c r="F4" s="43"/>
      <c r="G4" s="43"/>
      <c r="H4" s="43"/>
      <c r="I4" s="43"/>
      <c r="J4" s="43"/>
      <c r="K4" s="43"/>
      <c r="L4" s="43"/>
      <c r="M4" s="44"/>
    </row>
    <row r="5" spans="2:13" x14ac:dyDescent="0.15">
      <c r="B5" s="45"/>
      <c r="C5" s="46" t="s">
        <v>366</v>
      </c>
      <c r="D5" s="46"/>
      <c r="E5" s="46"/>
      <c r="F5" s="46"/>
      <c r="G5" s="46"/>
      <c r="H5" s="46"/>
      <c r="I5" s="46"/>
      <c r="J5" s="46"/>
      <c r="K5" s="46"/>
      <c r="L5" s="46"/>
      <c r="M5" s="47"/>
    </row>
    <row r="6" spans="2:13" ht="8.1" customHeight="1" thickBot="1" x14ac:dyDescent="0.2">
      <c r="B6" s="45"/>
      <c r="C6" s="46"/>
      <c r="D6" s="46"/>
      <c r="E6" s="46"/>
      <c r="F6" s="46"/>
      <c r="G6" s="46"/>
      <c r="H6" s="46"/>
      <c r="I6" s="46"/>
      <c r="J6" s="46"/>
      <c r="K6" s="46"/>
      <c r="L6" s="46"/>
      <c r="M6" s="47"/>
    </row>
    <row r="7" spans="2:13" x14ac:dyDescent="0.15">
      <c r="B7" s="45"/>
      <c r="C7" s="48"/>
      <c r="D7" s="48"/>
      <c r="E7" s="49"/>
      <c r="F7" s="50"/>
      <c r="G7" s="849" t="s">
        <v>162</v>
      </c>
      <c r="H7" s="850"/>
      <c r="I7" s="49"/>
      <c r="J7" s="50"/>
      <c r="K7" s="48"/>
      <c r="L7" s="48"/>
      <c r="M7" s="47"/>
    </row>
    <row r="8" spans="2:13" x14ac:dyDescent="0.15">
      <c r="B8" s="45"/>
      <c r="C8" s="48"/>
      <c r="D8" s="48"/>
      <c r="E8" s="49"/>
      <c r="F8" s="51"/>
      <c r="G8" s="851"/>
      <c r="H8" s="852"/>
      <c r="I8" s="49"/>
      <c r="J8" s="51"/>
      <c r="K8" s="48"/>
      <c r="L8" s="48"/>
      <c r="M8" s="47"/>
    </row>
    <row r="9" spans="2:13" x14ac:dyDescent="0.15">
      <c r="B9" s="45"/>
      <c r="C9" s="48"/>
      <c r="D9" s="48"/>
      <c r="E9" s="49"/>
      <c r="F9" s="51"/>
      <c r="G9" s="853"/>
      <c r="H9" s="854"/>
      <c r="I9" s="49"/>
      <c r="J9" s="51"/>
      <c r="K9" s="48"/>
      <c r="L9" s="48"/>
      <c r="M9" s="47"/>
    </row>
    <row r="10" spans="2:13" ht="14.25" thickBot="1" x14ac:dyDescent="0.2">
      <c r="B10" s="45"/>
      <c r="C10" s="48"/>
      <c r="D10" s="48"/>
      <c r="E10" s="52"/>
      <c r="F10" s="46"/>
      <c r="G10" s="855">
        <f>③入力!T45</f>
        <v>0</v>
      </c>
      <c r="H10" s="856"/>
      <c r="I10" s="52"/>
      <c r="J10" s="46"/>
      <c r="K10" s="48"/>
      <c r="L10" s="48"/>
      <c r="M10" s="47"/>
    </row>
    <row r="11" spans="2:13" ht="8.1" customHeight="1" thickBot="1" x14ac:dyDescent="0.2">
      <c r="B11" s="53"/>
      <c r="C11" s="54"/>
      <c r="D11" s="54"/>
      <c r="E11" s="54"/>
      <c r="F11" s="54"/>
      <c r="G11" s="54"/>
      <c r="H11" s="54"/>
      <c r="I11" s="54"/>
      <c r="J11" s="54"/>
      <c r="K11" s="54"/>
      <c r="L11" s="54"/>
      <c r="M11" s="55"/>
    </row>
    <row r="12" spans="2:13" ht="5.0999999999999996" customHeight="1" x14ac:dyDescent="0.15">
      <c r="B12" s="20"/>
      <c r="C12" s="20"/>
      <c r="D12" s="20"/>
      <c r="E12" s="20"/>
      <c r="F12" s="20"/>
      <c r="G12" s="20"/>
      <c r="H12" s="20"/>
      <c r="I12" s="20"/>
      <c r="J12" s="20"/>
      <c r="K12" s="20"/>
      <c r="L12" s="20"/>
      <c r="M12" s="20"/>
    </row>
    <row r="13" spans="2:13" x14ac:dyDescent="0.15">
      <c r="B13" s="20"/>
      <c r="C13" s="20"/>
      <c r="D13" s="56"/>
      <c r="E13" s="20"/>
      <c r="F13" s="20"/>
      <c r="G13" s="20"/>
      <c r="H13" s="56"/>
      <c r="I13" s="20"/>
      <c r="J13" s="20"/>
      <c r="K13" s="20"/>
      <c r="L13" s="20"/>
      <c r="M13" s="20"/>
    </row>
    <row r="14" spans="2:13" x14ac:dyDescent="0.15">
      <c r="B14" s="20"/>
      <c r="C14" s="20"/>
      <c r="D14" s="56"/>
      <c r="E14" s="20"/>
      <c r="F14" s="20"/>
      <c r="G14" s="20"/>
      <c r="H14" s="56"/>
      <c r="I14" s="20"/>
      <c r="J14" s="20"/>
      <c r="K14" s="20"/>
      <c r="L14" s="20"/>
      <c r="M14" s="20"/>
    </row>
    <row r="15" spans="2:13" ht="5.0999999999999996" customHeight="1" thickBot="1" x14ac:dyDescent="0.2">
      <c r="B15" s="20"/>
      <c r="C15" s="20"/>
      <c r="D15" s="56"/>
      <c r="E15" s="20"/>
      <c r="F15" s="20"/>
      <c r="G15" s="20"/>
      <c r="H15" s="56"/>
      <c r="I15" s="20"/>
      <c r="J15" s="20"/>
      <c r="K15" s="20"/>
      <c r="L15" s="20"/>
      <c r="M15" s="20"/>
    </row>
    <row r="16" spans="2:13" ht="8.1" customHeight="1" x14ac:dyDescent="0.15">
      <c r="B16" s="57"/>
      <c r="C16" s="58"/>
      <c r="D16" s="58"/>
      <c r="E16" s="58"/>
      <c r="F16" s="58"/>
      <c r="G16" s="58"/>
      <c r="H16" s="58"/>
      <c r="I16" s="58"/>
      <c r="J16" s="58"/>
      <c r="K16" s="58"/>
      <c r="L16" s="58"/>
      <c r="M16" s="59"/>
    </row>
    <row r="17" spans="2:13" x14ac:dyDescent="0.15">
      <c r="B17" s="60"/>
      <c r="C17" s="61" t="s">
        <v>163</v>
      </c>
      <c r="D17" s="61"/>
      <c r="E17" s="61"/>
      <c r="F17" s="61"/>
      <c r="G17" s="61"/>
      <c r="H17" s="61"/>
      <c r="I17" s="61"/>
      <c r="J17" s="61"/>
      <c r="K17" s="61"/>
      <c r="L17" s="61"/>
      <c r="M17" s="62"/>
    </row>
    <row r="18" spans="2:13" ht="8.1" customHeight="1" thickBot="1" x14ac:dyDescent="0.2">
      <c r="B18" s="60"/>
      <c r="C18" s="61"/>
      <c r="D18" s="61"/>
      <c r="E18" s="61"/>
      <c r="F18" s="61"/>
      <c r="G18" s="61"/>
      <c r="H18" s="61"/>
      <c r="I18" s="61"/>
      <c r="J18" s="61"/>
      <c r="K18" s="61"/>
      <c r="L18" s="61"/>
      <c r="M18" s="62"/>
    </row>
    <row r="19" spans="2:13" x14ac:dyDescent="0.15">
      <c r="B19" s="60"/>
      <c r="C19" s="835" t="s">
        <v>164</v>
      </c>
      <c r="D19" s="836"/>
      <c r="E19" s="836"/>
      <c r="F19" s="836"/>
      <c r="G19" s="836"/>
      <c r="H19" s="836"/>
      <c r="I19" s="836"/>
      <c r="J19" s="836"/>
      <c r="K19" s="836"/>
      <c r="L19" s="837"/>
      <c r="M19" s="62"/>
    </row>
    <row r="20" spans="2:13" x14ac:dyDescent="0.15">
      <c r="B20" s="60"/>
      <c r="C20" s="857"/>
      <c r="D20" s="858"/>
      <c r="E20" s="858"/>
      <c r="F20" s="858"/>
      <c r="G20" s="858"/>
      <c r="H20" s="858"/>
      <c r="I20" s="858"/>
      <c r="J20" s="858"/>
      <c r="K20" s="858"/>
      <c r="L20" s="859"/>
      <c r="M20" s="62"/>
    </row>
    <row r="21" spans="2:13" ht="14.25" thickBot="1" x14ac:dyDescent="0.2">
      <c r="B21" s="60"/>
      <c r="C21" s="819">
        <f>⑧計算域Ⅱ!D49</f>
        <v>0</v>
      </c>
      <c r="D21" s="860"/>
      <c r="E21" s="860"/>
      <c r="F21" s="860"/>
      <c r="G21" s="860"/>
      <c r="H21" s="860"/>
      <c r="I21" s="860"/>
      <c r="J21" s="860"/>
      <c r="K21" s="860"/>
      <c r="L21" s="825"/>
      <c r="M21" s="62"/>
    </row>
    <row r="22" spans="2:13" ht="5.0999999999999996" customHeight="1" x14ac:dyDescent="0.15">
      <c r="B22" s="60"/>
      <c r="C22" s="63"/>
      <c r="D22" s="63"/>
      <c r="E22" s="63"/>
      <c r="F22" s="63"/>
      <c r="G22" s="63"/>
      <c r="H22" s="63"/>
      <c r="I22" s="63"/>
      <c r="J22" s="63"/>
      <c r="K22" s="63"/>
      <c r="L22" s="63"/>
      <c r="M22" s="62"/>
    </row>
    <row r="23" spans="2:13" x14ac:dyDescent="0.15">
      <c r="B23" s="60"/>
      <c r="C23" s="63"/>
      <c r="D23" s="63"/>
      <c r="E23" s="63"/>
      <c r="F23" s="64" t="s">
        <v>165</v>
      </c>
      <c r="G23" s="63"/>
      <c r="H23" s="63"/>
      <c r="I23" s="63"/>
      <c r="J23" s="63"/>
      <c r="K23" s="64" t="s">
        <v>166</v>
      </c>
      <c r="L23" s="63"/>
      <c r="M23" s="62"/>
    </row>
    <row r="24" spans="2:13" x14ac:dyDescent="0.15">
      <c r="B24" s="60"/>
      <c r="C24" s="63"/>
      <c r="D24" s="868" t="s">
        <v>167</v>
      </c>
      <c r="E24" s="63"/>
      <c r="F24" s="64" t="s">
        <v>168</v>
      </c>
      <c r="G24" s="63"/>
      <c r="H24" s="63"/>
      <c r="I24" s="63"/>
      <c r="J24" s="63"/>
      <c r="K24" s="64" t="s">
        <v>169</v>
      </c>
      <c r="L24" s="63"/>
      <c r="M24" s="62"/>
    </row>
    <row r="25" spans="2:13" ht="5.0999999999999996" customHeight="1" thickBot="1" x14ac:dyDescent="0.2">
      <c r="B25" s="60"/>
      <c r="C25" s="63"/>
      <c r="D25" s="869"/>
      <c r="E25" s="63"/>
      <c r="F25" s="64"/>
      <c r="G25" s="63"/>
      <c r="H25" s="63"/>
      <c r="I25" s="63"/>
      <c r="J25" s="63"/>
      <c r="K25" s="64"/>
      <c r="L25" s="63"/>
      <c r="M25" s="62"/>
    </row>
    <row r="26" spans="2:13" x14ac:dyDescent="0.15">
      <c r="B26" s="60"/>
      <c r="C26" s="61"/>
      <c r="D26" s="869"/>
      <c r="E26" s="835" t="s">
        <v>170</v>
      </c>
      <c r="F26" s="836"/>
      <c r="G26" s="836"/>
      <c r="H26" s="837"/>
      <c r="I26" s="61"/>
      <c r="J26" s="835" t="s">
        <v>171</v>
      </c>
      <c r="K26" s="843"/>
      <c r="L26" s="844"/>
      <c r="M26" s="62"/>
    </row>
    <row r="27" spans="2:13" x14ac:dyDescent="0.15">
      <c r="B27" s="60"/>
      <c r="C27" s="61"/>
      <c r="D27" s="870"/>
      <c r="E27" s="65"/>
      <c r="F27" s="66"/>
      <c r="G27" s="817" t="s">
        <v>172</v>
      </c>
      <c r="H27" s="845"/>
      <c r="I27" s="61"/>
      <c r="J27" s="65"/>
      <c r="K27" s="817" t="s">
        <v>173</v>
      </c>
      <c r="L27" s="818"/>
      <c r="M27" s="62"/>
    </row>
    <row r="28" spans="2:13" ht="14.25" thickBot="1" x14ac:dyDescent="0.2">
      <c r="B28" s="60"/>
      <c r="C28" s="61"/>
      <c r="D28" s="61"/>
      <c r="E28" s="819">
        <f>⑧計算域Ⅱ!E49</f>
        <v>0</v>
      </c>
      <c r="F28" s="820"/>
      <c r="G28" s="824">
        <f>⑧計算域Ⅱ!F49</f>
        <v>0</v>
      </c>
      <c r="H28" s="825"/>
      <c r="I28" s="61"/>
      <c r="J28" s="67">
        <f>⑧計算域Ⅱ!D97</f>
        <v>0</v>
      </c>
      <c r="K28" s="824">
        <f>⑧計算域Ⅱ!E97</f>
        <v>0</v>
      </c>
      <c r="L28" s="825"/>
      <c r="M28" s="62"/>
    </row>
    <row r="29" spans="2:13" ht="8.1" customHeight="1" x14ac:dyDescent="0.15">
      <c r="B29" s="60"/>
      <c r="C29" s="61"/>
      <c r="D29" s="61"/>
      <c r="E29" s="61"/>
      <c r="F29" s="61"/>
      <c r="G29" s="61"/>
      <c r="H29" s="61"/>
      <c r="I29" s="61"/>
      <c r="J29" s="61"/>
      <c r="K29" s="61"/>
      <c r="L29" s="61"/>
      <c r="M29" s="62"/>
    </row>
    <row r="30" spans="2:13" x14ac:dyDescent="0.15">
      <c r="B30" s="597"/>
      <c r="C30" s="598"/>
      <c r="D30" s="598"/>
      <c r="E30" s="598"/>
      <c r="F30" s="598"/>
      <c r="G30" s="598"/>
      <c r="H30" s="598"/>
      <c r="I30" s="598"/>
      <c r="J30" s="598"/>
      <c r="K30" s="598"/>
      <c r="L30" s="598"/>
      <c r="M30" s="599"/>
    </row>
    <row r="31" spans="2:13" ht="5.0999999999999996" customHeight="1" thickBot="1" x14ac:dyDescent="0.2">
      <c r="B31" s="597"/>
      <c r="C31" s="598"/>
      <c r="D31" s="598"/>
      <c r="E31" s="598"/>
      <c r="F31" s="598"/>
      <c r="G31" s="598"/>
      <c r="H31" s="598"/>
      <c r="I31" s="598"/>
      <c r="J31" s="598"/>
      <c r="K31" s="598"/>
      <c r="L31" s="598"/>
      <c r="M31" s="599"/>
    </row>
    <row r="32" spans="2:13" x14ac:dyDescent="0.15">
      <c r="B32" s="597"/>
      <c r="C32" s="840" t="s">
        <v>174</v>
      </c>
      <c r="D32" s="841"/>
      <c r="E32" s="841"/>
      <c r="F32" s="841"/>
      <c r="G32" s="842"/>
      <c r="H32" s="598"/>
      <c r="I32" s="598"/>
      <c r="J32" s="598"/>
      <c r="K32" s="598"/>
      <c r="L32" s="598"/>
      <c r="M32" s="599"/>
    </row>
    <row r="33" spans="2:13" ht="14.25" thickBot="1" x14ac:dyDescent="0.2">
      <c r="B33" s="597"/>
      <c r="C33" s="819">
        <f>⑧計算域Ⅱ!G49</f>
        <v>0</v>
      </c>
      <c r="D33" s="861"/>
      <c r="E33" s="861"/>
      <c r="F33" s="861"/>
      <c r="G33" s="865"/>
      <c r="H33" s="598"/>
      <c r="I33" s="598"/>
      <c r="J33" s="598"/>
      <c r="K33" s="598"/>
      <c r="L33" s="598"/>
      <c r="M33" s="599"/>
    </row>
    <row r="34" spans="2:13" ht="8.25" customHeight="1" thickBot="1" x14ac:dyDescent="0.2">
      <c r="B34" s="600"/>
      <c r="C34" s="601"/>
      <c r="D34" s="602"/>
      <c r="E34" s="602"/>
      <c r="F34" s="602"/>
      <c r="G34" s="602"/>
      <c r="H34" s="602"/>
      <c r="I34" s="603"/>
      <c r="J34" s="603"/>
      <c r="K34" s="603"/>
      <c r="L34" s="603"/>
      <c r="M34" s="604"/>
    </row>
    <row r="35" spans="2:13" x14ac:dyDescent="0.15">
      <c r="E35" s="56" t="s">
        <v>175</v>
      </c>
    </row>
    <row r="37" spans="2:13" ht="5.0999999999999996" customHeight="1" thickBot="1" x14ac:dyDescent="0.2"/>
    <row r="38" spans="2:13" x14ac:dyDescent="0.15">
      <c r="C38" s="840" t="s">
        <v>176</v>
      </c>
      <c r="D38" s="841"/>
      <c r="E38" s="866"/>
      <c r="F38" s="829" t="s">
        <v>177</v>
      </c>
      <c r="G38" s="867"/>
    </row>
    <row r="39" spans="2:13" ht="14.25" thickBot="1" x14ac:dyDescent="0.2">
      <c r="C39" s="819">
        <f>⑧計算域Ⅱ!H49</f>
        <v>0</v>
      </c>
      <c r="D39" s="861"/>
      <c r="E39" s="862"/>
      <c r="F39" s="863">
        <f>C33-C39</f>
        <v>0</v>
      </c>
      <c r="G39" s="864"/>
    </row>
    <row r="40" spans="2:13" ht="5.0999999999999996" customHeight="1" x14ac:dyDescent="0.15"/>
    <row r="41" spans="2:13" x14ac:dyDescent="0.15">
      <c r="E41" s="56" t="s">
        <v>178</v>
      </c>
    </row>
    <row r="43" spans="2:13" ht="5.0999999999999996" customHeight="1" thickBot="1" x14ac:dyDescent="0.2"/>
    <row r="44" spans="2:13" ht="5.0999999999999996" customHeight="1" x14ac:dyDescent="0.15">
      <c r="B44" s="68"/>
      <c r="C44" s="69"/>
      <c r="D44" s="69"/>
      <c r="E44" s="69"/>
      <c r="F44" s="69"/>
      <c r="G44" s="69"/>
      <c r="H44" s="69"/>
      <c r="I44" s="69"/>
      <c r="J44" s="69"/>
      <c r="K44" s="69"/>
      <c r="L44" s="69"/>
      <c r="M44" s="70"/>
    </row>
    <row r="45" spans="2:13" x14ac:dyDescent="0.15">
      <c r="B45" s="71"/>
      <c r="C45" s="72" t="s">
        <v>179</v>
      </c>
      <c r="D45" s="72"/>
      <c r="E45" s="72"/>
      <c r="F45" s="72"/>
      <c r="G45" s="72"/>
      <c r="H45" s="72"/>
      <c r="I45" s="72"/>
      <c r="J45" s="72"/>
      <c r="K45" s="72"/>
      <c r="L45" s="72"/>
      <c r="M45" s="73"/>
    </row>
    <row r="46" spans="2:13" ht="5.0999999999999996" customHeight="1" thickBot="1" x14ac:dyDescent="0.2">
      <c r="B46" s="71"/>
      <c r="C46" s="72"/>
      <c r="D46" s="72"/>
      <c r="E46" s="72"/>
      <c r="F46" s="72"/>
      <c r="G46" s="72"/>
      <c r="H46" s="72"/>
      <c r="I46" s="72"/>
      <c r="J46" s="72"/>
      <c r="K46" s="72"/>
      <c r="L46" s="72"/>
      <c r="M46" s="73"/>
    </row>
    <row r="47" spans="2:13" x14ac:dyDescent="0.15">
      <c r="B47" s="71"/>
      <c r="C47" s="835" t="s">
        <v>180</v>
      </c>
      <c r="D47" s="843"/>
      <c r="E47" s="843"/>
      <c r="F47" s="843"/>
      <c r="G47" s="844"/>
      <c r="H47" s="72"/>
      <c r="I47" s="72"/>
      <c r="J47" s="835" t="s">
        <v>171</v>
      </c>
      <c r="K47" s="843"/>
      <c r="L47" s="844"/>
      <c r="M47" s="73"/>
    </row>
    <row r="48" spans="2:13" x14ac:dyDescent="0.15">
      <c r="B48" s="71"/>
      <c r="C48" s="846"/>
      <c r="D48" s="847"/>
      <c r="E48" s="847"/>
      <c r="F48" s="847"/>
      <c r="G48" s="848"/>
      <c r="H48" s="72"/>
      <c r="I48" s="72"/>
      <c r="J48" s="65"/>
      <c r="K48" s="817" t="s">
        <v>173</v>
      </c>
      <c r="L48" s="818"/>
      <c r="M48" s="73"/>
    </row>
    <row r="49" spans="2:13" ht="14.25" thickBot="1" x14ac:dyDescent="0.2">
      <c r="B49" s="71"/>
      <c r="C49" s="826">
        <f>⑧計算域Ⅱ!I49</f>
        <v>0</v>
      </c>
      <c r="D49" s="821"/>
      <c r="E49" s="821"/>
      <c r="F49" s="821"/>
      <c r="G49" s="827"/>
      <c r="H49" s="72"/>
      <c r="I49" s="72"/>
      <c r="J49" s="67">
        <f>⑧計算域Ⅱ!F97</f>
        <v>0</v>
      </c>
      <c r="K49" s="824">
        <f>⑧計算域Ⅱ!G97</f>
        <v>0</v>
      </c>
      <c r="L49" s="825"/>
      <c r="M49" s="73"/>
    </row>
    <row r="50" spans="2:13" ht="5.0999999999999996" customHeight="1" x14ac:dyDescent="0.15">
      <c r="B50" s="71"/>
      <c r="C50" s="72"/>
      <c r="D50" s="72"/>
      <c r="E50" s="72"/>
      <c r="F50" s="72"/>
      <c r="G50" s="72"/>
      <c r="H50" s="72"/>
      <c r="I50" s="72"/>
      <c r="J50" s="72"/>
      <c r="K50" s="72"/>
      <c r="L50" s="72"/>
      <c r="M50" s="73"/>
    </row>
    <row r="51" spans="2:13" x14ac:dyDescent="0.15">
      <c r="B51" s="71"/>
      <c r="C51" s="72"/>
      <c r="D51" s="74" t="s">
        <v>165</v>
      </c>
      <c r="E51" s="72"/>
      <c r="F51" s="72"/>
      <c r="G51" s="72"/>
      <c r="H51" s="72"/>
      <c r="I51" s="72"/>
      <c r="J51" s="74" t="s">
        <v>166</v>
      </c>
      <c r="K51" s="72"/>
      <c r="L51" s="72"/>
      <c r="M51" s="73"/>
    </row>
    <row r="52" spans="2:13" x14ac:dyDescent="0.15">
      <c r="B52" s="71"/>
      <c r="C52" s="72"/>
      <c r="D52" s="74" t="s">
        <v>168</v>
      </c>
      <c r="E52" s="72"/>
      <c r="F52" s="72"/>
      <c r="G52" s="72"/>
      <c r="H52" s="72"/>
      <c r="I52" s="72"/>
      <c r="J52" s="74" t="s">
        <v>169</v>
      </c>
      <c r="K52" s="72"/>
      <c r="L52" s="72"/>
      <c r="M52" s="73"/>
    </row>
    <row r="53" spans="2:13" ht="5.0999999999999996" customHeight="1" thickBot="1" x14ac:dyDescent="0.2">
      <c r="B53" s="71"/>
      <c r="C53" s="72"/>
      <c r="D53" s="72"/>
      <c r="E53" s="72"/>
      <c r="F53" s="72"/>
      <c r="G53" s="72"/>
      <c r="H53" s="72"/>
      <c r="I53" s="72"/>
      <c r="J53" s="72"/>
      <c r="K53" s="72"/>
      <c r="L53" s="72"/>
      <c r="M53" s="73"/>
    </row>
    <row r="54" spans="2:13" x14ac:dyDescent="0.15">
      <c r="B54" s="71"/>
      <c r="C54" s="835" t="s">
        <v>170</v>
      </c>
      <c r="D54" s="836"/>
      <c r="E54" s="836"/>
      <c r="F54" s="836"/>
      <c r="G54" s="837"/>
      <c r="H54" s="72"/>
      <c r="I54" s="72"/>
      <c r="J54" s="72"/>
      <c r="K54" s="72"/>
      <c r="L54" s="72"/>
      <c r="M54" s="73"/>
    </row>
    <row r="55" spans="2:13" x14ac:dyDescent="0.15">
      <c r="B55" s="71"/>
      <c r="C55" s="65"/>
      <c r="D55" s="66"/>
      <c r="E55" s="814" t="s">
        <v>172</v>
      </c>
      <c r="F55" s="815"/>
      <c r="G55" s="816"/>
      <c r="H55" s="72"/>
      <c r="I55" s="72"/>
      <c r="J55" s="72"/>
      <c r="K55" s="72"/>
      <c r="L55" s="72"/>
      <c r="M55" s="73"/>
    </row>
    <row r="56" spans="2:13" ht="14.25" thickBot="1" x14ac:dyDescent="0.2">
      <c r="B56" s="71"/>
      <c r="C56" s="819">
        <f>⑧計算域Ⅱ!J49</f>
        <v>0</v>
      </c>
      <c r="D56" s="820"/>
      <c r="E56" s="821">
        <f>⑧計算域Ⅱ!K49</f>
        <v>0</v>
      </c>
      <c r="F56" s="821"/>
      <c r="G56" s="822"/>
      <c r="H56" s="72"/>
      <c r="I56" s="72"/>
      <c r="J56" s="72"/>
      <c r="K56" s="72"/>
      <c r="L56" s="72"/>
      <c r="M56" s="73"/>
    </row>
    <row r="57" spans="2:13" ht="5.0999999999999996" customHeight="1" thickBot="1" x14ac:dyDescent="0.2">
      <c r="B57" s="75"/>
      <c r="C57" s="76"/>
      <c r="D57" s="76"/>
      <c r="E57" s="76"/>
      <c r="F57" s="76"/>
      <c r="G57" s="76"/>
      <c r="H57" s="76"/>
      <c r="I57" s="76"/>
      <c r="J57" s="76"/>
      <c r="K57" s="76"/>
      <c r="L57" s="76"/>
      <c r="M57" s="77"/>
    </row>
    <row r="58" spans="2:13" ht="5.0999999999999996" customHeight="1" x14ac:dyDescent="0.15"/>
    <row r="61" spans="2:13" ht="5.0999999999999996" customHeight="1" thickBot="1" x14ac:dyDescent="0.2"/>
    <row r="62" spans="2:13" x14ac:dyDescent="0.15">
      <c r="C62" s="840" t="s">
        <v>181</v>
      </c>
      <c r="D62" s="841"/>
      <c r="E62" s="841"/>
      <c r="F62" s="841"/>
      <c r="G62" s="841"/>
      <c r="H62" s="841"/>
      <c r="I62" s="841"/>
      <c r="J62" s="841"/>
      <c r="K62" s="841"/>
      <c r="L62" s="842"/>
    </row>
    <row r="63" spans="2:13" ht="14.25" thickBot="1" x14ac:dyDescent="0.2">
      <c r="C63" s="826">
        <f>⑧計算域Ⅱ!L49</f>
        <v>0</v>
      </c>
      <c r="D63" s="821"/>
      <c r="E63" s="821"/>
      <c r="F63" s="821"/>
      <c r="G63" s="821"/>
      <c r="H63" s="821"/>
      <c r="I63" s="821"/>
      <c r="J63" s="821"/>
      <c r="K63" s="821"/>
      <c r="L63" s="827"/>
    </row>
    <row r="64" spans="2:13" ht="5.0999999999999996" customHeight="1" x14ac:dyDescent="0.15"/>
    <row r="65" spans="2:13" x14ac:dyDescent="0.15">
      <c r="E65" s="56" t="s">
        <v>182</v>
      </c>
    </row>
    <row r="66" spans="2:13" x14ac:dyDescent="0.15">
      <c r="E66" s="56" t="s">
        <v>183</v>
      </c>
    </row>
    <row r="67" spans="2:13" ht="5.0999999999999996" customHeight="1" thickBot="1" x14ac:dyDescent="0.2"/>
    <row r="68" spans="2:13" x14ac:dyDescent="0.15">
      <c r="C68" s="840" t="s">
        <v>184</v>
      </c>
      <c r="D68" s="841"/>
      <c r="E68" s="841"/>
      <c r="F68" s="841"/>
      <c r="G68" s="841"/>
      <c r="H68" s="841"/>
      <c r="I68" s="841"/>
      <c r="J68" s="841"/>
      <c r="K68" s="841"/>
      <c r="L68" s="842"/>
    </row>
    <row r="69" spans="2:13" ht="14.25" thickBot="1" x14ac:dyDescent="0.2">
      <c r="C69" s="826">
        <f>⑧計算域Ⅱ!N49</f>
        <v>0</v>
      </c>
      <c r="D69" s="821"/>
      <c r="E69" s="821"/>
      <c r="F69" s="821"/>
      <c r="G69" s="821"/>
      <c r="H69" s="821"/>
      <c r="I69" s="821"/>
      <c r="J69" s="821"/>
      <c r="K69" s="821"/>
      <c r="L69" s="827"/>
    </row>
    <row r="70" spans="2:13" ht="5.0999999999999996" customHeight="1" x14ac:dyDescent="0.15"/>
    <row r="71" spans="2:13" x14ac:dyDescent="0.15">
      <c r="E71" s="56" t="s">
        <v>175</v>
      </c>
    </row>
    <row r="73" spans="2:13" ht="5.0999999999999996" customHeight="1" thickBot="1" x14ac:dyDescent="0.2"/>
    <row r="74" spans="2:13" x14ac:dyDescent="0.15">
      <c r="C74" s="840" t="s">
        <v>185</v>
      </c>
      <c r="D74" s="841"/>
      <c r="E74" s="841"/>
      <c r="F74" s="841"/>
      <c r="G74" s="841"/>
      <c r="H74" s="841"/>
      <c r="I74" s="841"/>
      <c r="J74" s="841"/>
      <c r="K74" s="841"/>
      <c r="L74" s="842"/>
    </row>
    <row r="75" spans="2:13" ht="14.25" thickBot="1" x14ac:dyDescent="0.2">
      <c r="C75" s="826">
        <f>⑧計算域Ⅱ!O49</f>
        <v>0</v>
      </c>
      <c r="D75" s="821"/>
      <c r="E75" s="821"/>
      <c r="F75" s="821"/>
      <c r="G75" s="821"/>
      <c r="H75" s="821"/>
      <c r="I75" s="821"/>
      <c r="J75" s="821"/>
      <c r="K75" s="821"/>
      <c r="L75" s="827"/>
    </row>
    <row r="76" spans="2:13" ht="5.0999999999999996" customHeight="1" x14ac:dyDescent="0.15"/>
    <row r="77" spans="2:13" x14ac:dyDescent="0.15">
      <c r="E77" s="56" t="s">
        <v>178</v>
      </c>
    </row>
    <row r="79" spans="2:13" ht="5.0999999999999996" customHeight="1" thickBot="1" x14ac:dyDescent="0.2"/>
    <row r="80" spans="2:13" ht="5.0999999999999996" customHeight="1" x14ac:dyDescent="0.15">
      <c r="B80" s="78"/>
      <c r="C80" s="79"/>
      <c r="D80" s="79"/>
      <c r="E80" s="79"/>
      <c r="F80" s="79"/>
      <c r="G80" s="79"/>
      <c r="H80" s="79"/>
      <c r="I80" s="79"/>
      <c r="J80" s="79"/>
      <c r="K80" s="79"/>
      <c r="L80" s="79"/>
      <c r="M80" s="80"/>
    </row>
    <row r="81" spans="2:13" x14ac:dyDescent="0.15">
      <c r="B81" s="81"/>
      <c r="C81" s="82" t="s">
        <v>186</v>
      </c>
      <c r="D81" s="82"/>
      <c r="E81" s="82"/>
      <c r="F81" s="82"/>
      <c r="G81" s="82"/>
      <c r="H81" s="82"/>
      <c r="I81" s="82"/>
      <c r="J81" s="82"/>
      <c r="K81" s="82"/>
      <c r="L81" s="82"/>
      <c r="M81" s="83"/>
    </row>
    <row r="82" spans="2:13" ht="5.0999999999999996" customHeight="1" thickBot="1" x14ac:dyDescent="0.2">
      <c r="B82" s="81"/>
      <c r="C82" s="82"/>
      <c r="D82" s="82"/>
      <c r="E82" s="82"/>
      <c r="F82" s="82"/>
      <c r="G82" s="82"/>
      <c r="H82" s="82"/>
      <c r="I82" s="82"/>
      <c r="J82" s="82"/>
      <c r="K82" s="82"/>
      <c r="L82" s="82"/>
      <c r="M82" s="83"/>
    </row>
    <row r="83" spans="2:13" x14ac:dyDescent="0.15">
      <c r="B83" s="81"/>
      <c r="C83" s="828" t="s">
        <v>187</v>
      </c>
      <c r="D83" s="829"/>
      <c r="E83" s="829"/>
      <c r="F83" s="829"/>
      <c r="G83" s="829"/>
      <c r="H83" s="830"/>
      <c r="I83" s="830"/>
      <c r="J83" s="830"/>
      <c r="K83" s="830"/>
      <c r="L83" s="831"/>
      <c r="M83" s="83"/>
    </row>
    <row r="84" spans="2:13" x14ac:dyDescent="0.15">
      <c r="B84" s="81"/>
      <c r="C84" s="832"/>
      <c r="D84" s="815"/>
      <c r="E84" s="815"/>
      <c r="F84" s="815"/>
      <c r="G84" s="815"/>
      <c r="H84" s="833"/>
      <c r="I84" s="833"/>
      <c r="J84" s="833"/>
      <c r="K84" s="833"/>
      <c r="L84" s="816"/>
      <c r="M84" s="83"/>
    </row>
    <row r="85" spans="2:13" ht="14.25" thickBot="1" x14ac:dyDescent="0.2">
      <c r="B85" s="81"/>
      <c r="C85" s="826">
        <f>⑧計算域Ⅱ!P49</f>
        <v>0</v>
      </c>
      <c r="D85" s="821"/>
      <c r="E85" s="821"/>
      <c r="F85" s="821"/>
      <c r="G85" s="821"/>
      <c r="H85" s="834"/>
      <c r="I85" s="834"/>
      <c r="J85" s="834"/>
      <c r="K85" s="834"/>
      <c r="L85" s="822"/>
      <c r="M85" s="83"/>
    </row>
    <row r="86" spans="2:13" ht="5.0999999999999996" customHeight="1" x14ac:dyDescent="0.15">
      <c r="B86" s="81"/>
      <c r="C86" s="82"/>
      <c r="D86" s="82"/>
      <c r="E86" s="82"/>
      <c r="F86" s="82"/>
      <c r="G86" s="82"/>
      <c r="H86" s="82"/>
      <c r="I86" s="82"/>
      <c r="J86" s="82"/>
      <c r="K86" s="82"/>
      <c r="L86" s="82"/>
      <c r="M86" s="83"/>
    </row>
    <row r="87" spans="2:13" x14ac:dyDescent="0.15">
      <c r="B87" s="81"/>
      <c r="C87" s="82"/>
      <c r="D87" s="82"/>
      <c r="E87" s="84" t="s">
        <v>165</v>
      </c>
      <c r="F87" s="82"/>
      <c r="G87" s="82"/>
      <c r="H87" s="82"/>
      <c r="I87" s="82"/>
      <c r="J87" s="82"/>
      <c r="K87" s="84" t="s">
        <v>166</v>
      </c>
      <c r="L87" s="82"/>
      <c r="M87" s="83"/>
    </row>
    <row r="88" spans="2:13" x14ac:dyDescent="0.15">
      <c r="B88" s="81"/>
      <c r="C88" s="82"/>
      <c r="D88" s="82"/>
      <c r="E88" s="84" t="s">
        <v>168</v>
      </c>
      <c r="F88" s="82"/>
      <c r="G88" s="82"/>
      <c r="H88" s="82"/>
      <c r="I88" s="82"/>
      <c r="J88" s="82"/>
      <c r="K88" s="84" t="s">
        <v>169</v>
      </c>
      <c r="L88" s="82"/>
      <c r="M88" s="83"/>
    </row>
    <row r="89" spans="2:13" ht="5.0999999999999996" customHeight="1" thickBot="1" x14ac:dyDescent="0.2">
      <c r="B89" s="81"/>
      <c r="C89" s="82"/>
      <c r="D89" s="82"/>
      <c r="E89" s="82"/>
      <c r="F89" s="82"/>
      <c r="G89" s="82"/>
      <c r="H89" s="82"/>
      <c r="I89" s="82"/>
      <c r="J89" s="82"/>
      <c r="K89" s="82"/>
      <c r="L89" s="82"/>
      <c r="M89" s="83"/>
    </row>
    <row r="90" spans="2:13" ht="13.5" customHeight="1" x14ac:dyDescent="0.15">
      <c r="B90" s="81"/>
      <c r="C90" s="835" t="s">
        <v>170</v>
      </c>
      <c r="D90" s="836"/>
      <c r="E90" s="836"/>
      <c r="F90" s="836"/>
      <c r="G90" s="837"/>
      <c r="H90" s="82"/>
      <c r="I90" s="835" t="s">
        <v>171</v>
      </c>
      <c r="J90" s="838"/>
      <c r="K90" s="838"/>
      <c r="L90" s="839"/>
      <c r="M90" s="83"/>
    </row>
    <row r="91" spans="2:13" x14ac:dyDescent="0.15">
      <c r="B91" s="81"/>
      <c r="C91" s="65"/>
      <c r="D91" s="66"/>
      <c r="E91" s="814" t="s">
        <v>172</v>
      </c>
      <c r="F91" s="815"/>
      <c r="G91" s="816"/>
      <c r="H91" s="82"/>
      <c r="I91" s="65"/>
      <c r="J91" s="85"/>
      <c r="K91" s="817" t="s">
        <v>173</v>
      </c>
      <c r="L91" s="818"/>
      <c r="M91" s="83"/>
    </row>
    <row r="92" spans="2:13" ht="14.25" thickBot="1" x14ac:dyDescent="0.2">
      <c r="B92" s="81"/>
      <c r="C92" s="819">
        <f>⑧計算域Ⅱ!Q49</f>
        <v>0</v>
      </c>
      <c r="D92" s="820"/>
      <c r="E92" s="821">
        <f>⑧計算域Ⅱ!R49</f>
        <v>0</v>
      </c>
      <c r="F92" s="821"/>
      <c r="G92" s="822"/>
      <c r="H92" s="82"/>
      <c r="I92" s="819">
        <f>⑧計算域Ⅱ!H97</f>
        <v>0</v>
      </c>
      <c r="J92" s="823"/>
      <c r="K92" s="824">
        <f>⑧計算域Ⅱ!I97</f>
        <v>0</v>
      </c>
      <c r="L92" s="825"/>
      <c r="M92" s="83"/>
    </row>
    <row r="93" spans="2:13" ht="5.0999999999999996" customHeight="1" thickBot="1" x14ac:dyDescent="0.2">
      <c r="B93" s="86"/>
      <c r="C93" s="87"/>
      <c r="D93" s="87"/>
      <c r="E93" s="87"/>
      <c r="F93" s="87"/>
      <c r="G93" s="87"/>
      <c r="H93" s="87"/>
      <c r="I93" s="87"/>
      <c r="J93" s="87"/>
      <c r="K93" s="87"/>
      <c r="L93" s="87"/>
      <c r="M93" s="88"/>
    </row>
  </sheetData>
  <sheetProtection sheet="1" objects="1" scenarios="1"/>
  <mergeCells count="43">
    <mergeCell ref="G7:H9"/>
    <mergeCell ref="G10:H10"/>
    <mergeCell ref="C19:L20"/>
    <mergeCell ref="C21:L21"/>
    <mergeCell ref="C39:E39"/>
    <mergeCell ref="F39:G39"/>
    <mergeCell ref="E28:F28"/>
    <mergeCell ref="G28:H28"/>
    <mergeCell ref="C32:G32"/>
    <mergeCell ref="K27:L27"/>
    <mergeCell ref="C33:G33"/>
    <mergeCell ref="C38:E38"/>
    <mergeCell ref="F38:G38"/>
    <mergeCell ref="K28:L28"/>
    <mergeCell ref="D24:D27"/>
    <mergeCell ref="E26:H26"/>
    <mergeCell ref="J26:L26"/>
    <mergeCell ref="G27:H27"/>
    <mergeCell ref="C47:G48"/>
    <mergeCell ref="J47:L47"/>
    <mergeCell ref="K48:L48"/>
    <mergeCell ref="C49:G49"/>
    <mergeCell ref="K49:L49"/>
    <mergeCell ref="C54:G54"/>
    <mergeCell ref="E55:G55"/>
    <mergeCell ref="C56:D56"/>
    <mergeCell ref="E56:G56"/>
    <mergeCell ref="C62:L62"/>
    <mergeCell ref="C63:L63"/>
    <mergeCell ref="C68:L68"/>
    <mergeCell ref="C69:L69"/>
    <mergeCell ref="C74:L74"/>
    <mergeCell ref="C75:L75"/>
    <mergeCell ref="C83:L84"/>
    <mergeCell ref="C85:L85"/>
    <mergeCell ref="C90:G90"/>
    <mergeCell ref="I90:L90"/>
    <mergeCell ref="E91:G91"/>
    <mergeCell ref="K91:L91"/>
    <mergeCell ref="C92:D92"/>
    <mergeCell ref="E92:G92"/>
    <mergeCell ref="I92:J92"/>
    <mergeCell ref="K92:L92"/>
  </mergeCells>
  <phoneticPr fontId="2"/>
  <printOptions horizontalCentered="1"/>
  <pageMargins left="0.59055118110236227" right="0.59055118110236227" top="0.39370078740157483" bottom="0" header="0.51181102362204722" footer="0.51181102362204722"/>
  <pageSetup paperSize="9" scale="85" orientation="portrait"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CCFFFF"/>
  </sheetPr>
  <dimension ref="B2:U97"/>
  <sheetViews>
    <sheetView zoomScaleNormal="100" workbookViewId="0">
      <selection activeCell="H33" sqref="H33"/>
    </sheetView>
  </sheetViews>
  <sheetFormatPr defaultColWidth="9" defaultRowHeight="13.5" x14ac:dyDescent="0.15"/>
  <cols>
    <col min="1" max="1" width="2.625" style="90" customWidth="1"/>
    <col min="2" max="2" width="3.625" style="90" customWidth="1"/>
    <col min="3" max="3" width="24.25" style="90" bestFit="1" customWidth="1"/>
    <col min="4" max="21" width="10.25" style="90" customWidth="1"/>
    <col min="22" max="16384" width="9" style="90"/>
  </cols>
  <sheetData>
    <row r="2" spans="2:21" ht="14.25" x14ac:dyDescent="0.15">
      <c r="B2" s="89" t="s">
        <v>59</v>
      </c>
    </row>
    <row r="3" spans="2:21" ht="14.25" thickBot="1" x14ac:dyDescent="0.2">
      <c r="U3" s="90" t="s">
        <v>531</v>
      </c>
    </row>
    <row r="4" spans="2:21" s="595" customFormat="1" ht="12" customHeight="1" x14ac:dyDescent="0.15">
      <c r="B4" s="896" t="s">
        <v>191</v>
      </c>
      <c r="C4" s="897"/>
      <c r="D4" s="881" t="s">
        <v>18</v>
      </c>
      <c r="E4" s="882"/>
      <c r="F4" s="883"/>
      <c r="G4" s="888" t="s">
        <v>535</v>
      </c>
      <c r="H4" s="871" t="s">
        <v>60</v>
      </c>
      <c r="I4" s="881" t="s">
        <v>145</v>
      </c>
      <c r="J4" s="882"/>
      <c r="K4" s="883"/>
      <c r="L4" s="890" t="s">
        <v>61</v>
      </c>
      <c r="M4" s="893" t="s">
        <v>62</v>
      </c>
      <c r="N4" s="893" t="s">
        <v>184</v>
      </c>
      <c r="O4" s="871" t="s">
        <v>185</v>
      </c>
      <c r="P4" s="881" t="s">
        <v>146</v>
      </c>
      <c r="Q4" s="882"/>
      <c r="R4" s="883"/>
      <c r="S4" s="881" t="s">
        <v>58</v>
      </c>
      <c r="T4" s="882"/>
      <c r="U4" s="883"/>
    </row>
    <row r="5" spans="2:21" s="595" customFormat="1" ht="6.75" customHeight="1" x14ac:dyDescent="0.15">
      <c r="B5" s="898"/>
      <c r="C5" s="899"/>
      <c r="D5" s="877" t="s">
        <v>60</v>
      </c>
      <c r="E5" s="605"/>
      <c r="F5" s="606"/>
      <c r="G5" s="904"/>
      <c r="H5" s="872"/>
      <c r="I5" s="877" t="s">
        <v>20</v>
      </c>
      <c r="J5" s="605"/>
      <c r="K5" s="607"/>
      <c r="L5" s="891"/>
      <c r="M5" s="884"/>
      <c r="N5" s="884"/>
      <c r="O5" s="872"/>
      <c r="P5" s="877" t="s">
        <v>20</v>
      </c>
      <c r="Q5" s="605"/>
      <c r="R5" s="607"/>
      <c r="S5" s="877" t="s">
        <v>20</v>
      </c>
      <c r="T5" s="605"/>
      <c r="U5" s="607"/>
    </row>
    <row r="6" spans="2:21" s="595" customFormat="1" ht="5.25" customHeight="1" x14ac:dyDescent="0.15">
      <c r="B6" s="900"/>
      <c r="C6" s="899"/>
      <c r="D6" s="878"/>
      <c r="E6" s="871" t="s">
        <v>532</v>
      </c>
      <c r="F6" s="608"/>
      <c r="G6" s="904"/>
      <c r="H6" s="872"/>
      <c r="I6" s="878"/>
      <c r="J6" s="871" t="s">
        <v>532</v>
      </c>
      <c r="K6" s="609"/>
      <c r="L6" s="891"/>
      <c r="M6" s="884"/>
      <c r="N6" s="884"/>
      <c r="O6" s="872"/>
      <c r="P6" s="878"/>
      <c r="Q6" s="871" t="s">
        <v>532</v>
      </c>
      <c r="R6" s="609"/>
      <c r="S6" s="878"/>
      <c r="T6" s="871" t="s">
        <v>532</v>
      </c>
      <c r="U6" s="609"/>
    </row>
    <row r="7" spans="2:21" s="595" customFormat="1" ht="18" customHeight="1" x14ac:dyDescent="0.15">
      <c r="B7" s="900"/>
      <c r="C7" s="899"/>
      <c r="D7" s="878"/>
      <c r="E7" s="872"/>
      <c r="F7" s="874" t="s">
        <v>533</v>
      </c>
      <c r="G7" s="904"/>
      <c r="H7" s="872"/>
      <c r="I7" s="878"/>
      <c r="J7" s="884"/>
      <c r="K7" s="874" t="s">
        <v>533</v>
      </c>
      <c r="L7" s="891"/>
      <c r="M7" s="884"/>
      <c r="N7" s="884"/>
      <c r="O7" s="872"/>
      <c r="P7" s="878"/>
      <c r="Q7" s="884"/>
      <c r="R7" s="874" t="s">
        <v>533</v>
      </c>
      <c r="S7" s="878"/>
      <c r="T7" s="884"/>
      <c r="U7" s="874" t="s">
        <v>533</v>
      </c>
    </row>
    <row r="8" spans="2:21" s="595" customFormat="1" ht="18" customHeight="1" x14ac:dyDescent="0.15">
      <c r="B8" s="901"/>
      <c r="C8" s="902"/>
      <c r="D8" s="879"/>
      <c r="E8" s="873"/>
      <c r="F8" s="880"/>
      <c r="G8" s="905"/>
      <c r="H8" s="873"/>
      <c r="I8" s="879"/>
      <c r="J8" s="885"/>
      <c r="K8" s="880"/>
      <c r="L8" s="892"/>
      <c r="M8" s="885"/>
      <c r="N8" s="885"/>
      <c r="O8" s="873"/>
      <c r="P8" s="879"/>
      <c r="Q8" s="885"/>
      <c r="R8" s="880"/>
      <c r="S8" s="879"/>
      <c r="T8" s="885"/>
      <c r="U8" s="880"/>
    </row>
    <row r="9" spans="2:21" x14ac:dyDescent="0.15">
      <c r="B9" s="328" t="s">
        <v>192</v>
      </c>
      <c r="C9" s="329" t="s">
        <v>419</v>
      </c>
      <c r="D9" s="330">
        <v>0</v>
      </c>
      <c r="E9" s="331">
        <v>0</v>
      </c>
      <c r="F9" s="332">
        <v>0</v>
      </c>
      <c r="G9" s="333">
        <f>⑨計算域Ⅳ!ES10</f>
        <v>0</v>
      </c>
      <c r="H9" s="334">
        <f>G9*⑩各種係数!E7</f>
        <v>0</v>
      </c>
      <c r="I9" s="330">
        <f t="array" ref="I9:I48">MMULT(⑫逆行列係数表!D6:AQ45,H9:H48)</f>
        <v>0</v>
      </c>
      <c r="J9" s="331">
        <f>I9*⑩各種係数!F7</f>
        <v>0</v>
      </c>
      <c r="K9" s="332">
        <f>I9*⑩各種係数!G7</f>
        <v>0</v>
      </c>
      <c r="L9" s="333">
        <f>F9+K9</f>
        <v>0</v>
      </c>
      <c r="M9" s="331"/>
      <c r="N9" s="331">
        <f>$M$49*⑩各種係数!H7</f>
        <v>0</v>
      </c>
      <c r="O9" s="335">
        <f>N9*⑩各種係数!E7</f>
        <v>0</v>
      </c>
      <c r="P9" s="330">
        <f t="array" ref="P9:P48">MMULT(⑫逆行列係数表!D6:AQ45,O9:O48)</f>
        <v>0</v>
      </c>
      <c r="Q9" s="331">
        <f>P9*⑩各種係数!F7</f>
        <v>0</v>
      </c>
      <c r="R9" s="332">
        <f>P9*⑩各種係数!G7</f>
        <v>0</v>
      </c>
      <c r="S9" s="330">
        <f>D9+I9+P9</f>
        <v>0</v>
      </c>
      <c r="T9" s="331">
        <f>E9+J9+Q9</f>
        <v>0</v>
      </c>
      <c r="U9" s="332">
        <f>F9+K9+R9</f>
        <v>0</v>
      </c>
    </row>
    <row r="10" spans="2:21" x14ac:dyDescent="0.15">
      <c r="B10" s="346" t="s">
        <v>193</v>
      </c>
      <c r="C10" s="347" t="s">
        <v>50</v>
      </c>
      <c r="D10" s="348">
        <v>0</v>
      </c>
      <c r="E10" s="349">
        <v>0</v>
      </c>
      <c r="F10" s="350">
        <v>0</v>
      </c>
      <c r="G10" s="351">
        <f>⑨計算域Ⅳ!ES11</f>
        <v>0</v>
      </c>
      <c r="H10" s="352">
        <f>G10*⑩各種係数!E8</f>
        <v>0</v>
      </c>
      <c r="I10" s="348">
        <v>0</v>
      </c>
      <c r="J10" s="349">
        <f>I10*⑩各種係数!F8</f>
        <v>0</v>
      </c>
      <c r="K10" s="350">
        <f>I10*⑩各種係数!G8</f>
        <v>0</v>
      </c>
      <c r="L10" s="351">
        <f t="shared" ref="L10:L43" si="0">F10+K10</f>
        <v>0</v>
      </c>
      <c r="M10" s="349"/>
      <c r="N10" s="349">
        <f>$M$49*⑩各種係数!H8</f>
        <v>0</v>
      </c>
      <c r="O10" s="353">
        <f>N10*⑩各種係数!E8</f>
        <v>0</v>
      </c>
      <c r="P10" s="348">
        <v>0</v>
      </c>
      <c r="Q10" s="349">
        <f>P10*⑩各種係数!F8</f>
        <v>0</v>
      </c>
      <c r="R10" s="350">
        <f>P10*⑩各種係数!G8</f>
        <v>0</v>
      </c>
      <c r="S10" s="348">
        <f t="shared" ref="S10:S48" si="1">D10+I10+P10</f>
        <v>0</v>
      </c>
      <c r="T10" s="349">
        <f t="shared" ref="T10:T43" si="2">E10+J10+Q10</f>
        <v>0</v>
      </c>
      <c r="U10" s="350">
        <f t="shared" ref="U10:U43" si="3">F10+K10+R10</f>
        <v>0</v>
      </c>
    </row>
    <row r="11" spans="2:21" x14ac:dyDescent="0.15">
      <c r="B11" s="336" t="s">
        <v>194</v>
      </c>
      <c r="C11" s="337" t="s">
        <v>420</v>
      </c>
      <c r="D11" s="338">
        <v>0</v>
      </c>
      <c r="E11" s="339">
        <v>0</v>
      </c>
      <c r="F11" s="340">
        <v>0</v>
      </c>
      <c r="G11" s="341">
        <f>⑨計算域Ⅳ!ES12</f>
        <v>0</v>
      </c>
      <c r="H11" s="342">
        <f>G11*⑩各種係数!E9</f>
        <v>0</v>
      </c>
      <c r="I11" s="338">
        <v>0</v>
      </c>
      <c r="J11" s="339">
        <f>I11*⑩各種係数!F9</f>
        <v>0</v>
      </c>
      <c r="K11" s="340">
        <f>I11*⑩各種係数!G9</f>
        <v>0</v>
      </c>
      <c r="L11" s="341">
        <f t="shared" si="0"/>
        <v>0</v>
      </c>
      <c r="M11" s="339"/>
      <c r="N11" s="339">
        <f>$M$49*⑩各種係数!H9</f>
        <v>0</v>
      </c>
      <c r="O11" s="343">
        <f>N11*⑩各種係数!E9</f>
        <v>0</v>
      </c>
      <c r="P11" s="338">
        <v>0</v>
      </c>
      <c r="Q11" s="339">
        <f>P11*⑩各種係数!F9</f>
        <v>0</v>
      </c>
      <c r="R11" s="340">
        <f>P11*⑩各種係数!G9</f>
        <v>0</v>
      </c>
      <c r="S11" s="338">
        <f t="shared" si="1"/>
        <v>0</v>
      </c>
      <c r="T11" s="339">
        <f t="shared" si="2"/>
        <v>0</v>
      </c>
      <c r="U11" s="340">
        <f t="shared" si="3"/>
        <v>0</v>
      </c>
    </row>
    <row r="12" spans="2:21" x14ac:dyDescent="0.15">
      <c r="B12" s="346" t="s">
        <v>195</v>
      </c>
      <c r="C12" s="347" t="s">
        <v>196</v>
      </c>
      <c r="D12" s="348">
        <v>0</v>
      </c>
      <c r="E12" s="349">
        <v>0</v>
      </c>
      <c r="F12" s="350">
        <v>0</v>
      </c>
      <c r="G12" s="351">
        <f>⑨計算域Ⅳ!ES13</f>
        <v>0</v>
      </c>
      <c r="H12" s="352">
        <f>G12*⑩各種係数!E10</f>
        <v>0</v>
      </c>
      <c r="I12" s="348">
        <v>0</v>
      </c>
      <c r="J12" s="349">
        <f>I12*⑩各種係数!F10</f>
        <v>0</v>
      </c>
      <c r="K12" s="350">
        <f>I12*⑩各種係数!G10</f>
        <v>0</v>
      </c>
      <c r="L12" s="351">
        <f t="shared" si="0"/>
        <v>0</v>
      </c>
      <c r="M12" s="349"/>
      <c r="N12" s="349">
        <f>$M$49*⑩各種係数!H10</f>
        <v>0</v>
      </c>
      <c r="O12" s="353">
        <f>N12*⑩各種係数!E10</f>
        <v>0</v>
      </c>
      <c r="P12" s="348">
        <v>0</v>
      </c>
      <c r="Q12" s="349">
        <f>P12*⑩各種係数!F10</f>
        <v>0</v>
      </c>
      <c r="R12" s="350">
        <f>P12*⑩各種係数!G10</f>
        <v>0</v>
      </c>
      <c r="S12" s="348">
        <f t="shared" si="1"/>
        <v>0</v>
      </c>
      <c r="T12" s="349">
        <f t="shared" si="2"/>
        <v>0</v>
      </c>
      <c r="U12" s="350">
        <f t="shared" si="3"/>
        <v>0</v>
      </c>
    </row>
    <row r="13" spans="2:21" x14ac:dyDescent="0.15">
      <c r="B13" s="336" t="s">
        <v>197</v>
      </c>
      <c r="C13" s="337" t="s">
        <v>421</v>
      </c>
      <c r="D13" s="338">
        <v>0</v>
      </c>
      <c r="E13" s="339">
        <v>0</v>
      </c>
      <c r="F13" s="340">
        <v>0</v>
      </c>
      <c r="G13" s="341">
        <f>⑨計算域Ⅳ!ES14</f>
        <v>0</v>
      </c>
      <c r="H13" s="342">
        <f>G13*⑩各種係数!E11</f>
        <v>0</v>
      </c>
      <c r="I13" s="338">
        <v>0</v>
      </c>
      <c r="J13" s="339">
        <f>I13*⑩各種係数!F11</f>
        <v>0</v>
      </c>
      <c r="K13" s="340">
        <f>I13*⑩各種係数!G11</f>
        <v>0</v>
      </c>
      <c r="L13" s="341">
        <f t="shared" si="0"/>
        <v>0</v>
      </c>
      <c r="M13" s="339"/>
      <c r="N13" s="339">
        <f>$M$49*⑩各種係数!H11</f>
        <v>0</v>
      </c>
      <c r="O13" s="343">
        <f>N13*⑩各種係数!E11</f>
        <v>0</v>
      </c>
      <c r="P13" s="338">
        <v>0</v>
      </c>
      <c r="Q13" s="339">
        <f>P13*⑩各種係数!F11</f>
        <v>0</v>
      </c>
      <c r="R13" s="340">
        <f>P13*⑩各種係数!G11</f>
        <v>0</v>
      </c>
      <c r="S13" s="338">
        <f t="shared" si="1"/>
        <v>0</v>
      </c>
      <c r="T13" s="339">
        <f t="shared" si="2"/>
        <v>0</v>
      </c>
      <c r="U13" s="340">
        <f t="shared" si="3"/>
        <v>0</v>
      </c>
    </row>
    <row r="14" spans="2:21" x14ac:dyDescent="0.15">
      <c r="B14" s="346" t="s">
        <v>198</v>
      </c>
      <c r="C14" s="347" t="s">
        <v>422</v>
      </c>
      <c r="D14" s="348">
        <v>0</v>
      </c>
      <c r="E14" s="349">
        <v>0</v>
      </c>
      <c r="F14" s="350">
        <v>0</v>
      </c>
      <c r="G14" s="351">
        <f>⑨計算域Ⅳ!ES15</f>
        <v>0</v>
      </c>
      <c r="H14" s="350">
        <f>G14*⑩各種係数!E12</f>
        <v>0</v>
      </c>
      <c r="I14" s="348">
        <v>0</v>
      </c>
      <c r="J14" s="349">
        <f>I14*⑩各種係数!F12</f>
        <v>0</v>
      </c>
      <c r="K14" s="350">
        <f>I14*⑩各種係数!G12</f>
        <v>0</v>
      </c>
      <c r="L14" s="348">
        <f t="shared" si="0"/>
        <v>0</v>
      </c>
      <c r="M14" s="349"/>
      <c r="N14" s="349">
        <f>$M$49*⑩各種係数!H12</f>
        <v>0</v>
      </c>
      <c r="O14" s="350">
        <f>N14*⑩各種係数!E12</f>
        <v>0</v>
      </c>
      <c r="P14" s="348">
        <v>0</v>
      </c>
      <c r="Q14" s="349">
        <f>P14*⑩各種係数!F12</f>
        <v>0</v>
      </c>
      <c r="R14" s="350">
        <f>P14*⑩各種係数!G12</f>
        <v>0</v>
      </c>
      <c r="S14" s="348">
        <f t="shared" si="1"/>
        <v>0</v>
      </c>
      <c r="T14" s="349">
        <f t="shared" si="2"/>
        <v>0</v>
      </c>
      <c r="U14" s="350">
        <f t="shared" si="3"/>
        <v>0</v>
      </c>
    </row>
    <row r="15" spans="2:21" x14ac:dyDescent="0.15">
      <c r="B15" s="336" t="s">
        <v>199</v>
      </c>
      <c r="C15" s="337" t="s">
        <v>423</v>
      </c>
      <c r="D15" s="338">
        <v>0</v>
      </c>
      <c r="E15" s="339">
        <v>0</v>
      </c>
      <c r="F15" s="340">
        <v>0</v>
      </c>
      <c r="G15" s="341">
        <f>⑨計算域Ⅳ!ES16</f>
        <v>0</v>
      </c>
      <c r="H15" s="342">
        <f>G15*⑩各種係数!E13</f>
        <v>0</v>
      </c>
      <c r="I15" s="338">
        <v>0</v>
      </c>
      <c r="J15" s="339">
        <f>I15*⑩各種係数!F13</f>
        <v>0</v>
      </c>
      <c r="K15" s="340">
        <f>I15*⑩各種係数!G13</f>
        <v>0</v>
      </c>
      <c r="L15" s="341">
        <f t="shared" si="0"/>
        <v>0</v>
      </c>
      <c r="M15" s="339"/>
      <c r="N15" s="339">
        <f>$M$49*⑩各種係数!H13</f>
        <v>0</v>
      </c>
      <c r="O15" s="343">
        <f>N15*⑩各種係数!E13</f>
        <v>0</v>
      </c>
      <c r="P15" s="338">
        <v>0</v>
      </c>
      <c r="Q15" s="339">
        <f>P15*⑩各種係数!F13</f>
        <v>0</v>
      </c>
      <c r="R15" s="340">
        <f>P15*⑩各種係数!G13</f>
        <v>0</v>
      </c>
      <c r="S15" s="338">
        <f t="shared" si="1"/>
        <v>0</v>
      </c>
      <c r="T15" s="339">
        <f t="shared" si="2"/>
        <v>0</v>
      </c>
      <c r="U15" s="340">
        <f t="shared" si="3"/>
        <v>0</v>
      </c>
    </row>
    <row r="16" spans="2:21" x14ac:dyDescent="0.15">
      <c r="B16" s="346" t="s">
        <v>200</v>
      </c>
      <c r="C16" s="347" t="s">
        <v>424</v>
      </c>
      <c r="D16" s="348">
        <v>0</v>
      </c>
      <c r="E16" s="349">
        <v>0</v>
      </c>
      <c r="F16" s="350">
        <v>0</v>
      </c>
      <c r="G16" s="351">
        <f>⑨計算域Ⅳ!ES17</f>
        <v>0</v>
      </c>
      <c r="H16" s="352">
        <f>G16*⑩各種係数!E14</f>
        <v>0</v>
      </c>
      <c r="I16" s="348">
        <v>0</v>
      </c>
      <c r="J16" s="349">
        <f>I16*⑩各種係数!F14</f>
        <v>0</v>
      </c>
      <c r="K16" s="350">
        <f>I16*⑩各種係数!G14</f>
        <v>0</v>
      </c>
      <c r="L16" s="351">
        <f t="shared" si="0"/>
        <v>0</v>
      </c>
      <c r="M16" s="349"/>
      <c r="N16" s="349">
        <f>$M$49*⑩各種係数!H14</f>
        <v>0</v>
      </c>
      <c r="O16" s="353">
        <f>N16*⑩各種係数!E14</f>
        <v>0</v>
      </c>
      <c r="P16" s="348">
        <v>0</v>
      </c>
      <c r="Q16" s="349">
        <f>P16*⑩各種係数!F14</f>
        <v>0</v>
      </c>
      <c r="R16" s="350">
        <f>P16*⑩各種係数!G14</f>
        <v>0</v>
      </c>
      <c r="S16" s="348">
        <f t="shared" si="1"/>
        <v>0</v>
      </c>
      <c r="T16" s="349">
        <f t="shared" si="2"/>
        <v>0</v>
      </c>
      <c r="U16" s="350">
        <f t="shared" si="3"/>
        <v>0</v>
      </c>
    </row>
    <row r="17" spans="2:21" x14ac:dyDescent="0.15">
      <c r="B17" s="336" t="s">
        <v>201</v>
      </c>
      <c r="C17" s="337" t="s">
        <v>425</v>
      </c>
      <c r="D17" s="338">
        <v>0</v>
      </c>
      <c r="E17" s="339">
        <v>0</v>
      </c>
      <c r="F17" s="340">
        <v>0</v>
      </c>
      <c r="G17" s="341">
        <f>⑨計算域Ⅳ!ES18</f>
        <v>0</v>
      </c>
      <c r="H17" s="342">
        <f>G17*⑩各種係数!E15</f>
        <v>0</v>
      </c>
      <c r="I17" s="338">
        <v>0</v>
      </c>
      <c r="J17" s="339">
        <f>I17*⑩各種係数!F15</f>
        <v>0</v>
      </c>
      <c r="K17" s="340">
        <f>I17*⑩各種係数!G15</f>
        <v>0</v>
      </c>
      <c r="L17" s="341">
        <f t="shared" si="0"/>
        <v>0</v>
      </c>
      <c r="M17" s="339"/>
      <c r="N17" s="339">
        <f>$M$49*⑩各種係数!H15</f>
        <v>0</v>
      </c>
      <c r="O17" s="343">
        <f>N17*⑩各種係数!E15</f>
        <v>0</v>
      </c>
      <c r="P17" s="338">
        <v>0</v>
      </c>
      <c r="Q17" s="339">
        <f>P17*⑩各種係数!F15</f>
        <v>0</v>
      </c>
      <c r="R17" s="340">
        <f>P17*⑩各種係数!G15</f>
        <v>0</v>
      </c>
      <c r="S17" s="338">
        <f t="shared" si="1"/>
        <v>0</v>
      </c>
      <c r="T17" s="339">
        <f t="shared" si="2"/>
        <v>0</v>
      </c>
      <c r="U17" s="340">
        <f t="shared" si="3"/>
        <v>0</v>
      </c>
    </row>
    <row r="18" spans="2:21" x14ac:dyDescent="0.15">
      <c r="B18" s="346" t="s">
        <v>202</v>
      </c>
      <c r="C18" s="347" t="s">
        <v>426</v>
      </c>
      <c r="D18" s="348">
        <v>0</v>
      </c>
      <c r="E18" s="349">
        <v>0</v>
      </c>
      <c r="F18" s="350">
        <v>0</v>
      </c>
      <c r="G18" s="351">
        <f>⑨計算域Ⅳ!ES19</f>
        <v>0</v>
      </c>
      <c r="H18" s="350">
        <f>G18*⑩各種係数!E16</f>
        <v>0</v>
      </c>
      <c r="I18" s="348">
        <v>0</v>
      </c>
      <c r="J18" s="349">
        <f>I18*⑩各種係数!F16</f>
        <v>0</v>
      </c>
      <c r="K18" s="350">
        <f>I18*⑩各種係数!G16</f>
        <v>0</v>
      </c>
      <c r="L18" s="351">
        <f t="shared" si="0"/>
        <v>0</v>
      </c>
      <c r="M18" s="349"/>
      <c r="N18" s="349">
        <f>$M$49*⑩各種係数!H16</f>
        <v>0</v>
      </c>
      <c r="O18" s="353">
        <f>N18*⑩各種係数!E16</f>
        <v>0</v>
      </c>
      <c r="P18" s="348">
        <v>0</v>
      </c>
      <c r="Q18" s="349">
        <f>P18*⑩各種係数!F16</f>
        <v>0</v>
      </c>
      <c r="R18" s="350">
        <f>P18*⑩各種係数!G16</f>
        <v>0</v>
      </c>
      <c r="S18" s="348">
        <f t="shared" si="1"/>
        <v>0</v>
      </c>
      <c r="T18" s="349">
        <f t="shared" si="2"/>
        <v>0</v>
      </c>
      <c r="U18" s="350">
        <f t="shared" si="3"/>
        <v>0</v>
      </c>
    </row>
    <row r="19" spans="2:21" x14ac:dyDescent="0.15">
      <c r="B19" s="336" t="s">
        <v>203</v>
      </c>
      <c r="C19" s="337" t="s">
        <v>204</v>
      </c>
      <c r="D19" s="338">
        <v>0</v>
      </c>
      <c r="E19" s="339">
        <v>0</v>
      </c>
      <c r="F19" s="340">
        <v>0</v>
      </c>
      <c r="G19" s="341">
        <f>⑨計算域Ⅳ!ES20</f>
        <v>0</v>
      </c>
      <c r="H19" s="342">
        <f>G19*⑩各種係数!E17</f>
        <v>0</v>
      </c>
      <c r="I19" s="338">
        <v>0</v>
      </c>
      <c r="J19" s="339">
        <f>I19*⑩各種係数!F17</f>
        <v>0</v>
      </c>
      <c r="K19" s="340">
        <f>I19*⑩各種係数!G17</f>
        <v>0</v>
      </c>
      <c r="L19" s="338">
        <f t="shared" si="0"/>
        <v>0</v>
      </c>
      <c r="M19" s="339"/>
      <c r="N19" s="339">
        <f>$M$49*⑩各種係数!H17</f>
        <v>0</v>
      </c>
      <c r="O19" s="340">
        <f>N19*⑩各種係数!E17</f>
        <v>0</v>
      </c>
      <c r="P19" s="338">
        <v>0</v>
      </c>
      <c r="Q19" s="339">
        <f>P19*⑩各種係数!F17</f>
        <v>0</v>
      </c>
      <c r="R19" s="340">
        <f>P19*⑩各種係数!G17</f>
        <v>0</v>
      </c>
      <c r="S19" s="338">
        <f t="shared" si="1"/>
        <v>0</v>
      </c>
      <c r="T19" s="339">
        <f t="shared" si="2"/>
        <v>0</v>
      </c>
      <c r="U19" s="340">
        <f t="shared" si="3"/>
        <v>0</v>
      </c>
    </row>
    <row r="20" spans="2:21" x14ac:dyDescent="0.15">
      <c r="B20" s="346" t="s">
        <v>205</v>
      </c>
      <c r="C20" s="347" t="s">
        <v>427</v>
      </c>
      <c r="D20" s="348">
        <v>0</v>
      </c>
      <c r="E20" s="349">
        <v>0</v>
      </c>
      <c r="F20" s="350">
        <v>0</v>
      </c>
      <c r="G20" s="351">
        <f>⑨計算域Ⅳ!ES21</f>
        <v>0</v>
      </c>
      <c r="H20" s="352">
        <f>G20*⑩各種係数!E18</f>
        <v>0</v>
      </c>
      <c r="I20" s="348">
        <v>0</v>
      </c>
      <c r="J20" s="349">
        <f>I20*⑩各種係数!F18</f>
        <v>0</v>
      </c>
      <c r="K20" s="350">
        <f>I20*⑩各種係数!G18</f>
        <v>0</v>
      </c>
      <c r="L20" s="351">
        <f t="shared" si="0"/>
        <v>0</v>
      </c>
      <c r="M20" s="349"/>
      <c r="N20" s="349">
        <f>$M$49*⑩各種係数!H18</f>
        <v>0</v>
      </c>
      <c r="O20" s="353">
        <f>N20*⑩各種係数!E18</f>
        <v>0</v>
      </c>
      <c r="P20" s="348">
        <v>0</v>
      </c>
      <c r="Q20" s="349">
        <f>P20*⑩各種係数!F18</f>
        <v>0</v>
      </c>
      <c r="R20" s="350">
        <f>P20*⑩各種係数!G18</f>
        <v>0</v>
      </c>
      <c r="S20" s="348">
        <f t="shared" si="1"/>
        <v>0</v>
      </c>
      <c r="T20" s="349">
        <f t="shared" si="2"/>
        <v>0</v>
      </c>
      <c r="U20" s="350">
        <f t="shared" si="3"/>
        <v>0</v>
      </c>
    </row>
    <row r="21" spans="2:21" x14ac:dyDescent="0.15">
      <c r="B21" s="336" t="s">
        <v>206</v>
      </c>
      <c r="C21" s="337" t="s">
        <v>428</v>
      </c>
      <c r="D21" s="338">
        <v>0</v>
      </c>
      <c r="E21" s="339">
        <v>0</v>
      </c>
      <c r="F21" s="340">
        <v>0</v>
      </c>
      <c r="G21" s="341">
        <f>⑨計算域Ⅳ!ES22</f>
        <v>0</v>
      </c>
      <c r="H21" s="342">
        <f>G21*⑩各種係数!E19</f>
        <v>0</v>
      </c>
      <c r="I21" s="338">
        <v>0</v>
      </c>
      <c r="J21" s="339">
        <f>I21*⑩各種係数!F19</f>
        <v>0</v>
      </c>
      <c r="K21" s="340">
        <f>I21*⑩各種係数!G19</f>
        <v>0</v>
      </c>
      <c r="L21" s="341">
        <f t="shared" si="0"/>
        <v>0</v>
      </c>
      <c r="M21" s="339"/>
      <c r="N21" s="339">
        <f>$M$49*⑩各種係数!H19</f>
        <v>0</v>
      </c>
      <c r="O21" s="343">
        <f>N21*⑩各種係数!E19</f>
        <v>0</v>
      </c>
      <c r="P21" s="338">
        <v>0</v>
      </c>
      <c r="Q21" s="339">
        <f>P21*⑩各種係数!F19</f>
        <v>0</v>
      </c>
      <c r="R21" s="340">
        <f>P21*⑩各種係数!G19</f>
        <v>0</v>
      </c>
      <c r="S21" s="338">
        <f t="shared" si="1"/>
        <v>0</v>
      </c>
      <c r="T21" s="339">
        <f t="shared" si="2"/>
        <v>0</v>
      </c>
      <c r="U21" s="340">
        <f t="shared" si="3"/>
        <v>0</v>
      </c>
    </row>
    <row r="22" spans="2:21" x14ac:dyDescent="0.15">
      <c r="B22" s="346" t="s">
        <v>207</v>
      </c>
      <c r="C22" s="347" t="s">
        <v>429</v>
      </c>
      <c r="D22" s="348">
        <v>0</v>
      </c>
      <c r="E22" s="349">
        <v>0</v>
      </c>
      <c r="F22" s="350">
        <v>0</v>
      </c>
      <c r="G22" s="351">
        <f>⑨計算域Ⅳ!ES23</f>
        <v>0</v>
      </c>
      <c r="H22" s="352">
        <f>G22*⑩各種係数!E20</f>
        <v>0</v>
      </c>
      <c r="I22" s="348">
        <v>0</v>
      </c>
      <c r="J22" s="349">
        <f>I22*⑩各種係数!F20</f>
        <v>0</v>
      </c>
      <c r="K22" s="350">
        <f>I22*⑩各種係数!G20</f>
        <v>0</v>
      </c>
      <c r="L22" s="351">
        <f t="shared" si="0"/>
        <v>0</v>
      </c>
      <c r="M22" s="349"/>
      <c r="N22" s="349">
        <f>$M$49*⑩各種係数!H20</f>
        <v>0</v>
      </c>
      <c r="O22" s="353">
        <f>N22*⑩各種係数!E20</f>
        <v>0</v>
      </c>
      <c r="P22" s="348">
        <v>0</v>
      </c>
      <c r="Q22" s="349">
        <f>P22*⑩各種係数!F20</f>
        <v>0</v>
      </c>
      <c r="R22" s="350">
        <f>P22*⑩各種係数!G20</f>
        <v>0</v>
      </c>
      <c r="S22" s="348">
        <f t="shared" si="1"/>
        <v>0</v>
      </c>
      <c r="T22" s="349">
        <f t="shared" si="2"/>
        <v>0</v>
      </c>
      <c r="U22" s="350">
        <f t="shared" si="3"/>
        <v>0</v>
      </c>
    </row>
    <row r="23" spans="2:21" x14ac:dyDescent="0.15">
      <c r="B23" s="336" t="s">
        <v>208</v>
      </c>
      <c r="C23" s="337" t="s">
        <v>430</v>
      </c>
      <c r="D23" s="338">
        <v>0</v>
      </c>
      <c r="E23" s="339">
        <v>0</v>
      </c>
      <c r="F23" s="340">
        <v>0</v>
      </c>
      <c r="G23" s="341">
        <f>⑨計算域Ⅳ!ES24</f>
        <v>0</v>
      </c>
      <c r="H23" s="342">
        <f>G23*⑩各種係数!E21</f>
        <v>0</v>
      </c>
      <c r="I23" s="338">
        <v>0</v>
      </c>
      <c r="J23" s="339">
        <f>I23*⑩各種係数!F21</f>
        <v>0</v>
      </c>
      <c r="K23" s="340">
        <f>I23*⑩各種係数!G21</f>
        <v>0</v>
      </c>
      <c r="L23" s="341">
        <f t="shared" si="0"/>
        <v>0</v>
      </c>
      <c r="M23" s="339"/>
      <c r="N23" s="339">
        <f>$M$49*⑩各種係数!H21</f>
        <v>0</v>
      </c>
      <c r="O23" s="343">
        <f>N23*⑩各種係数!E21</f>
        <v>0</v>
      </c>
      <c r="P23" s="338">
        <v>0</v>
      </c>
      <c r="Q23" s="339">
        <f>P23*⑩各種係数!F21</f>
        <v>0</v>
      </c>
      <c r="R23" s="340">
        <f>P23*⑩各種係数!G21</f>
        <v>0</v>
      </c>
      <c r="S23" s="338">
        <f t="shared" si="1"/>
        <v>0</v>
      </c>
      <c r="T23" s="339">
        <f t="shared" si="2"/>
        <v>0</v>
      </c>
      <c r="U23" s="340">
        <f t="shared" si="3"/>
        <v>0</v>
      </c>
    </row>
    <row r="24" spans="2:21" x14ac:dyDescent="0.15">
      <c r="B24" s="346" t="s">
        <v>209</v>
      </c>
      <c r="C24" s="347" t="s">
        <v>431</v>
      </c>
      <c r="D24" s="348">
        <v>0</v>
      </c>
      <c r="E24" s="349">
        <v>0</v>
      </c>
      <c r="F24" s="350">
        <v>0</v>
      </c>
      <c r="G24" s="351">
        <f>⑨計算域Ⅳ!ES25</f>
        <v>0</v>
      </c>
      <c r="H24" s="350">
        <f>G24*⑩各種係数!E22</f>
        <v>0</v>
      </c>
      <c r="I24" s="348">
        <v>0</v>
      </c>
      <c r="J24" s="349">
        <f>I24*⑩各種係数!F22</f>
        <v>0</v>
      </c>
      <c r="K24" s="350">
        <f>I24*⑩各種係数!G22</f>
        <v>0</v>
      </c>
      <c r="L24" s="348">
        <f t="shared" si="0"/>
        <v>0</v>
      </c>
      <c r="M24" s="349"/>
      <c r="N24" s="349">
        <f>$M$49*⑩各種係数!H22</f>
        <v>0</v>
      </c>
      <c r="O24" s="350">
        <f>N24*⑩各種係数!E22</f>
        <v>0</v>
      </c>
      <c r="P24" s="348">
        <v>0</v>
      </c>
      <c r="Q24" s="349">
        <f>P24*⑩各種係数!F22</f>
        <v>0</v>
      </c>
      <c r="R24" s="350">
        <f>P24*⑩各種係数!G22</f>
        <v>0</v>
      </c>
      <c r="S24" s="348">
        <f t="shared" si="1"/>
        <v>0</v>
      </c>
      <c r="T24" s="349">
        <f t="shared" si="2"/>
        <v>0</v>
      </c>
      <c r="U24" s="350">
        <f t="shared" si="3"/>
        <v>0</v>
      </c>
    </row>
    <row r="25" spans="2:21" x14ac:dyDescent="0.15">
      <c r="B25" s="336" t="s">
        <v>210</v>
      </c>
      <c r="C25" s="337" t="s">
        <v>432</v>
      </c>
      <c r="D25" s="338">
        <v>0</v>
      </c>
      <c r="E25" s="339">
        <v>0</v>
      </c>
      <c r="F25" s="340">
        <v>0</v>
      </c>
      <c r="G25" s="341">
        <f>⑨計算域Ⅳ!ES26</f>
        <v>0</v>
      </c>
      <c r="H25" s="342">
        <f>G25*⑩各種係数!E23</f>
        <v>0</v>
      </c>
      <c r="I25" s="338">
        <v>0</v>
      </c>
      <c r="J25" s="339">
        <f>I25*⑩各種係数!F23</f>
        <v>0</v>
      </c>
      <c r="K25" s="340">
        <f>I25*⑩各種係数!G23</f>
        <v>0</v>
      </c>
      <c r="L25" s="341">
        <f t="shared" si="0"/>
        <v>0</v>
      </c>
      <c r="M25" s="339"/>
      <c r="N25" s="339">
        <f>$M$49*⑩各種係数!H23</f>
        <v>0</v>
      </c>
      <c r="O25" s="343">
        <f>N25*⑩各種係数!E23</f>
        <v>0</v>
      </c>
      <c r="P25" s="338">
        <v>0</v>
      </c>
      <c r="Q25" s="339">
        <f>P25*⑩各種係数!F23</f>
        <v>0</v>
      </c>
      <c r="R25" s="340">
        <f>P25*⑩各種係数!G23</f>
        <v>0</v>
      </c>
      <c r="S25" s="338">
        <f t="shared" si="1"/>
        <v>0</v>
      </c>
      <c r="T25" s="339">
        <f t="shared" si="2"/>
        <v>0</v>
      </c>
      <c r="U25" s="340">
        <f t="shared" si="3"/>
        <v>0</v>
      </c>
    </row>
    <row r="26" spans="2:21" x14ac:dyDescent="0.15">
      <c r="B26" s="346" t="s">
        <v>211</v>
      </c>
      <c r="C26" s="347" t="s">
        <v>433</v>
      </c>
      <c r="D26" s="348">
        <v>0</v>
      </c>
      <c r="E26" s="349">
        <v>0</v>
      </c>
      <c r="F26" s="350">
        <v>0</v>
      </c>
      <c r="G26" s="351">
        <f>⑨計算域Ⅳ!ES27</f>
        <v>0</v>
      </c>
      <c r="H26" s="352">
        <f>G26*⑩各種係数!E24</f>
        <v>0</v>
      </c>
      <c r="I26" s="348">
        <v>0</v>
      </c>
      <c r="J26" s="349">
        <f>I26*⑩各種係数!F24</f>
        <v>0</v>
      </c>
      <c r="K26" s="350">
        <f>I26*⑩各種係数!G24</f>
        <v>0</v>
      </c>
      <c r="L26" s="351">
        <f t="shared" si="0"/>
        <v>0</v>
      </c>
      <c r="M26" s="349"/>
      <c r="N26" s="349">
        <f>$M$49*⑩各種係数!H24</f>
        <v>0</v>
      </c>
      <c r="O26" s="353">
        <f>N26*⑩各種係数!E24</f>
        <v>0</v>
      </c>
      <c r="P26" s="348">
        <v>0</v>
      </c>
      <c r="Q26" s="349">
        <f>P26*⑩各種係数!F24</f>
        <v>0</v>
      </c>
      <c r="R26" s="350">
        <f>P26*⑩各種係数!G24</f>
        <v>0</v>
      </c>
      <c r="S26" s="348">
        <f t="shared" si="1"/>
        <v>0</v>
      </c>
      <c r="T26" s="349">
        <f t="shared" si="2"/>
        <v>0</v>
      </c>
      <c r="U26" s="350">
        <f t="shared" si="3"/>
        <v>0</v>
      </c>
    </row>
    <row r="27" spans="2:21" x14ac:dyDescent="0.15">
      <c r="B27" s="336" t="s">
        <v>212</v>
      </c>
      <c r="C27" s="337" t="s">
        <v>434</v>
      </c>
      <c r="D27" s="338">
        <v>0</v>
      </c>
      <c r="E27" s="339">
        <v>0</v>
      </c>
      <c r="F27" s="340">
        <v>0</v>
      </c>
      <c r="G27" s="341">
        <f>⑨計算域Ⅳ!ES28</f>
        <v>0</v>
      </c>
      <c r="H27" s="342">
        <f>G27*⑩各種係数!E25</f>
        <v>0</v>
      </c>
      <c r="I27" s="338">
        <v>0</v>
      </c>
      <c r="J27" s="339">
        <f>I27*⑩各種係数!F25</f>
        <v>0</v>
      </c>
      <c r="K27" s="340">
        <f>I27*⑩各種係数!G25</f>
        <v>0</v>
      </c>
      <c r="L27" s="341">
        <f t="shared" si="0"/>
        <v>0</v>
      </c>
      <c r="M27" s="339"/>
      <c r="N27" s="339">
        <f>$M$49*⑩各種係数!H25</f>
        <v>0</v>
      </c>
      <c r="O27" s="343">
        <f>N27*⑩各種係数!E25</f>
        <v>0</v>
      </c>
      <c r="P27" s="338">
        <v>0</v>
      </c>
      <c r="Q27" s="339">
        <f>P27*⑩各種係数!F25</f>
        <v>0</v>
      </c>
      <c r="R27" s="340">
        <f>P27*⑩各種係数!G25</f>
        <v>0</v>
      </c>
      <c r="S27" s="338">
        <f t="shared" si="1"/>
        <v>0</v>
      </c>
      <c r="T27" s="339">
        <f t="shared" si="2"/>
        <v>0</v>
      </c>
      <c r="U27" s="340">
        <f t="shared" si="3"/>
        <v>0</v>
      </c>
    </row>
    <row r="28" spans="2:21" x14ac:dyDescent="0.15">
      <c r="B28" s="346" t="s">
        <v>213</v>
      </c>
      <c r="C28" s="347" t="s">
        <v>435</v>
      </c>
      <c r="D28" s="348">
        <v>0</v>
      </c>
      <c r="E28" s="349">
        <v>0</v>
      </c>
      <c r="F28" s="350">
        <v>0</v>
      </c>
      <c r="G28" s="351">
        <f>⑨計算域Ⅳ!ES29</f>
        <v>0</v>
      </c>
      <c r="H28" s="350">
        <f>G28*⑩各種係数!E26</f>
        <v>0</v>
      </c>
      <c r="I28" s="348">
        <v>0</v>
      </c>
      <c r="J28" s="349">
        <f>I28*⑩各種係数!F26</f>
        <v>0</v>
      </c>
      <c r="K28" s="350">
        <f>I28*⑩各種係数!G26</f>
        <v>0</v>
      </c>
      <c r="L28" s="351">
        <f t="shared" si="0"/>
        <v>0</v>
      </c>
      <c r="M28" s="349"/>
      <c r="N28" s="349">
        <f>$M$49*⑩各種係数!H26</f>
        <v>0</v>
      </c>
      <c r="O28" s="353">
        <f>N28*⑩各種係数!E26</f>
        <v>0</v>
      </c>
      <c r="P28" s="348">
        <v>0</v>
      </c>
      <c r="Q28" s="349">
        <f>P28*⑩各種係数!F26</f>
        <v>0</v>
      </c>
      <c r="R28" s="350">
        <f>P28*⑩各種係数!G26</f>
        <v>0</v>
      </c>
      <c r="S28" s="348">
        <f t="shared" si="1"/>
        <v>0</v>
      </c>
      <c r="T28" s="349">
        <f t="shared" si="2"/>
        <v>0</v>
      </c>
      <c r="U28" s="350">
        <f t="shared" si="3"/>
        <v>0</v>
      </c>
    </row>
    <row r="29" spans="2:21" x14ac:dyDescent="0.15">
      <c r="B29" s="336" t="s">
        <v>214</v>
      </c>
      <c r="C29" s="337" t="s">
        <v>436</v>
      </c>
      <c r="D29" s="338">
        <v>0</v>
      </c>
      <c r="E29" s="339">
        <v>0</v>
      </c>
      <c r="F29" s="340">
        <v>0</v>
      </c>
      <c r="G29" s="341">
        <f>⑨計算域Ⅳ!ES30</f>
        <v>0</v>
      </c>
      <c r="H29" s="342">
        <f>G29*⑩各種係数!E27</f>
        <v>0</v>
      </c>
      <c r="I29" s="338">
        <v>0</v>
      </c>
      <c r="J29" s="339">
        <f>I29*⑩各種係数!F27</f>
        <v>0</v>
      </c>
      <c r="K29" s="340">
        <f>I29*⑩各種係数!G27</f>
        <v>0</v>
      </c>
      <c r="L29" s="338">
        <f t="shared" si="0"/>
        <v>0</v>
      </c>
      <c r="M29" s="339"/>
      <c r="N29" s="339">
        <f>$M$49*⑩各種係数!H27</f>
        <v>0</v>
      </c>
      <c r="O29" s="340">
        <f>N29*⑩各種係数!E27</f>
        <v>0</v>
      </c>
      <c r="P29" s="338">
        <v>0</v>
      </c>
      <c r="Q29" s="339">
        <f>P29*⑩各種係数!F27</f>
        <v>0</v>
      </c>
      <c r="R29" s="340">
        <f>P29*⑩各種係数!G27</f>
        <v>0</v>
      </c>
      <c r="S29" s="338">
        <f t="shared" si="1"/>
        <v>0</v>
      </c>
      <c r="T29" s="339">
        <f t="shared" si="2"/>
        <v>0</v>
      </c>
      <c r="U29" s="340">
        <f t="shared" si="3"/>
        <v>0</v>
      </c>
    </row>
    <row r="30" spans="2:21" x14ac:dyDescent="0.15">
      <c r="B30" s="346" t="s">
        <v>215</v>
      </c>
      <c r="C30" s="347" t="s">
        <v>437</v>
      </c>
      <c r="D30" s="348">
        <v>0</v>
      </c>
      <c r="E30" s="349">
        <v>0</v>
      </c>
      <c r="F30" s="350">
        <v>0</v>
      </c>
      <c r="G30" s="351">
        <f>⑨計算域Ⅳ!ES31</f>
        <v>0</v>
      </c>
      <c r="H30" s="352">
        <f>G30*⑩各種係数!E28</f>
        <v>0</v>
      </c>
      <c r="I30" s="348">
        <v>0</v>
      </c>
      <c r="J30" s="349">
        <f>I30*⑩各種係数!F28</f>
        <v>0</v>
      </c>
      <c r="K30" s="350">
        <f>I30*⑩各種係数!G28</f>
        <v>0</v>
      </c>
      <c r="L30" s="351">
        <f t="shared" si="0"/>
        <v>0</v>
      </c>
      <c r="M30" s="349"/>
      <c r="N30" s="349">
        <f>$M$49*⑩各種係数!H28</f>
        <v>0</v>
      </c>
      <c r="O30" s="353">
        <f>N30*⑩各種係数!E28</f>
        <v>0</v>
      </c>
      <c r="P30" s="348">
        <v>0</v>
      </c>
      <c r="Q30" s="349">
        <f>P30*⑩各種係数!F28</f>
        <v>0</v>
      </c>
      <c r="R30" s="350">
        <f>P30*⑩各種係数!G28</f>
        <v>0</v>
      </c>
      <c r="S30" s="348">
        <f t="shared" si="1"/>
        <v>0</v>
      </c>
      <c r="T30" s="349">
        <f t="shared" si="2"/>
        <v>0</v>
      </c>
      <c r="U30" s="350">
        <f t="shared" si="3"/>
        <v>0</v>
      </c>
    </row>
    <row r="31" spans="2:21" x14ac:dyDescent="0.15">
      <c r="B31" s="336" t="s">
        <v>216</v>
      </c>
      <c r="C31" s="337" t="s">
        <v>217</v>
      </c>
      <c r="D31" s="338">
        <v>0</v>
      </c>
      <c r="E31" s="339">
        <v>0</v>
      </c>
      <c r="F31" s="340">
        <v>0</v>
      </c>
      <c r="G31" s="341">
        <f>⑨計算域Ⅳ!ES32</f>
        <v>0</v>
      </c>
      <c r="H31" s="342">
        <f>G31*⑩各種係数!E29</f>
        <v>0</v>
      </c>
      <c r="I31" s="338">
        <v>0</v>
      </c>
      <c r="J31" s="339">
        <f>I31*⑩各種係数!F29</f>
        <v>0</v>
      </c>
      <c r="K31" s="340">
        <f>I31*⑩各種係数!G29</f>
        <v>0</v>
      </c>
      <c r="L31" s="341">
        <f t="shared" si="0"/>
        <v>0</v>
      </c>
      <c r="M31" s="339"/>
      <c r="N31" s="339">
        <f>$M$49*⑩各種係数!H29</f>
        <v>0</v>
      </c>
      <c r="O31" s="343">
        <f>N31*⑩各種係数!E29</f>
        <v>0</v>
      </c>
      <c r="P31" s="338">
        <v>0</v>
      </c>
      <c r="Q31" s="339">
        <f>P31*⑩各種係数!F29</f>
        <v>0</v>
      </c>
      <c r="R31" s="340">
        <f>P31*⑩各種係数!G29</f>
        <v>0</v>
      </c>
      <c r="S31" s="338">
        <f t="shared" si="1"/>
        <v>0</v>
      </c>
      <c r="T31" s="339">
        <f t="shared" si="2"/>
        <v>0</v>
      </c>
      <c r="U31" s="340">
        <f t="shared" si="3"/>
        <v>0</v>
      </c>
    </row>
    <row r="32" spans="2:21" x14ac:dyDescent="0.15">
      <c r="B32" s="346" t="s">
        <v>218</v>
      </c>
      <c r="C32" s="347" t="s">
        <v>65</v>
      </c>
      <c r="D32" s="412">
        <f>⑨計算域Ⅳ!D81</f>
        <v>0</v>
      </c>
      <c r="E32" s="413">
        <f>⑨計算域Ⅳ!ES51</f>
        <v>0</v>
      </c>
      <c r="F32" s="414">
        <f>⑨計算域Ⅳ!ES52</f>
        <v>0</v>
      </c>
      <c r="G32" s="351">
        <f>⑨計算域Ⅳ!ES33</f>
        <v>0</v>
      </c>
      <c r="H32" s="352">
        <f>G32*⑩各種係数!E30</f>
        <v>0</v>
      </c>
      <c r="I32" s="348">
        <v>0</v>
      </c>
      <c r="J32" s="349">
        <f>I32*⑩各種係数!F30</f>
        <v>0</v>
      </c>
      <c r="K32" s="350">
        <f>I32*⑩各種係数!G30</f>
        <v>0</v>
      </c>
      <c r="L32" s="351">
        <f t="shared" si="0"/>
        <v>0</v>
      </c>
      <c r="M32" s="349"/>
      <c r="N32" s="349">
        <f>$M$49*⑩各種係数!H30</f>
        <v>0</v>
      </c>
      <c r="O32" s="353">
        <f>N32*⑩各種係数!E30</f>
        <v>0</v>
      </c>
      <c r="P32" s="348">
        <v>0</v>
      </c>
      <c r="Q32" s="349">
        <f>P32*⑩各種係数!F30</f>
        <v>0</v>
      </c>
      <c r="R32" s="350">
        <f>P32*⑩各種係数!G30</f>
        <v>0</v>
      </c>
      <c r="S32" s="348">
        <f t="shared" si="1"/>
        <v>0</v>
      </c>
      <c r="T32" s="349">
        <f t="shared" si="2"/>
        <v>0</v>
      </c>
      <c r="U32" s="350">
        <f t="shared" si="3"/>
        <v>0</v>
      </c>
    </row>
    <row r="33" spans="2:21" x14ac:dyDescent="0.15">
      <c r="B33" s="336" t="s">
        <v>219</v>
      </c>
      <c r="C33" s="337" t="s">
        <v>581</v>
      </c>
      <c r="D33" s="338">
        <v>0</v>
      </c>
      <c r="E33" s="339">
        <v>0</v>
      </c>
      <c r="F33" s="340">
        <v>0</v>
      </c>
      <c r="G33" s="341">
        <f>⑨計算域Ⅳ!ES34</f>
        <v>0</v>
      </c>
      <c r="H33" s="342">
        <f>G33*⑩各種係数!E31</f>
        <v>0</v>
      </c>
      <c r="I33" s="338">
        <v>0</v>
      </c>
      <c r="J33" s="339">
        <f>I33*⑩各種係数!F31</f>
        <v>0</v>
      </c>
      <c r="K33" s="340">
        <f>I33*⑩各種係数!G31</f>
        <v>0</v>
      </c>
      <c r="L33" s="341">
        <f t="shared" si="0"/>
        <v>0</v>
      </c>
      <c r="M33" s="339"/>
      <c r="N33" s="339">
        <f>$M$49*⑩各種係数!H31</f>
        <v>0</v>
      </c>
      <c r="O33" s="343">
        <f>N33*⑩各種係数!E31</f>
        <v>0</v>
      </c>
      <c r="P33" s="338">
        <v>0</v>
      </c>
      <c r="Q33" s="339">
        <f>P33*⑩各種係数!F31</f>
        <v>0</v>
      </c>
      <c r="R33" s="340">
        <f>P33*⑩各種係数!G31</f>
        <v>0</v>
      </c>
      <c r="S33" s="338">
        <f t="shared" si="1"/>
        <v>0</v>
      </c>
      <c r="T33" s="339">
        <f t="shared" si="2"/>
        <v>0</v>
      </c>
      <c r="U33" s="340">
        <f t="shared" si="3"/>
        <v>0</v>
      </c>
    </row>
    <row r="34" spans="2:21" x14ac:dyDescent="0.15">
      <c r="B34" s="346" t="s">
        <v>220</v>
      </c>
      <c r="C34" s="347" t="s">
        <v>221</v>
      </c>
      <c r="D34" s="348">
        <v>0</v>
      </c>
      <c r="E34" s="349">
        <v>0</v>
      </c>
      <c r="F34" s="350">
        <v>0</v>
      </c>
      <c r="G34" s="351">
        <f>⑨計算域Ⅳ!ES35</f>
        <v>0</v>
      </c>
      <c r="H34" s="350">
        <f>G34*⑩各種係数!E32</f>
        <v>0</v>
      </c>
      <c r="I34" s="348">
        <v>0</v>
      </c>
      <c r="J34" s="349">
        <f>I34*⑩各種係数!F32</f>
        <v>0</v>
      </c>
      <c r="K34" s="350">
        <f>I34*⑩各種係数!G32</f>
        <v>0</v>
      </c>
      <c r="L34" s="348">
        <f t="shared" si="0"/>
        <v>0</v>
      </c>
      <c r="M34" s="349"/>
      <c r="N34" s="349">
        <f>$M$49*⑩各種係数!H32</f>
        <v>0</v>
      </c>
      <c r="O34" s="350">
        <f>N34*⑩各種係数!E32</f>
        <v>0</v>
      </c>
      <c r="P34" s="348">
        <v>0</v>
      </c>
      <c r="Q34" s="349">
        <f>P34*⑩各種係数!F32</f>
        <v>0</v>
      </c>
      <c r="R34" s="350">
        <f>P34*⑩各種係数!G32</f>
        <v>0</v>
      </c>
      <c r="S34" s="348">
        <f t="shared" si="1"/>
        <v>0</v>
      </c>
      <c r="T34" s="349">
        <f t="shared" si="2"/>
        <v>0</v>
      </c>
      <c r="U34" s="350">
        <f t="shared" si="3"/>
        <v>0</v>
      </c>
    </row>
    <row r="35" spans="2:21" x14ac:dyDescent="0.15">
      <c r="B35" s="336" t="s">
        <v>222</v>
      </c>
      <c r="C35" s="337" t="s">
        <v>223</v>
      </c>
      <c r="D35" s="338">
        <v>0</v>
      </c>
      <c r="E35" s="339">
        <v>0</v>
      </c>
      <c r="F35" s="340">
        <v>0</v>
      </c>
      <c r="G35" s="341">
        <f>⑨計算域Ⅳ!ES36</f>
        <v>0</v>
      </c>
      <c r="H35" s="342">
        <f>G35*⑩各種係数!E33</f>
        <v>0</v>
      </c>
      <c r="I35" s="338">
        <v>0</v>
      </c>
      <c r="J35" s="339">
        <f>I35*⑩各種係数!F33</f>
        <v>0</v>
      </c>
      <c r="K35" s="340">
        <f>I35*⑩各種係数!G33</f>
        <v>0</v>
      </c>
      <c r="L35" s="341">
        <f t="shared" si="0"/>
        <v>0</v>
      </c>
      <c r="M35" s="339"/>
      <c r="N35" s="339">
        <f>$M$49*⑩各種係数!H33</f>
        <v>0</v>
      </c>
      <c r="O35" s="343">
        <f>N35*⑩各種係数!E33</f>
        <v>0</v>
      </c>
      <c r="P35" s="338">
        <v>0</v>
      </c>
      <c r="Q35" s="339">
        <f>P35*⑩各種係数!F33</f>
        <v>0</v>
      </c>
      <c r="R35" s="340">
        <f>P35*⑩各種係数!G33</f>
        <v>0</v>
      </c>
      <c r="S35" s="338">
        <f t="shared" si="1"/>
        <v>0</v>
      </c>
      <c r="T35" s="339">
        <f t="shared" si="2"/>
        <v>0</v>
      </c>
      <c r="U35" s="340">
        <f t="shared" si="3"/>
        <v>0</v>
      </c>
    </row>
    <row r="36" spans="2:21" x14ac:dyDescent="0.15">
      <c r="B36" s="346" t="s">
        <v>224</v>
      </c>
      <c r="C36" s="347" t="s">
        <v>438</v>
      </c>
      <c r="D36" s="348">
        <v>0</v>
      </c>
      <c r="E36" s="349">
        <v>0</v>
      </c>
      <c r="F36" s="350">
        <v>0</v>
      </c>
      <c r="G36" s="351">
        <f>⑨計算域Ⅳ!ES37</f>
        <v>0</v>
      </c>
      <c r="H36" s="352">
        <f>G36*⑩各種係数!E34</f>
        <v>0</v>
      </c>
      <c r="I36" s="348">
        <v>0</v>
      </c>
      <c r="J36" s="349">
        <f>I36*⑩各種係数!F34</f>
        <v>0</v>
      </c>
      <c r="K36" s="350">
        <f>I36*⑩各種係数!G34</f>
        <v>0</v>
      </c>
      <c r="L36" s="351">
        <f t="shared" si="0"/>
        <v>0</v>
      </c>
      <c r="M36" s="349"/>
      <c r="N36" s="349">
        <f>$M$49*⑩各種係数!H34</f>
        <v>0</v>
      </c>
      <c r="O36" s="353">
        <f>N36*⑩各種係数!E34</f>
        <v>0</v>
      </c>
      <c r="P36" s="348">
        <v>0</v>
      </c>
      <c r="Q36" s="349">
        <f>P36*⑩各種係数!F34</f>
        <v>0</v>
      </c>
      <c r="R36" s="350">
        <f>P36*⑩各種係数!G34</f>
        <v>0</v>
      </c>
      <c r="S36" s="348">
        <f t="shared" si="1"/>
        <v>0</v>
      </c>
      <c r="T36" s="349">
        <f t="shared" si="2"/>
        <v>0</v>
      </c>
      <c r="U36" s="350">
        <f t="shared" si="3"/>
        <v>0</v>
      </c>
    </row>
    <row r="37" spans="2:21" x14ac:dyDescent="0.15">
      <c r="B37" s="336" t="s">
        <v>225</v>
      </c>
      <c r="C37" s="337" t="s">
        <v>439</v>
      </c>
      <c r="D37" s="338">
        <v>0</v>
      </c>
      <c r="E37" s="339">
        <v>0</v>
      </c>
      <c r="F37" s="340">
        <v>0</v>
      </c>
      <c r="G37" s="341">
        <f>⑨計算域Ⅳ!ES38</f>
        <v>0</v>
      </c>
      <c r="H37" s="342">
        <f>G37*⑩各種係数!E35</f>
        <v>0</v>
      </c>
      <c r="I37" s="338">
        <v>0</v>
      </c>
      <c r="J37" s="339">
        <f>I37*⑩各種係数!F35</f>
        <v>0</v>
      </c>
      <c r="K37" s="340">
        <f>I37*⑩各種係数!G35</f>
        <v>0</v>
      </c>
      <c r="L37" s="341">
        <f t="shared" si="0"/>
        <v>0</v>
      </c>
      <c r="M37" s="339"/>
      <c r="N37" s="339">
        <f>$M$49*⑩各種係数!H35</f>
        <v>0</v>
      </c>
      <c r="O37" s="343">
        <f>N37*⑩各種係数!E35</f>
        <v>0</v>
      </c>
      <c r="P37" s="338">
        <v>0</v>
      </c>
      <c r="Q37" s="339">
        <f>P37*⑩各種係数!F35</f>
        <v>0</v>
      </c>
      <c r="R37" s="340">
        <f>P37*⑩各種係数!G35</f>
        <v>0</v>
      </c>
      <c r="S37" s="338">
        <f t="shared" si="1"/>
        <v>0</v>
      </c>
      <c r="T37" s="339">
        <f t="shared" si="2"/>
        <v>0</v>
      </c>
      <c r="U37" s="340">
        <f t="shared" si="3"/>
        <v>0</v>
      </c>
    </row>
    <row r="38" spans="2:21" x14ac:dyDescent="0.15">
      <c r="B38" s="346" t="s">
        <v>226</v>
      </c>
      <c r="C38" s="347" t="s">
        <v>88</v>
      </c>
      <c r="D38" s="348">
        <v>0</v>
      </c>
      <c r="E38" s="349">
        <v>0</v>
      </c>
      <c r="F38" s="350">
        <v>0</v>
      </c>
      <c r="G38" s="351">
        <f>⑨計算域Ⅳ!ES39</f>
        <v>0</v>
      </c>
      <c r="H38" s="350">
        <f>G38*⑩各種係数!E36</f>
        <v>0</v>
      </c>
      <c r="I38" s="348">
        <v>0</v>
      </c>
      <c r="J38" s="349">
        <f>I38*⑩各種係数!F36</f>
        <v>0</v>
      </c>
      <c r="K38" s="350">
        <f>I38*⑩各種係数!G36</f>
        <v>0</v>
      </c>
      <c r="L38" s="351">
        <f t="shared" si="0"/>
        <v>0</v>
      </c>
      <c r="M38" s="349"/>
      <c r="N38" s="349">
        <f>$M$49*⑩各種係数!H36</f>
        <v>0</v>
      </c>
      <c r="O38" s="353">
        <f>N38*⑩各種係数!E36</f>
        <v>0</v>
      </c>
      <c r="P38" s="348">
        <v>0</v>
      </c>
      <c r="Q38" s="349">
        <f>P38*⑩各種係数!F36</f>
        <v>0</v>
      </c>
      <c r="R38" s="350">
        <f>P38*⑩各種係数!G36</f>
        <v>0</v>
      </c>
      <c r="S38" s="348">
        <f t="shared" si="1"/>
        <v>0</v>
      </c>
      <c r="T38" s="349">
        <f t="shared" si="2"/>
        <v>0</v>
      </c>
      <c r="U38" s="350">
        <f t="shared" si="3"/>
        <v>0</v>
      </c>
    </row>
    <row r="39" spans="2:21" x14ac:dyDescent="0.15">
      <c r="B39" s="336" t="s">
        <v>227</v>
      </c>
      <c r="C39" s="337" t="s">
        <v>440</v>
      </c>
      <c r="D39" s="338">
        <v>0</v>
      </c>
      <c r="E39" s="339">
        <v>0</v>
      </c>
      <c r="F39" s="340">
        <v>0</v>
      </c>
      <c r="G39" s="341">
        <f>⑨計算域Ⅳ!ES40</f>
        <v>0</v>
      </c>
      <c r="H39" s="342">
        <f>G39*⑩各種係数!E37</f>
        <v>0</v>
      </c>
      <c r="I39" s="338">
        <v>0</v>
      </c>
      <c r="J39" s="339">
        <f>I39*⑩各種係数!F37</f>
        <v>0</v>
      </c>
      <c r="K39" s="340">
        <f>I39*⑩各種係数!G37</f>
        <v>0</v>
      </c>
      <c r="L39" s="338">
        <f t="shared" si="0"/>
        <v>0</v>
      </c>
      <c r="M39" s="339"/>
      <c r="N39" s="339">
        <f>$M$49*⑩各種係数!H37</f>
        <v>0</v>
      </c>
      <c r="O39" s="340">
        <f>N39*⑩各種係数!E37</f>
        <v>0</v>
      </c>
      <c r="P39" s="338">
        <v>0</v>
      </c>
      <c r="Q39" s="339">
        <f>P39*⑩各種係数!F37</f>
        <v>0</v>
      </c>
      <c r="R39" s="340">
        <f>P39*⑩各種係数!G37</f>
        <v>0</v>
      </c>
      <c r="S39" s="338">
        <f t="shared" si="1"/>
        <v>0</v>
      </c>
      <c r="T39" s="339">
        <f t="shared" si="2"/>
        <v>0</v>
      </c>
      <c r="U39" s="340">
        <f t="shared" si="3"/>
        <v>0</v>
      </c>
    </row>
    <row r="40" spans="2:21" x14ac:dyDescent="0.15">
      <c r="B40" s="346" t="s">
        <v>228</v>
      </c>
      <c r="C40" s="347" t="s">
        <v>441</v>
      </c>
      <c r="D40" s="348">
        <v>0</v>
      </c>
      <c r="E40" s="349">
        <v>0</v>
      </c>
      <c r="F40" s="350">
        <v>0</v>
      </c>
      <c r="G40" s="351">
        <f>⑨計算域Ⅳ!ES41</f>
        <v>0</v>
      </c>
      <c r="H40" s="352">
        <f>G40*⑩各種係数!E38</f>
        <v>0</v>
      </c>
      <c r="I40" s="348">
        <v>0</v>
      </c>
      <c r="J40" s="349">
        <f>I40*⑩各種係数!F38</f>
        <v>0</v>
      </c>
      <c r="K40" s="350">
        <f>I40*⑩各種係数!G38</f>
        <v>0</v>
      </c>
      <c r="L40" s="351">
        <f t="shared" si="0"/>
        <v>0</v>
      </c>
      <c r="M40" s="349"/>
      <c r="N40" s="349">
        <f>$M$49*⑩各種係数!H38</f>
        <v>0</v>
      </c>
      <c r="O40" s="353">
        <f>N40*⑩各種係数!E38</f>
        <v>0</v>
      </c>
      <c r="P40" s="348">
        <v>0</v>
      </c>
      <c r="Q40" s="349">
        <f>P40*⑩各種係数!F38</f>
        <v>0</v>
      </c>
      <c r="R40" s="350">
        <f>P40*⑩各種係数!G38</f>
        <v>0</v>
      </c>
      <c r="S40" s="348">
        <f t="shared" si="1"/>
        <v>0</v>
      </c>
      <c r="T40" s="349">
        <f t="shared" si="2"/>
        <v>0</v>
      </c>
      <c r="U40" s="350">
        <f t="shared" si="3"/>
        <v>0</v>
      </c>
    </row>
    <row r="41" spans="2:21" x14ac:dyDescent="0.15">
      <c r="B41" s="336" t="s">
        <v>229</v>
      </c>
      <c r="C41" s="337" t="s">
        <v>442</v>
      </c>
      <c r="D41" s="338">
        <v>0</v>
      </c>
      <c r="E41" s="339">
        <v>0</v>
      </c>
      <c r="F41" s="340">
        <v>0</v>
      </c>
      <c r="G41" s="341">
        <f>⑨計算域Ⅳ!ES42</f>
        <v>0</v>
      </c>
      <c r="H41" s="342">
        <f>G41*⑩各種係数!E39</f>
        <v>0</v>
      </c>
      <c r="I41" s="338">
        <v>0</v>
      </c>
      <c r="J41" s="339">
        <f>I41*⑩各種係数!F39</f>
        <v>0</v>
      </c>
      <c r="K41" s="340">
        <f>I41*⑩各種係数!G39</f>
        <v>0</v>
      </c>
      <c r="L41" s="341">
        <f t="shared" si="0"/>
        <v>0</v>
      </c>
      <c r="M41" s="339"/>
      <c r="N41" s="339">
        <f>$M$49*⑩各種係数!H39</f>
        <v>0</v>
      </c>
      <c r="O41" s="343">
        <f>N41*⑩各種係数!E39</f>
        <v>0</v>
      </c>
      <c r="P41" s="338">
        <v>0</v>
      </c>
      <c r="Q41" s="339">
        <f>P41*⑩各種係数!F39</f>
        <v>0</v>
      </c>
      <c r="R41" s="340">
        <f>P41*⑩各種係数!G39</f>
        <v>0</v>
      </c>
      <c r="S41" s="338">
        <f t="shared" si="1"/>
        <v>0</v>
      </c>
      <c r="T41" s="339">
        <f t="shared" si="2"/>
        <v>0</v>
      </c>
      <c r="U41" s="340">
        <f t="shared" si="3"/>
        <v>0</v>
      </c>
    </row>
    <row r="42" spans="2:21" x14ac:dyDescent="0.15">
      <c r="B42" s="346" t="s">
        <v>230</v>
      </c>
      <c r="C42" s="347" t="s">
        <v>443</v>
      </c>
      <c r="D42" s="348">
        <v>0</v>
      </c>
      <c r="E42" s="349">
        <v>0</v>
      </c>
      <c r="F42" s="350">
        <v>0</v>
      </c>
      <c r="G42" s="351">
        <f>⑨計算域Ⅳ!ES43</f>
        <v>0</v>
      </c>
      <c r="H42" s="352">
        <f>G42*⑩各種係数!E40</f>
        <v>0</v>
      </c>
      <c r="I42" s="348">
        <v>0</v>
      </c>
      <c r="J42" s="349">
        <f>I42*⑩各種係数!F40</f>
        <v>0</v>
      </c>
      <c r="K42" s="350">
        <f>I42*⑩各種係数!G40</f>
        <v>0</v>
      </c>
      <c r="L42" s="351">
        <f t="shared" si="0"/>
        <v>0</v>
      </c>
      <c r="M42" s="349"/>
      <c r="N42" s="349">
        <f>$M$49*⑩各種係数!H40</f>
        <v>0</v>
      </c>
      <c r="O42" s="353">
        <f>N42*⑩各種係数!E40</f>
        <v>0</v>
      </c>
      <c r="P42" s="348">
        <v>0</v>
      </c>
      <c r="Q42" s="349">
        <f>P42*⑩各種係数!F40</f>
        <v>0</v>
      </c>
      <c r="R42" s="350">
        <f>P42*⑩各種係数!G40</f>
        <v>0</v>
      </c>
      <c r="S42" s="348">
        <f t="shared" si="1"/>
        <v>0</v>
      </c>
      <c r="T42" s="349">
        <f t="shared" si="2"/>
        <v>0</v>
      </c>
      <c r="U42" s="350">
        <f t="shared" si="3"/>
        <v>0</v>
      </c>
    </row>
    <row r="43" spans="2:21" x14ac:dyDescent="0.15">
      <c r="B43" s="336" t="s">
        <v>231</v>
      </c>
      <c r="C43" s="337" t="s">
        <v>444</v>
      </c>
      <c r="D43" s="338">
        <v>0</v>
      </c>
      <c r="E43" s="339">
        <v>0</v>
      </c>
      <c r="F43" s="340">
        <v>0</v>
      </c>
      <c r="G43" s="341">
        <f>⑨計算域Ⅳ!ES44</f>
        <v>0</v>
      </c>
      <c r="H43" s="342">
        <f>G43*⑩各種係数!E41</f>
        <v>0</v>
      </c>
      <c r="I43" s="338">
        <v>0</v>
      </c>
      <c r="J43" s="339">
        <f>I43*⑩各種係数!F41</f>
        <v>0</v>
      </c>
      <c r="K43" s="340">
        <f>I43*⑩各種係数!G41</f>
        <v>0</v>
      </c>
      <c r="L43" s="341">
        <f t="shared" si="0"/>
        <v>0</v>
      </c>
      <c r="M43" s="339"/>
      <c r="N43" s="339">
        <f>$M$49*⑩各種係数!H41</f>
        <v>0</v>
      </c>
      <c r="O43" s="343">
        <f>N43*⑩各種係数!E41</f>
        <v>0</v>
      </c>
      <c r="P43" s="338">
        <v>0</v>
      </c>
      <c r="Q43" s="339">
        <f>P43*⑩各種係数!F41</f>
        <v>0</v>
      </c>
      <c r="R43" s="340">
        <f>P43*⑩各種係数!G41</f>
        <v>0</v>
      </c>
      <c r="S43" s="338">
        <f t="shared" si="1"/>
        <v>0</v>
      </c>
      <c r="T43" s="339">
        <f t="shared" si="2"/>
        <v>0</v>
      </c>
      <c r="U43" s="340">
        <f t="shared" si="3"/>
        <v>0</v>
      </c>
    </row>
    <row r="44" spans="2:21" x14ac:dyDescent="0.15">
      <c r="B44" s="346" t="s">
        <v>232</v>
      </c>
      <c r="C44" s="347" t="s">
        <v>445</v>
      </c>
      <c r="D44" s="348">
        <v>0</v>
      </c>
      <c r="E44" s="349">
        <v>0</v>
      </c>
      <c r="F44" s="350">
        <v>0</v>
      </c>
      <c r="G44" s="351">
        <f>⑨計算域Ⅳ!ES45</f>
        <v>0</v>
      </c>
      <c r="H44" s="352">
        <f>G44*⑩各種係数!E42</f>
        <v>0</v>
      </c>
      <c r="I44" s="348">
        <v>0</v>
      </c>
      <c r="J44" s="349">
        <f>I44*⑩各種係数!F42</f>
        <v>0</v>
      </c>
      <c r="K44" s="350">
        <f>I44*⑩各種係数!G42</f>
        <v>0</v>
      </c>
      <c r="L44" s="351">
        <f>F44+K44</f>
        <v>0</v>
      </c>
      <c r="M44" s="349"/>
      <c r="N44" s="349">
        <f>$M$49*⑩各種係数!H42</f>
        <v>0</v>
      </c>
      <c r="O44" s="353">
        <f>N44*⑩各種係数!E42</f>
        <v>0</v>
      </c>
      <c r="P44" s="348">
        <v>0</v>
      </c>
      <c r="Q44" s="349">
        <f>P44*⑩各種係数!F42</f>
        <v>0</v>
      </c>
      <c r="R44" s="350">
        <f>P44*⑩各種係数!G42</f>
        <v>0</v>
      </c>
      <c r="S44" s="348">
        <f t="shared" si="1"/>
        <v>0</v>
      </c>
      <c r="T44" s="349">
        <f t="shared" ref="T44:U48" si="4">E44+J44+Q44</f>
        <v>0</v>
      </c>
      <c r="U44" s="350">
        <f t="shared" si="4"/>
        <v>0</v>
      </c>
    </row>
    <row r="45" spans="2:21" x14ac:dyDescent="0.15">
      <c r="B45" s="336" t="s">
        <v>233</v>
      </c>
      <c r="C45" s="337" t="s">
        <v>446</v>
      </c>
      <c r="D45" s="338">
        <v>0</v>
      </c>
      <c r="E45" s="339">
        <v>0</v>
      </c>
      <c r="F45" s="340">
        <v>0</v>
      </c>
      <c r="G45" s="341">
        <f>⑨計算域Ⅳ!ES46</f>
        <v>0</v>
      </c>
      <c r="H45" s="342">
        <f>G45*⑩各種係数!E43</f>
        <v>0</v>
      </c>
      <c r="I45" s="338">
        <v>0</v>
      </c>
      <c r="J45" s="339">
        <f>I45*⑩各種係数!F43</f>
        <v>0</v>
      </c>
      <c r="K45" s="340">
        <f>I45*⑩各種係数!G43</f>
        <v>0</v>
      </c>
      <c r="L45" s="341">
        <f>F45+K45</f>
        <v>0</v>
      </c>
      <c r="M45" s="339"/>
      <c r="N45" s="339">
        <f>$M$49*⑩各種係数!H43</f>
        <v>0</v>
      </c>
      <c r="O45" s="343">
        <f>N45*⑩各種係数!E43</f>
        <v>0</v>
      </c>
      <c r="P45" s="338">
        <v>0</v>
      </c>
      <c r="Q45" s="339">
        <f>P45*⑩各種係数!F43</f>
        <v>0</v>
      </c>
      <c r="R45" s="340">
        <f>P45*⑩各種係数!G43</f>
        <v>0</v>
      </c>
      <c r="S45" s="338">
        <f t="shared" si="1"/>
        <v>0</v>
      </c>
      <c r="T45" s="339">
        <f t="shared" si="4"/>
        <v>0</v>
      </c>
      <c r="U45" s="340">
        <f t="shared" si="4"/>
        <v>0</v>
      </c>
    </row>
    <row r="46" spans="2:21" x14ac:dyDescent="0.15">
      <c r="B46" s="346" t="s">
        <v>234</v>
      </c>
      <c r="C46" s="347" t="s">
        <v>447</v>
      </c>
      <c r="D46" s="348">
        <v>0</v>
      </c>
      <c r="E46" s="349">
        <v>0</v>
      </c>
      <c r="F46" s="350">
        <v>0</v>
      </c>
      <c r="G46" s="351">
        <f>⑨計算域Ⅳ!ES47</f>
        <v>0</v>
      </c>
      <c r="H46" s="352">
        <f>G46*⑩各種係数!E44</f>
        <v>0</v>
      </c>
      <c r="I46" s="348">
        <v>0</v>
      </c>
      <c r="J46" s="349">
        <f>I46*⑩各種係数!F44</f>
        <v>0</v>
      </c>
      <c r="K46" s="350">
        <f>I46*⑩各種係数!G44</f>
        <v>0</v>
      </c>
      <c r="L46" s="351">
        <f>F46+K46</f>
        <v>0</v>
      </c>
      <c r="M46" s="349"/>
      <c r="N46" s="349">
        <f>$M$49*⑩各種係数!H44</f>
        <v>0</v>
      </c>
      <c r="O46" s="353">
        <f>N46*⑩各種係数!E44</f>
        <v>0</v>
      </c>
      <c r="P46" s="348">
        <v>0</v>
      </c>
      <c r="Q46" s="349">
        <f>P46*⑩各種係数!F44</f>
        <v>0</v>
      </c>
      <c r="R46" s="350">
        <f>P46*⑩各種係数!G44</f>
        <v>0</v>
      </c>
      <c r="S46" s="348">
        <f t="shared" si="1"/>
        <v>0</v>
      </c>
      <c r="T46" s="349">
        <f t="shared" si="4"/>
        <v>0</v>
      </c>
      <c r="U46" s="350">
        <f t="shared" si="4"/>
        <v>0</v>
      </c>
    </row>
    <row r="47" spans="2:21" x14ac:dyDescent="0.15">
      <c r="B47" s="336" t="s">
        <v>235</v>
      </c>
      <c r="C47" s="337" t="s">
        <v>448</v>
      </c>
      <c r="D47" s="338">
        <v>0</v>
      </c>
      <c r="E47" s="339">
        <v>0</v>
      </c>
      <c r="F47" s="340">
        <v>0</v>
      </c>
      <c r="G47" s="341">
        <f>⑨計算域Ⅳ!ES48</f>
        <v>0</v>
      </c>
      <c r="H47" s="342">
        <f>G47*⑩各種係数!E45</f>
        <v>0</v>
      </c>
      <c r="I47" s="338">
        <v>0</v>
      </c>
      <c r="J47" s="339">
        <f>I47*⑩各種係数!F45</f>
        <v>0</v>
      </c>
      <c r="K47" s="340">
        <f>I47*⑩各種係数!G45</f>
        <v>0</v>
      </c>
      <c r="L47" s="341">
        <f>F47+K47</f>
        <v>0</v>
      </c>
      <c r="M47" s="339"/>
      <c r="N47" s="339">
        <f>$M$49*⑩各種係数!H45</f>
        <v>0</v>
      </c>
      <c r="O47" s="343">
        <f>N47*⑩各種係数!E45</f>
        <v>0</v>
      </c>
      <c r="P47" s="338">
        <v>0</v>
      </c>
      <c r="Q47" s="339">
        <f>P47*⑩各種係数!F45</f>
        <v>0</v>
      </c>
      <c r="R47" s="340">
        <f>P47*⑩各種係数!G45</f>
        <v>0</v>
      </c>
      <c r="S47" s="338">
        <f t="shared" si="1"/>
        <v>0</v>
      </c>
      <c r="T47" s="339">
        <f t="shared" si="4"/>
        <v>0</v>
      </c>
      <c r="U47" s="340">
        <f t="shared" si="4"/>
        <v>0</v>
      </c>
    </row>
    <row r="48" spans="2:21" x14ac:dyDescent="0.15">
      <c r="B48" s="354" t="s">
        <v>236</v>
      </c>
      <c r="C48" s="355" t="s">
        <v>449</v>
      </c>
      <c r="D48" s="326">
        <v>0</v>
      </c>
      <c r="E48" s="327">
        <v>0</v>
      </c>
      <c r="F48" s="325">
        <v>0</v>
      </c>
      <c r="G48" s="356">
        <f>⑨計算域Ⅳ!ES49</f>
        <v>0</v>
      </c>
      <c r="H48" s="325">
        <f>G48*⑩各種係数!E46</f>
        <v>0</v>
      </c>
      <c r="I48" s="326">
        <v>0</v>
      </c>
      <c r="J48" s="327">
        <f>I48*⑩各種係数!F46</f>
        <v>0</v>
      </c>
      <c r="K48" s="325">
        <f>I48*⑩各種係数!G46</f>
        <v>0</v>
      </c>
      <c r="L48" s="326">
        <f>F48+K48</f>
        <v>0</v>
      </c>
      <c r="M48" s="327"/>
      <c r="N48" s="327">
        <f>$M$49*⑩各種係数!H46</f>
        <v>0</v>
      </c>
      <c r="O48" s="325">
        <f>N48*⑩各種係数!E46</f>
        <v>0</v>
      </c>
      <c r="P48" s="326">
        <v>0</v>
      </c>
      <c r="Q48" s="327">
        <f>P48*⑩各種係数!F46</f>
        <v>0</v>
      </c>
      <c r="R48" s="325">
        <f>P48*⑩各種係数!G46</f>
        <v>0</v>
      </c>
      <c r="S48" s="326">
        <f t="shared" si="1"/>
        <v>0</v>
      </c>
      <c r="T48" s="327">
        <f t="shared" si="4"/>
        <v>0</v>
      </c>
      <c r="U48" s="325">
        <f t="shared" si="4"/>
        <v>0</v>
      </c>
    </row>
    <row r="49" spans="2:21" ht="18" customHeight="1" thickBot="1" x14ac:dyDescent="0.2">
      <c r="B49" s="894" t="s">
        <v>63</v>
      </c>
      <c r="C49" s="895"/>
      <c r="D49" s="92">
        <f>SUM(D9:D48)</f>
        <v>0</v>
      </c>
      <c r="E49" s="93">
        <f>SUM(E9:E48)</f>
        <v>0</v>
      </c>
      <c r="F49" s="94">
        <f t="shared" ref="F49:L49" si="5">SUM(F9:F48)</f>
        <v>0</v>
      </c>
      <c r="G49" s="95">
        <f t="shared" si="5"/>
        <v>0</v>
      </c>
      <c r="H49" s="96">
        <f t="shared" si="5"/>
        <v>0</v>
      </c>
      <c r="I49" s="92">
        <f>SUM(I9:I48)</f>
        <v>0</v>
      </c>
      <c r="J49" s="93">
        <f>SUM(J9:J48)</f>
        <v>0</v>
      </c>
      <c r="K49" s="94">
        <f t="shared" si="5"/>
        <v>0</v>
      </c>
      <c r="L49" s="97">
        <f t="shared" si="5"/>
        <v>0</v>
      </c>
      <c r="M49" s="98">
        <f>L49*③入力!J49</f>
        <v>0</v>
      </c>
      <c r="N49" s="98">
        <f>SUM(N9:N48)</f>
        <v>0</v>
      </c>
      <c r="O49" s="96">
        <f t="shared" ref="O49:U49" si="6">SUM(O9:O48)</f>
        <v>0</v>
      </c>
      <c r="P49" s="92">
        <f t="shared" si="6"/>
        <v>0</v>
      </c>
      <c r="Q49" s="93">
        <f>SUM(Q9:Q48)</f>
        <v>0</v>
      </c>
      <c r="R49" s="94">
        <f t="shared" si="6"/>
        <v>0</v>
      </c>
      <c r="S49" s="92">
        <f t="shared" si="6"/>
        <v>0</v>
      </c>
      <c r="T49" s="93">
        <f t="shared" si="6"/>
        <v>0</v>
      </c>
      <c r="U49" s="94">
        <f t="shared" si="6"/>
        <v>0</v>
      </c>
    </row>
    <row r="50" spans="2:21" x14ac:dyDescent="0.15">
      <c r="B50" s="99"/>
      <c r="C50" s="100"/>
      <c r="D50" s="101"/>
      <c r="E50" s="101"/>
      <c r="F50" s="101"/>
      <c r="G50" s="101"/>
      <c r="H50" s="101"/>
      <c r="I50" s="101"/>
      <c r="J50" s="101"/>
      <c r="K50" s="101"/>
      <c r="L50" s="101"/>
      <c r="M50" s="101"/>
      <c r="N50" s="101"/>
      <c r="O50" s="101"/>
      <c r="P50" s="101"/>
      <c r="Q50" s="101"/>
      <c r="R50" s="101"/>
      <c r="S50" s="101"/>
      <c r="T50" s="101"/>
      <c r="U50" s="101"/>
    </row>
    <row r="52" spans="2:21" ht="14.25" thickBot="1" x14ac:dyDescent="0.2">
      <c r="K52" s="91" t="s">
        <v>64</v>
      </c>
    </row>
    <row r="53" spans="2:21" x14ac:dyDescent="0.15">
      <c r="B53" s="896" t="s">
        <v>191</v>
      </c>
      <c r="C53" s="897"/>
      <c r="D53" s="886" t="s">
        <v>18</v>
      </c>
      <c r="E53" s="887"/>
      <c r="F53" s="886" t="s">
        <v>145</v>
      </c>
      <c r="G53" s="887"/>
      <c r="H53" s="886" t="s">
        <v>146</v>
      </c>
      <c r="I53" s="887"/>
      <c r="J53" s="886" t="s">
        <v>58</v>
      </c>
      <c r="K53" s="887"/>
    </row>
    <row r="54" spans="2:21" ht="13.5" customHeight="1" x14ac:dyDescent="0.15">
      <c r="B54" s="900"/>
      <c r="C54" s="899"/>
      <c r="D54" s="888" t="s">
        <v>23</v>
      </c>
      <c r="E54" s="874" t="s">
        <v>24</v>
      </c>
      <c r="F54" s="888" t="s">
        <v>23</v>
      </c>
      <c r="G54" s="874" t="s">
        <v>24</v>
      </c>
      <c r="H54" s="888" t="s">
        <v>23</v>
      </c>
      <c r="I54" s="874" t="s">
        <v>24</v>
      </c>
      <c r="J54" s="888" t="s">
        <v>23</v>
      </c>
      <c r="K54" s="874" t="s">
        <v>24</v>
      </c>
    </row>
    <row r="55" spans="2:21" x14ac:dyDescent="0.15">
      <c r="B55" s="900"/>
      <c r="C55" s="899"/>
      <c r="D55" s="889"/>
      <c r="E55" s="875"/>
      <c r="F55" s="889"/>
      <c r="G55" s="875"/>
      <c r="H55" s="889"/>
      <c r="I55" s="875"/>
      <c r="J55" s="889"/>
      <c r="K55" s="875"/>
    </row>
    <row r="56" spans="2:21" x14ac:dyDescent="0.15">
      <c r="B56" s="901"/>
      <c r="C56" s="902"/>
      <c r="D56" s="903"/>
      <c r="E56" s="876"/>
      <c r="F56" s="903"/>
      <c r="G56" s="876"/>
      <c r="H56" s="889"/>
      <c r="I56" s="876"/>
      <c r="J56" s="903"/>
      <c r="K56" s="876"/>
    </row>
    <row r="57" spans="2:21" x14ac:dyDescent="0.15">
      <c r="B57" s="328" t="s">
        <v>192</v>
      </c>
      <c r="C57" s="329" t="s">
        <v>419</v>
      </c>
      <c r="D57" s="330">
        <f>D9*⑩各種係数!I7*③入力!$C$64</f>
        <v>0</v>
      </c>
      <c r="E57" s="332">
        <f>D9*⑩各種係数!J7*③入力!$C$64</f>
        <v>0</v>
      </c>
      <c r="F57" s="330">
        <f>I9*⑩各種係数!I7*③入力!$C$64</f>
        <v>0</v>
      </c>
      <c r="G57" s="332">
        <f>I9*⑩各種係数!J7*③入力!$C$64</f>
        <v>0</v>
      </c>
      <c r="H57" s="330">
        <f>P9*⑩各種係数!I7*③入力!$C$64</f>
        <v>0</v>
      </c>
      <c r="I57" s="344">
        <f>P9*⑩各種係数!J7*③入力!$C$64</f>
        <v>0</v>
      </c>
      <c r="J57" s="330">
        <f>D57+F57+H57</f>
        <v>0</v>
      </c>
      <c r="K57" s="332">
        <f>E57+G57+I57</f>
        <v>0</v>
      </c>
    </row>
    <row r="58" spans="2:21" x14ac:dyDescent="0.15">
      <c r="B58" s="346" t="s">
        <v>193</v>
      </c>
      <c r="C58" s="347" t="s">
        <v>50</v>
      </c>
      <c r="D58" s="348">
        <f>D10*⑩各種係数!I8*③入力!$C$64</f>
        <v>0</v>
      </c>
      <c r="E58" s="350">
        <f>D10*⑩各種係数!J8*③入力!$C$64</f>
        <v>0</v>
      </c>
      <c r="F58" s="348">
        <f>I10*⑩各種係数!I8*③入力!$C$64</f>
        <v>0</v>
      </c>
      <c r="G58" s="350">
        <f>I10*⑩各種係数!J8*③入力!$C$64</f>
        <v>0</v>
      </c>
      <c r="H58" s="348">
        <f>P10*⑩各種係数!I8*③入力!$C$64</f>
        <v>0</v>
      </c>
      <c r="I58" s="357">
        <f>P10*⑩各種係数!J8*③入力!$C$64</f>
        <v>0</v>
      </c>
      <c r="J58" s="348">
        <f t="shared" ref="J58:J91" si="7">D58+F58+H58</f>
        <v>0</v>
      </c>
      <c r="K58" s="350">
        <f t="shared" ref="K58:K91" si="8">E58+G58+I58</f>
        <v>0</v>
      </c>
    </row>
    <row r="59" spans="2:21" x14ac:dyDescent="0.15">
      <c r="B59" s="336" t="s">
        <v>194</v>
      </c>
      <c r="C59" s="337" t="s">
        <v>420</v>
      </c>
      <c r="D59" s="338">
        <f>D11*⑩各種係数!I9*③入力!$C$64</f>
        <v>0</v>
      </c>
      <c r="E59" s="340">
        <f>D11*⑩各種係数!J9*③入力!$C$64</f>
        <v>0</v>
      </c>
      <c r="F59" s="338">
        <f>I11*⑩各種係数!I9*③入力!$C$64</f>
        <v>0</v>
      </c>
      <c r="G59" s="340">
        <f>I11*⑩各種係数!J9*③入力!$C$64</f>
        <v>0</v>
      </c>
      <c r="H59" s="338">
        <f>P11*⑩各種係数!I9*③入力!$C$64</f>
        <v>0</v>
      </c>
      <c r="I59" s="345">
        <f>P11*⑩各種係数!J9*③入力!$C$64</f>
        <v>0</v>
      </c>
      <c r="J59" s="338">
        <f t="shared" si="7"/>
        <v>0</v>
      </c>
      <c r="K59" s="340">
        <f t="shared" si="8"/>
        <v>0</v>
      </c>
    </row>
    <row r="60" spans="2:21" x14ac:dyDescent="0.15">
      <c r="B60" s="346" t="s">
        <v>195</v>
      </c>
      <c r="C60" s="347" t="s">
        <v>196</v>
      </c>
      <c r="D60" s="348">
        <f>D12*⑩各種係数!I10*③入力!$C$64</f>
        <v>0</v>
      </c>
      <c r="E60" s="350">
        <f>D12*⑩各種係数!J10*③入力!$C$64</f>
        <v>0</v>
      </c>
      <c r="F60" s="348">
        <f>I12*⑩各種係数!I10*③入力!$C$64</f>
        <v>0</v>
      </c>
      <c r="G60" s="350">
        <f>I12*⑩各種係数!J10*③入力!$C$64</f>
        <v>0</v>
      </c>
      <c r="H60" s="348">
        <f>P12*⑩各種係数!I10*③入力!$C$64</f>
        <v>0</v>
      </c>
      <c r="I60" s="357">
        <f>P12*⑩各種係数!J10*③入力!$C$64</f>
        <v>0</v>
      </c>
      <c r="J60" s="348">
        <f t="shared" si="7"/>
        <v>0</v>
      </c>
      <c r="K60" s="350">
        <f t="shared" si="8"/>
        <v>0</v>
      </c>
    </row>
    <row r="61" spans="2:21" x14ac:dyDescent="0.15">
      <c r="B61" s="336" t="s">
        <v>197</v>
      </c>
      <c r="C61" s="337" t="s">
        <v>421</v>
      </c>
      <c r="D61" s="338">
        <f>D13*⑩各種係数!I11*③入力!$C$64</f>
        <v>0</v>
      </c>
      <c r="E61" s="340">
        <f>D13*⑩各種係数!J11*③入力!$C$64</f>
        <v>0</v>
      </c>
      <c r="F61" s="338">
        <f>I13*⑩各種係数!I11*③入力!$C$64</f>
        <v>0</v>
      </c>
      <c r="G61" s="340">
        <f>I13*⑩各種係数!J11*③入力!$C$64</f>
        <v>0</v>
      </c>
      <c r="H61" s="338">
        <f>P13*⑩各種係数!I11*③入力!$C$64</f>
        <v>0</v>
      </c>
      <c r="I61" s="345">
        <f>P13*⑩各種係数!J11*③入力!$C$64</f>
        <v>0</v>
      </c>
      <c r="J61" s="338">
        <f t="shared" si="7"/>
        <v>0</v>
      </c>
      <c r="K61" s="340">
        <f t="shared" si="8"/>
        <v>0</v>
      </c>
    </row>
    <row r="62" spans="2:21" x14ac:dyDescent="0.15">
      <c r="B62" s="346" t="s">
        <v>198</v>
      </c>
      <c r="C62" s="347" t="s">
        <v>422</v>
      </c>
      <c r="D62" s="348">
        <f>D14*⑩各種係数!I12*③入力!$C$64</f>
        <v>0</v>
      </c>
      <c r="E62" s="350">
        <f>D14*⑩各種係数!J12*③入力!$C$64</f>
        <v>0</v>
      </c>
      <c r="F62" s="348">
        <f>I14*⑩各種係数!I12*③入力!$C$64</f>
        <v>0</v>
      </c>
      <c r="G62" s="350">
        <f>I14*⑩各種係数!J12*③入力!$C$64</f>
        <v>0</v>
      </c>
      <c r="H62" s="348">
        <f>P14*⑩各種係数!I12*③入力!$C$64</f>
        <v>0</v>
      </c>
      <c r="I62" s="357">
        <f>P14*⑩各種係数!J12*③入力!$C$64</f>
        <v>0</v>
      </c>
      <c r="J62" s="348">
        <f t="shared" si="7"/>
        <v>0</v>
      </c>
      <c r="K62" s="350">
        <f t="shared" si="8"/>
        <v>0</v>
      </c>
    </row>
    <row r="63" spans="2:21" x14ac:dyDescent="0.15">
      <c r="B63" s="336" t="s">
        <v>199</v>
      </c>
      <c r="C63" s="337" t="s">
        <v>423</v>
      </c>
      <c r="D63" s="338">
        <f>D15*⑩各種係数!I13*③入力!$C$64</f>
        <v>0</v>
      </c>
      <c r="E63" s="340">
        <f>D15*⑩各種係数!J13*③入力!$C$64</f>
        <v>0</v>
      </c>
      <c r="F63" s="338">
        <f>I15*⑩各種係数!I13*③入力!$C$64</f>
        <v>0</v>
      </c>
      <c r="G63" s="340">
        <f>I15*⑩各種係数!J13*③入力!$C$64</f>
        <v>0</v>
      </c>
      <c r="H63" s="338">
        <f>P15*⑩各種係数!I13*③入力!$C$64</f>
        <v>0</v>
      </c>
      <c r="I63" s="345">
        <f>P15*⑩各種係数!J13*③入力!$C$64</f>
        <v>0</v>
      </c>
      <c r="J63" s="338">
        <f t="shared" si="7"/>
        <v>0</v>
      </c>
      <c r="K63" s="340">
        <f t="shared" si="8"/>
        <v>0</v>
      </c>
    </row>
    <row r="64" spans="2:21" x14ac:dyDescent="0.15">
      <c r="B64" s="346" t="s">
        <v>200</v>
      </c>
      <c r="C64" s="347" t="s">
        <v>424</v>
      </c>
      <c r="D64" s="348">
        <f>D16*⑩各種係数!I14*③入力!$C$64</f>
        <v>0</v>
      </c>
      <c r="E64" s="350">
        <f>D16*⑩各種係数!J14*③入力!$C$64</f>
        <v>0</v>
      </c>
      <c r="F64" s="348">
        <f>I16*⑩各種係数!I14*③入力!$C$64</f>
        <v>0</v>
      </c>
      <c r="G64" s="350">
        <f>I16*⑩各種係数!J14*③入力!$C$64</f>
        <v>0</v>
      </c>
      <c r="H64" s="348">
        <f>P16*⑩各種係数!I14*③入力!$C$64</f>
        <v>0</v>
      </c>
      <c r="I64" s="357">
        <f>P16*⑩各種係数!J14*③入力!$C$64</f>
        <v>0</v>
      </c>
      <c r="J64" s="348">
        <f t="shared" si="7"/>
        <v>0</v>
      </c>
      <c r="K64" s="350">
        <f t="shared" si="8"/>
        <v>0</v>
      </c>
    </row>
    <row r="65" spans="2:11" x14ac:dyDescent="0.15">
      <c r="B65" s="336" t="s">
        <v>201</v>
      </c>
      <c r="C65" s="337" t="s">
        <v>425</v>
      </c>
      <c r="D65" s="338">
        <f>D17*⑩各種係数!I15*③入力!$C$64</f>
        <v>0</v>
      </c>
      <c r="E65" s="340">
        <f>D17*⑩各種係数!J15*③入力!$C$64</f>
        <v>0</v>
      </c>
      <c r="F65" s="338">
        <f>I17*⑩各種係数!I15*③入力!$C$64</f>
        <v>0</v>
      </c>
      <c r="G65" s="340">
        <f>I17*⑩各種係数!J15*③入力!$C$64</f>
        <v>0</v>
      </c>
      <c r="H65" s="338">
        <f>P17*⑩各種係数!I15*③入力!$C$64</f>
        <v>0</v>
      </c>
      <c r="I65" s="345">
        <f>P17*⑩各種係数!J15*③入力!$C$64</f>
        <v>0</v>
      </c>
      <c r="J65" s="338">
        <f t="shared" si="7"/>
        <v>0</v>
      </c>
      <c r="K65" s="340">
        <f t="shared" si="8"/>
        <v>0</v>
      </c>
    </row>
    <row r="66" spans="2:11" x14ac:dyDescent="0.15">
      <c r="B66" s="346" t="s">
        <v>202</v>
      </c>
      <c r="C66" s="347" t="s">
        <v>426</v>
      </c>
      <c r="D66" s="348">
        <f>D18*⑩各種係数!I16*③入力!$C$64</f>
        <v>0</v>
      </c>
      <c r="E66" s="350">
        <f>D18*⑩各種係数!J16*③入力!$C$64</f>
        <v>0</v>
      </c>
      <c r="F66" s="348">
        <f>I18*⑩各種係数!I16*③入力!$C$64</f>
        <v>0</v>
      </c>
      <c r="G66" s="350">
        <f>I18*⑩各種係数!J16*③入力!$C$64</f>
        <v>0</v>
      </c>
      <c r="H66" s="348">
        <f>P18*⑩各種係数!I16*③入力!$C$64</f>
        <v>0</v>
      </c>
      <c r="I66" s="357">
        <f>P18*⑩各種係数!J16*③入力!$C$64</f>
        <v>0</v>
      </c>
      <c r="J66" s="348">
        <f t="shared" si="7"/>
        <v>0</v>
      </c>
      <c r="K66" s="350">
        <f t="shared" si="8"/>
        <v>0</v>
      </c>
    </row>
    <row r="67" spans="2:11" x14ac:dyDescent="0.15">
      <c r="B67" s="336" t="s">
        <v>203</v>
      </c>
      <c r="C67" s="337" t="s">
        <v>204</v>
      </c>
      <c r="D67" s="338">
        <f>D19*⑩各種係数!I17*③入力!$C$64</f>
        <v>0</v>
      </c>
      <c r="E67" s="340">
        <f>D19*⑩各種係数!J17*③入力!$C$64</f>
        <v>0</v>
      </c>
      <c r="F67" s="338">
        <f>I19*⑩各種係数!I17*③入力!$C$64</f>
        <v>0</v>
      </c>
      <c r="G67" s="340">
        <f>I19*⑩各種係数!J17*③入力!$C$64</f>
        <v>0</v>
      </c>
      <c r="H67" s="338">
        <f>P19*⑩各種係数!I17*③入力!$C$64</f>
        <v>0</v>
      </c>
      <c r="I67" s="345">
        <f>P19*⑩各種係数!J17*③入力!$C$64</f>
        <v>0</v>
      </c>
      <c r="J67" s="338">
        <f t="shared" si="7"/>
        <v>0</v>
      </c>
      <c r="K67" s="340">
        <f t="shared" si="8"/>
        <v>0</v>
      </c>
    </row>
    <row r="68" spans="2:11" x14ac:dyDescent="0.15">
      <c r="B68" s="346" t="s">
        <v>205</v>
      </c>
      <c r="C68" s="347" t="s">
        <v>427</v>
      </c>
      <c r="D68" s="348">
        <f>D20*⑩各種係数!I18*③入力!$C$64</f>
        <v>0</v>
      </c>
      <c r="E68" s="350">
        <f>D20*⑩各種係数!J18*③入力!$C$64</f>
        <v>0</v>
      </c>
      <c r="F68" s="348">
        <f>I20*⑩各種係数!I18*③入力!$C$64</f>
        <v>0</v>
      </c>
      <c r="G68" s="350">
        <f>I20*⑩各種係数!J18*③入力!$C$64</f>
        <v>0</v>
      </c>
      <c r="H68" s="348">
        <f>P20*⑩各種係数!I18*③入力!$C$64</f>
        <v>0</v>
      </c>
      <c r="I68" s="357">
        <f>P20*⑩各種係数!J18*③入力!$C$64</f>
        <v>0</v>
      </c>
      <c r="J68" s="348">
        <f t="shared" si="7"/>
        <v>0</v>
      </c>
      <c r="K68" s="350">
        <f t="shared" si="8"/>
        <v>0</v>
      </c>
    </row>
    <row r="69" spans="2:11" x14ac:dyDescent="0.15">
      <c r="B69" s="336" t="s">
        <v>206</v>
      </c>
      <c r="C69" s="337" t="s">
        <v>428</v>
      </c>
      <c r="D69" s="338">
        <f>D21*⑩各種係数!I19*③入力!$C$64</f>
        <v>0</v>
      </c>
      <c r="E69" s="340">
        <f>D21*⑩各種係数!J19*③入力!$C$64</f>
        <v>0</v>
      </c>
      <c r="F69" s="338">
        <f>I21*⑩各種係数!I19*③入力!$C$64</f>
        <v>0</v>
      </c>
      <c r="G69" s="340">
        <f>I21*⑩各種係数!J19*③入力!$C$64</f>
        <v>0</v>
      </c>
      <c r="H69" s="338">
        <f>P21*⑩各種係数!I19*③入力!$C$64</f>
        <v>0</v>
      </c>
      <c r="I69" s="345">
        <f>P21*⑩各種係数!J19*③入力!$C$64</f>
        <v>0</v>
      </c>
      <c r="J69" s="338">
        <f t="shared" si="7"/>
        <v>0</v>
      </c>
      <c r="K69" s="340">
        <f t="shared" si="8"/>
        <v>0</v>
      </c>
    </row>
    <row r="70" spans="2:11" x14ac:dyDescent="0.15">
      <c r="B70" s="346" t="s">
        <v>207</v>
      </c>
      <c r="C70" s="347" t="s">
        <v>429</v>
      </c>
      <c r="D70" s="348">
        <f>D22*⑩各種係数!I20*③入力!$C$64</f>
        <v>0</v>
      </c>
      <c r="E70" s="350">
        <f>D22*⑩各種係数!J20*③入力!$C$64</f>
        <v>0</v>
      </c>
      <c r="F70" s="348">
        <f>I22*⑩各種係数!I20*③入力!$C$64</f>
        <v>0</v>
      </c>
      <c r="G70" s="350">
        <f>I22*⑩各種係数!J20*③入力!$C$64</f>
        <v>0</v>
      </c>
      <c r="H70" s="348">
        <f>P22*⑩各種係数!I20*③入力!$C$64</f>
        <v>0</v>
      </c>
      <c r="I70" s="357">
        <f>P22*⑩各種係数!J20*③入力!$C$64</f>
        <v>0</v>
      </c>
      <c r="J70" s="348">
        <f t="shared" si="7"/>
        <v>0</v>
      </c>
      <c r="K70" s="350">
        <f t="shared" si="8"/>
        <v>0</v>
      </c>
    </row>
    <row r="71" spans="2:11" x14ac:dyDescent="0.15">
      <c r="B71" s="336" t="s">
        <v>208</v>
      </c>
      <c r="C71" s="337" t="s">
        <v>430</v>
      </c>
      <c r="D71" s="338">
        <f>D23*⑩各種係数!I21*③入力!$C$64</f>
        <v>0</v>
      </c>
      <c r="E71" s="340">
        <f>D23*⑩各種係数!J21*③入力!$C$64</f>
        <v>0</v>
      </c>
      <c r="F71" s="338">
        <f>I23*⑩各種係数!I21*③入力!$C$64</f>
        <v>0</v>
      </c>
      <c r="G71" s="340">
        <f>I23*⑩各種係数!J21*③入力!$C$64</f>
        <v>0</v>
      </c>
      <c r="H71" s="338">
        <f>P23*⑩各種係数!I21*③入力!$C$64</f>
        <v>0</v>
      </c>
      <c r="I71" s="345">
        <f>P23*⑩各種係数!J21*③入力!$C$64</f>
        <v>0</v>
      </c>
      <c r="J71" s="338">
        <f t="shared" si="7"/>
        <v>0</v>
      </c>
      <c r="K71" s="340">
        <f t="shared" si="8"/>
        <v>0</v>
      </c>
    </row>
    <row r="72" spans="2:11" x14ac:dyDescent="0.15">
      <c r="B72" s="346" t="s">
        <v>209</v>
      </c>
      <c r="C72" s="347" t="s">
        <v>431</v>
      </c>
      <c r="D72" s="348">
        <f>D24*⑩各種係数!I22*③入力!$C$64</f>
        <v>0</v>
      </c>
      <c r="E72" s="350">
        <f>D24*⑩各種係数!J22*③入力!$C$64</f>
        <v>0</v>
      </c>
      <c r="F72" s="348">
        <f>I24*⑩各種係数!I22*③入力!$C$64</f>
        <v>0</v>
      </c>
      <c r="G72" s="350">
        <f>I24*⑩各種係数!J22*③入力!$C$64</f>
        <v>0</v>
      </c>
      <c r="H72" s="348">
        <f>P24*⑩各種係数!I22*③入力!$C$64</f>
        <v>0</v>
      </c>
      <c r="I72" s="357">
        <f>P24*⑩各種係数!J22*③入力!$C$64</f>
        <v>0</v>
      </c>
      <c r="J72" s="348">
        <f t="shared" si="7"/>
        <v>0</v>
      </c>
      <c r="K72" s="350">
        <f t="shared" si="8"/>
        <v>0</v>
      </c>
    </row>
    <row r="73" spans="2:11" x14ac:dyDescent="0.15">
      <c r="B73" s="336" t="s">
        <v>210</v>
      </c>
      <c r="C73" s="337" t="s">
        <v>432</v>
      </c>
      <c r="D73" s="338">
        <f>D25*⑩各種係数!I23*③入力!$C$64</f>
        <v>0</v>
      </c>
      <c r="E73" s="340">
        <f>D25*⑩各種係数!J23*③入力!$C$64</f>
        <v>0</v>
      </c>
      <c r="F73" s="338">
        <f>I25*⑩各種係数!I23*③入力!$C$64</f>
        <v>0</v>
      </c>
      <c r="G73" s="340">
        <f>I25*⑩各種係数!J23*③入力!$C$64</f>
        <v>0</v>
      </c>
      <c r="H73" s="338">
        <f>P25*⑩各種係数!I23*③入力!$C$64</f>
        <v>0</v>
      </c>
      <c r="I73" s="345">
        <f>P25*⑩各種係数!J23*③入力!$C$64</f>
        <v>0</v>
      </c>
      <c r="J73" s="338">
        <f t="shared" si="7"/>
        <v>0</v>
      </c>
      <c r="K73" s="340">
        <f t="shared" si="8"/>
        <v>0</v>
      </c>
    </row>
    <row r="74" spans="2:11" x14ac:dyDescent="0.15">
      <c r="B74" s="346" t="s">
        <v>211</v>
      </c>
      <c r="C74" s="347" t="s">
        <v>433</v>
      </c>
      <c r="D74" s="348">
        <f>D26*⑩各種係数!I24*③入力!$C$64</f>
        <v>0</v>
      </c>
      <c r="E74" s="350">
        <f>D26*⑩各種係数!J24*③入力!$C$64</f>
        <v>0</v>
      </c>
      <c r="F74" s="348">
        <f>I26*⑩各種係数!I24*③入力!$C$64</f>
        <v>0</v>
      </c>
      <c r="G74" s="350">
        <f>I26*⑩各種係数!J24*③入力!$C$64</f>
        <v>0</v>
      </c>
      <c r="H74" s="348">
        <f>P26*⑩各種係数!I24*③入力!$C$64</f>
        <v>0</v>
      </c>
      <c r="I74" s="357">
        <f>P26*⑩各種係数!J24*③入力!$C$64</f>
        <v>0</v>
      </c>
      <c r="J74" s="348">
        <f t="shared" si="7"/>
        <v>0</v>
      </c>
      <c r="K74" s="350">
        <f t="shared" si="8"/>
        <v>0</v>
      </c>
    </row>
    <row r="75" spans="2:11" x14ac:dyDescent="0.15">
      <c r="B75" s="336" t="s">
        <v>212</v>
      </c>
      <c r="C75" s="337" t="s">
        <v>434</v>
      </c>
      <c r="D75" s="338">
        <f>D27*⑩各種係数!I25*③入力!$C$64</f>
        <v>0</v>
      </c>
      <c r="E75" s="340">
        <f>D27*⑩各種係数!J25*③入力!$C$64</f>
        <v>0</v>
      </c>
      <c r="F75" s="338">
        <f>I27*⑩各種係数!I25*③入力!$C$64</f>
        <v>0</v>
      </c>
      <c r="G75" s="340">
        <f>I27*⑩各種係数!J25*③入力!$C$64</f>
        <v>0</v>
      </c>
      <c r="H75" s="338">
        <f>P27*⑩各種係数!I25*③入力!$C$64</f>
        <v>0</v>
      </c>
      <c r="I75" s="345">
        <f>P27*⑩各種係数!J25*③入力!$C$64</f>
        <v>0</v>
      </c>
      <c r="J75" s="338">
        <f t="shared" si="7"/>
        <v>0</v>
      </c>
      <c r="K75" s="340">
        <f t="shared" si="8"/>
        <v>0</v>
      </c>
    </row>
    <row r="76" spans="2:11" x14ac:dyDescent="0.15">
      <c r="B76" s="346" t="s">
        <v>213</v>
      </c>
      <c r="C76" s="347" t="s">
        <v>435</v>
      </c>
      <c r="D76" s="348">
        <f>D28*⑩各種係数!I26*③入力!$C$64</f>
        <v>0</v>
      </c>
      <c r="E76" s="350">
        <f>D28*⑩各種係数!J26*③入力!$C$64</f>
        <v>0</v>
      </c>
      <c r="F76" s="348">
        <f>I28*⑩各種係数!I26*③入力!$C$64</f>
        <v>0</v>
      </c>
      <c r="G76" s="350">
        <f>I28*⑩各種係数!J26*③入力!$C$64</f>
        <v>0</v>
      </c>
      <c r="H76" s="348">
        <f>P28*⑩各種係数!I26*③入力!$C$64</f>
        <v>0</v>
      </c>
      <c r="I76" s="357">
        <f>P28*⑩各種係数!J26*③入力!$C$64</f>
        <v>0</v>
      </c>
      <c r="J76" s="348">
        <f t="shared" si="7"/>
        <v>0</v>
      </c>
      <c r="K76" s="350">
        <f t="shared" si="8"/>
        <v>0</v>
      </c>
    </row>
    <row r="77" spans="2:11" x14ac:dyDescent="0.15">
      <c r="B77" s="336" t="s">
        <v>214</v>
      </c>
      <c r="C77" s="337" t="s">
        <v>436</v>
      </c>
      <c r="D77" s="338">
        <f>D29*⑩各種係数!I27*③入力!$C$64</f>
        <v>0</v>
      </c>
      <c r="E77" s="340">
        <f>D29*⑩各種係数!J27*③入力!$C$64</f>
        <v>0</v>
      </c>
      <c r="F77" s="338">
        <f>I29*⑩各種係数!I27*③入力!$C$64</f>
        <v>0</v>
      </c>
      <c r="G77" s="340">
        <f>I29*⑩各種係数!J27*③入力!$C$64</f>
        <v>0</v>
      </c>
      <c r="H77" s="338">
        <f>P29*⑩各種係数!I27*③入力!$C$64</f>
        <v>0</v>
      </c>
      <c r="I77" s="345">
        <f>P29*⑩各種係数!J27*③入力!$C$64</f>
        <v>0</v>
      </c>
      <c r="J77" s="338">
        <f t="shared" si="7"/>
        <v>0</v>
      </c>
      <c r="K77" s="340">
        <f t="shared" si="8"/>
        <v>0</v>
      </c>
    </row>
    <row r="78" spans="2:11" x14ac:dyDescent="0.15">
      <c r="B78" s="346" t="s">
        <v>215</v>
      </c>
      <c r="C78" s="347" t="s">
        <v>437</v>
      </c>
      <c r="D78" s="348">
        <f>D30*⑩各種係数!I28*③入力!$C$64</f>
        <v>0</v>
      </c>
      <c r="E78" s="350">
        <f>D30*⑩各種係数!J28*③入力!$C$64</f>
        <v>0</v>
      </c>
      <c r="F78" s="348">
        <f>I30*⑩各種係数!I28*③入力!$C$64</f>
        <v>0</v>
      </c>
      <c r="G78" s="350">
        <f>I30*⑩各種係数!J28*③入力!$C$64</f>
        <v>0</v>
      </c>
      <c r="H78" s="348">
        <f>P30*⑩各種係数!I28*③入力!$C$64</f>
        <v>0</v>
      </c>
      <c r="I78" s="357">
        <f>P30*⑩各種係数!J28*③入力!$C$64</f>
        <v>0</v>
      </c>
      <c r="J78" s="348">
        <f t="shared" si="7"/>
        <v>0</v>
      </c>
      <c r="K78" s="350">
        <f t="shared" si="8"/>
        <v>0</v>
      </c>
    </row>
    <row r="79" spans="2:11" x14ac:dyDescent="0.15">
      <c r="B79" s="336" t="s">
        <v>216</v>
      </c>
      <c r="C79" s="337" t="s">
        <v>217</v>
      </c>
      <c r="D79" s="338">
        <f>D31*⑩各種係数!I29*③入力!$C$64</f>
        <v>0</v>
      </c>
      <c r="E79" s="340">
        <f>D31*⑩各種係数!J29*③入力!$C$64</f>
        <v>0</v>
      </c>
      <c r="F79" s="338">
        <f>I31*⑩各種係数!I29*③入力!$C$64</f>
        <v>0</v>
      </c>
      <c r="G79" s="340">
        <f>I31*⑩各種係数!J29*③入力!$C$64</f>
        <v>0</v>
      </c>
      <c r="H79" s="338">
        <f>P31*⑩各種係数!I29*③入力!$C$64</f>
        <v>0</v>
      </c>
      <c r="I79" s="345">
        <f>P31*⑩各種係数!J29*③入力!$C$64</f>
        <v>0</v>
      </c>
      <c r="J79" s="338">
        <f t="shared" si="7"/>
        <v>0</v>
      </c>
      <c r="K79" s="340">
        <f t="shared" si="8"/>
        <v>0</v>
      </c>
    </row>
    <row r="80" spans="2:11" x14ac:dyDescent="0.15">
      <c r="B80" s="346" t="s">
        <v>218</v>
      </c>
      <c r="C80" s="347" t="s">
        <v>65</v>
      </c>
      <c r="D80" s="348">
        <f>D32*⑩各種係数!I30*③入力!$C$64</f>
        <v>0</v>
      </c>
      <c r="E80" s="350">
        <f>D32*⑩各種係数!J30*③入力!$C$64</f>
        <v>0</v>
      </c>
      <c r="F80" s="348">
        <f>I32*⑩各種係数!I30*③入力!$C$64</f>
        <v>0</v>
      </c>
      <c r="G80" s="350">
        <f>I32*⑩各種係数!J30*③入力!$C$64</f>
        <v>0</v>
      </c>
      <c r="H80" s="348">
        <f>P32*⑩各種係数!I30*③入力!$C$64</f>
        <v>0</v>
      </c>
      <c r="I80" s="357">
        <f>P32*⑩各種係数!J30*③入力!$C$64</f>
        <v>0</v>
      </c>
      <c r="J80" s="348">
        <f t="shared" si="7"/>
        <v>0</v>
      </c>
      <c r="K80" s="350">
        <f t="shared" si="8"/>
        <v>0</v>
      </c>
    </row>
    <row r="81" spans="2:11" x14ac:dyDescent="0.15">
      <c r="B81" s="336" t="s">
        <v>219</v>
      </c>
      <c r="C81" s="337" t="s">
        <v>581</v>
      </c>
      <c r="D81" s="338">
        <f>D33*⑩各種係数!I31*③入力!$C$64</f>
        <v>0</v>
      </c>
      <c r="E81" s="340">
        <f>D33*⑩各種係数!J31*③入力!$C$64</f>
        <v>0</v>
      </c>
      <c r="F81" s="338">
        <f>I33*⑩各種係数!I31*③入力!$C$64</f>
        <v>0</v>
      </c>
      <c r="G81" s="340">
        <f>I33*⑩各種係数!J31*③入力!$C$64</f>
        <v>0</v>
      </c>
      <c r="H81" s="338">
        <f>P33*⑩各種係数!I31*③入力!$C$64</f>
        <v>0</v>
      </c>
      <c r="I81" s="345">
        <f>P33*⑩各種係数!J31*③入力!$C$64</f>
        <v>0</v>
      </c>
      <c r="J81" s="338">
        <f t="shared" si="7"/>
        <v>0</v>
      </c>
      <c r="K81" s="340">
        <f t="shared" si="8"/>
        <v>0</v>
      </c>
    </row>
    <row r="82" spans="2:11" x14ac:dyDescent="0.15">
      <c r="B82" s="346" t="s">
        <v>220</v>
      </c>
      <c r="C82" s="347" t="s">
        <v>221</v>
      </c>
      <c r="D82" s="348">
        <f>D34*⑩各種係数!I32*③入力!$C$64</f>
        <v>0</v>
      </c>
      <c r="E82" s="350">
        <f>D34*⑩各種係数!J32*③入力!$C$64</f>
        <v>0</v>
      </c>
      <c r="F82" s="348">
        <f>I34*⑩各種係数!I32*③入力!$C$64</f>
        <v>0</v>
      </c>
      <c r="G82" s="350">
        <f>I34*⑩各種係数!J32*③入力!$C$64</f>
        <v>0</v>
      </c>
      <c r="H82" s="348">
        <f>P34*⑩各種係数!I32*③入力!$C$64</f>
        <v>0</v>
      </c>
      <c r="I82" s="357">
        <f>P34*⑩各種係数!J32*③入力!$C$64</f>
        <v>0</v>
      </c>
      <c r="J82" s="348">
        <f t="shared" si="7"/>
        <v>0</v>
      </c>
      <c r="K82" s="350">
        <f t="shared" si="8"/>
        <v>0</v>
      </c>
    </row>
    <row r="83" spans="2:11" x14ac:dyDescent="0.15">
      <c r="B83" s="336" t="s">
        <v>222</v>
      </c>
      <c r="C83" s="337" t="s">
        <v>223</v>
      </c>
      <c r="D83" s="338">
        <f>D35*⑩各種係数!I33*③入力!$C$64</f>
        <v>0</v>
      </c>
      <c r="E83" s="340">
        <f>D35*⑩各種係数!J33*③入力!$C$64</f>
        <v>0</v>
      </c>
      <c r="F83" s="338">
        <f>I35*⑩各種係数!I33*③入力!$C$64</f>
        <v>0</v>
      </c>
      <c r="G83" s="340">
        <f>I35*⑩各種係数!J33*③入力!$C$64</f>
        <v>0</v>
      </c>
      <c r="H83" s="338">
        <f>P35*⑩各種係数!I33*③入力!$C$64</f>
        <v>0</v>
      </c>
      <c r="I83" s="345">
        <f>P35*⑩各種係数!J33*③入力!$C$64</f>
        <v>0</v>
      </c>
      <c r="J83" s="338">
        <f t="shared" si="7"/>
        <v>0</v>
      </c>
      <c r="K83" s="340">
        <f t="shared" si="8"/>
        <v>0</v>
      </c>
    </row>
    <row r="84" spans="2:11" x14ac:dyDescent="0.15">
      <c r="B84" s="346" t="s">
        <v>224</v>
      </c>
      <c r="C84" s="347" t="s">
        <v>438</v>
      </c>
      <c r="D84" s="348">
        <f>D36*⑩各種係数!I34*③入力!$C$64</f>
        <v>0</v>
      </c>
      <c r="E84" s="350">
        <f>D36*⑩各種係数!J34*③入力!$C$64</f>
        <v>0</v>
      </c>
      <c r="F84" s="348">
        <f>I36*⑩各種係数!I34*③入力!$C$64</f>
        <v>0</v>
      </c>
      <c r="G84" s="350">
        <f>I36*⑩各種係数!J34*③入力!$C$64</f>
        <v>0</v>
      </c>
      <c r="H84" s="348">
        <f>P36*⑩各種係数!I34*③入力!$C$64</f>
        <v>0</v>
      </c>
      <c r="I84" s="357">
        <f>P36*⑩各種係数!J34*③入力!$C$64</f>
        <v>0</v>
      </c>
      <c r="J84" s="348">
        <f t="shared" si="7"/>
        <v>0</v>
      </c>
      <c r="K84" s="350">
        <f t="shared" si="8"/>
        <v>0</v>
      </c>
    </row>
    <row r="85" spans="2:11" x14ac:dyDescent="0.15">
      <c r="B85" s="336" t="s">
        <v>225</v>
      </c>
      <c r="C85" s="337" t="s">
        <v>439</v>
      </c>
      <c r="D85" s="338">
        <f>D37*⑩各種係数!I35*③入力!$C$64</f>
        <v>0</v>
      </c>
      <c r="E85" s="340">
        <f>D37*⑩各種係数!J35*③入力!$C$64</f>
        <v>0</v>
      </c>
      <c r="F85" s="338">
        <f>I37*⑩各種係数!I35*③入力!$C$64</f>
        <v>0</v>
      </c>
      <c r="G85" s="340">
        <f>I37*⑩各種係数!J35*③入力!$C$64</f>
        <v>0</v>
      </c>
      <c r="H85" s="338">
        <f>P37*⑩各種係数!I35*③入力!$C$64</f>
        <v>0</v>
      </c>
      <c r="I85" s="345">
        <f>P37*⑩各種係数!J35*③入力!$C$64</f>
        <v>0</v>
      </c>
      <c r="J85" s="338">
        <f t="shared" si="7"/>
        <v>0</v>
      </c>
      <c r="K85" s="340">
        <f t="shared" si="8"/>
        <v>0</v>
      </c>
    </row>
    <row r="86" spans="2:11" x14ac:dyDescent="0.15">
      <c r="B86" s="346" t="s">
        <v>226</v>
      </c>
      <c r="C86" s="347" t="s">
        <v>88</v>
      </c>
      <c r="D86" s="348">
        <f>D38*⑩各種係数!I36*③入力!$C$64</f>
        <v>0</v>
      </c>
      <c r="E86" s="350">
        <f>D38*⑩各種係数!J36*③入力!$C$64</f>
        <v>0</v>
      </c>
      <c r="F86" s="348">
        <f>I38*⑩各種係数!I36*③入力!$C$64</f>
        <v>0</v>
      </c>
      <c r="G86" s="350">
        <f>I38*⑩各種係数!J36*③入力!$C$64</f>
        <v>0</v>
      </c>
      <c r="H86" s="348">
        <f>P38*⑩各種係数!I36*③入力!$C$64</f>
        <v>0</v>
      </c>
      <c r="I86" s="357">
        <f>P38*⑩各種係数!J36*③入力!$C$64</f>
        <v>0</v>
      </c>
      <c r="J86" s="348">
        <f t="shared" si="7"/>
        <v>0</v>
      </c>
      <c r="K86" s="350">
        <f t="shared" si="8"/>
        <v>0</v>
      </c>
    </row>
    <row r="87" spans="2:11" x14ac:dyDescent="0.15">
      <c r="B87" s="336" t="s">
        <v>227</v>
      </c>
      <c r="C87" s="337" t="s">
        <v>440</v>
      </c>
      <c r="D87" s="338">
        <f>D39*⑩各種係数!I37*③入力!$C$64</f>
        <v>0</v>
      </c>
      <c r="E87" s="340">
        <f>D39*⑩各種係数!J37*③入力!$C$64</f>
        <v>0</v>
      </c>
      <c r="F87" s="338">
        <f>I39*⑩各種係数!I37*③入力!$C$64</f>
        <v>0</v>
      </c>
      <c r="G87" s="340">
        <f>I39*⑩各種係数!J37*③入力!$C$64</f>
        <v>0</v>
      </c>
      <c r="H87" s="338">
        <f>P39*⑩各種係数!I37*③入力!$C$64</f>
        <v>0</v>
      </c>
      <c r="I87" s="345">
        <f>P39*⑩各種係数!J37*③入力!$C$64</f>
        <v>0</v>
      </c>
      <c r="J87" s="338">
        <f t="shared" si="7"/>
        <v>0</v>
      </c>
      <c r="K87" s="340">
        <f t="shared" si="8"/>
        <v>0</v>
      </c>
    </row>
    <row r="88" spans="2:11" x14ac:dyDescent="0.15">
      <c r="B88" s="346" t="s">
        <v>228</v>
      </c>
      <c r="C88" s="347" t="s">
        <v>441</v>
      </c>
      <c r="D88" s="348">
        <f>D40*⑩各種係数!I38*③入力!$C$64</f>
        <v>0</v>
      </c>
      <c r="E88" s="350">
        <f>D40*⑩各種係数!J38*③入力!$C$64</f>
        <v>0</v>
      </c>
      <c r="F88" s="348">
        <f>I40*⑩各種係数!I38*③入力!$C$64</f>
        <v>0</v>
      </c>
      <c r="G88" s="350">
        <f>I40*⑩各種係数!J38*③入力!$C$64</f>
        <v>0</v>
      </c>
      <c r="H88" s="348">
        <f>P40*⑩各種係数!I38*③入力!$C$64</f>
        <v>0</v>
      </c>
      <c r="I88" s="357">
        <f>P40*⑩各種係数!J38*③入力!$C$64</f>
        <v>0</v>
      </c>
      <c r="J88" s="348">
        <f t="shared" si="7"/>
        <v>0</v>
      </c>
      <c r="K88" s="350">
        <f t="shared" si="8"/>
        <v>0</v>
      </c>
    </row>
    <row r="89" spans="2:11" x14ac:dyDescent="0.15">
      <c r="B89" s="336" t="s">
        <v>229</v>
      </c>
      <c r="C89" s="337" t="s">
        <v>442</v>
      </c>
      <c r="D89" s="338">
        <f>D41*⑩各種係数!I39*③入力!$C$64</f>
        <v>0</v>
      </c>
      <c r="E89" s="340">
        <f>D41*⑩各種係数!J39*③入力!$C$64</f>
        <v>0</v>
      </c>
      <c r="F89" s="338">
        <f>I41*⑩各種係数!I39*③入力!$C$64</f>
        <v>0</v>
      </c>
      <c r="G89" s="340">
        <f>I41*⑩各種係数!J39*③入力!$C$64</f>
        <v>0</v>
      </c>
      <c r="H89" s="338">
        <f>P41*⑩各種係数!I39*③入力!$C$64</f>
        <v>0</v>
      </c>
      <c r="I89" s="345">
        <f>P41*⑩各種係数!J39*③入力!$C$64</f>
        <v>0</v>
      </c>
      <c r="J89" s="338">
        <f t="shared" si="7"/>
        <v>0</v>
      </c>
      <c r="K89" s="340">
        <f t="shared" si="8"/>
        <v>0</v>
      </c>
    </row>
    <row r="90" spans="2:11" x14ac:dyDescent="0.15">
      <c r="B90" s="346" t="s">
        <v>230</v>
      </c>
      <c r="C90" s="347" t="s">
        <v>443</v>
      </c>
      <c r="D90" s="348">
        <f>D42*⑩各種係数!I40*③入力!$C$64</f>
        <v>0</v>
      </c>
      <c r="E90" s="350">
        <f>D42*⑩各種係数!J40*③入力!$C$64</f>
        <v>0</v>
      </c>
      <c r="F90" s="348">
        <f>I42*⑩各種係数!I40*③入力!$C$64</f>
        <v>0</v>
      </c>
      <c r="G90" s="350">
        <f>I42*⑩各種係数!J40*③入力!$C$64</f>
        <v>0</v>
      </c>
      <c r="H90" s="348">
        <f>P42*⑩各種係数!I40*③入力!$C$64</f>
        <v>0</v>
      </c>
      <c r="I90" s="357">
        <f>P42*⑩各種係数!J40*③入力!$C$64</f>
        <v>0</v>
      </c>
      <c r="J90" s="348">
        <f t="shared" si="7"/>
        <v>0</v>
      </c>
      <c r="K90" s="350">
        <f t="shared" si="8"/>
        <v>0</v>
      </c>
    </row>
    <row r="91" spans="2:11" x14ac:dyDescent="0.15">
      <c r="B91" s="336" t="s">
        <v>231</v>
      </c>
      <c r="C91" s="337" t="s">
        <v>444</v>
      </c>
      <c r="D91" s="338">
        <f>D43*⑩各種係数!I41*③入力!$C$64</f>
        <v>0</v>
      </c>
      <c r="E91" s="340">
        <f>D43*⑩各種係数!J41*③入力!$C$64</f>
        <v>0</v>
      </c>
      <c r="F91" s="338">
        <f>I43*⑩各種係数!I41*③入力!$C$64</f>
        <v>0</v>
      </c>
      <c r="G91" s="340">
        <f>I43*⑩各種係数!J41*③入力!$C$64</f>
        <v>0</v>
      </c>
      <c r="H91" s="338">
        <f>P43*⑩各種係数!I41*③入力!$C$64</f>
        <v>0</v>
      </c>
      <c r="I91" s="345">
        <f>P43*⑩各種係数!J41*③入力!$C$64</f>
        <v>0</v>
      </c>
      <c r="J91" s="338">
        <f t="shared" si="7"/>
        <v>0</v>
      </c>
      <c r="K91" s="340">
        <f t="shared" si="8"/>
        <v>0</v>
      </c>
    </row>
    <row r="92" spans="2:11" x14ac:dyDescent="0.15">
      <c r="B92" s="346" t="s">
        <v>232</v>
      </c>
      <c r="C92" s="347" t="s">
        <v>445</v>
      </c>
      <c r="D92" s="348">
        <f>D44*⑩各種係数!I42*③入力!$C$64</f>
        <v>0</v>
      </c>
      <c r="E92" s="350">
        <f>D44*⑩各種係数!J42*③入力!$C$64</f>
        <v>0</v>
      </c>
      <c r="F92" s="348">
        <f>I44*⑩各種係数!I42*③入力!$C$64</f>
        <v>0</v>
      </c>
      <c r="G92" s="350">
        <f>I44*⑩各種係数!J42*③入力!$C$64</f>
        <v>0</v>
      </c>
      <c r="H92" s="348">
        <f>P44*⑩各種係数!I42*③入力!$C$64</f>
        <v>0</v>
      </c>
      <c r="I92" s="357">
        <f>P44*⑩各種係数!J42*③入力!$C$64</f>
        <v>0</v>
      </c>
      <c r="J92" s="348">
        <f t="shared" ref="J92:K96" si="9">D92+F92+H92</f>
        <v>0</v>
      </c>
      <c r="K92" s="350">
        <f t="shared" si="9"/>
        <v>0</v>
      </c>
    </row>
    <row r="93" spans="2:11" x14ac:dyDescent="0.15">
      <c r="B93" s="336" t="s">
        <v>233</v>
      </c>
      <c r="C93" s="337" t="s">
        <v>446</v>
      </c>
      <c r="D93" s="338">
        <f>D45*⑩各種係数!I43*③入力!$C$64</f>
        <v>0</v>
      </c>
      <c r="E93" s="340">
        <f>D45*⑩各種係数!J43*③入力!$C$64</f>
        <v>0</v>
      </c>
      <c r="F93" s="338">
        <f>I45*⑩各種係数!I43*③入力!$C$64</f>
        <v>0</v>
      </c>
      <c r="G93" s="340">
        <f>I45*⑩各種係数!J43*③入力!$C$64</f>
        <v>0</v>
      </c>
      <c r="H93" s="338">
        <f>P45*⑩各種係数!I43*③入力!$C$64</f>
        <v>0</v>
      </c>
      <c r="I93" s="345">
        <f>P45*⑩各種係数!J43*③入力!$C$64</f>
        <v>0</v>
      </c>
      <c r="J93" s="338">
        <f t="shared" si="9"/>
        <v>0</v>
      </c>
      <c r="K93" s="340">
        <f t="shared" si="9"/>
        <v>0</v>
      </c>
    </row>
    <row r="94" spans="2:11" x14ac:dyDescent="0.15">
      <c r="B94" s="346" t="s">
        <v>234</v>
      </c>
      <c r="C94" s="347" t="s">
        <v>447</v>
      </c>
      <c r="D94" s="348">
        <f>D46*⑩各種係数!I44*③入力!$C$64</f>
        <v>0</v>
      </c>
      <c r="E94" s="350">
        <f>D46*⑩各種係数!J44*③入力!$C$64</f>
        <v>0</v>
      </c>
      <c r="F94" s="348">
        <f>I46*⑩各種係数!I44*③入力!$C$64</f>
        <v>0</v>
      </c>
      <c r="G94" s="350">
        <f>I46*⑩各種係数!J44*③入力!$C$64</f>
        <v>0</v>
      </c>
      <c r="H94" s="348">
        <f>P46*⑩各種係数!I44*③入力!$C$64</f>
        <v>0</v>
      </c>
      <c r="I94" s="357">
        <f>P46*⑩各種係数!J44*③入力!$C$64</f>
        <v>0</v>
      </c>
      <c r="J94" s="348">
        <f t="shared" si="9"/>
        <v>0</v>
      </c>
      <c r="K94" s="350">
        <f t="shared" si="9"/>
        <v>0</v>
      </c>
    </row>
    <row r="95" spans="2:11" x14ac:dyDescent="0.15">
      <c r="B95" s="336" t="s">
        <v>235</v>
      </c>
      <c r="C95" s="337" t="s">
        <v>448</v>
      </c>
      <c r="D95" s="338">
        <f>D47*⑩各種係数!I45*③入力!$C$64</f>
        <v>0</v>
      </c>
      <c r="E95" s="340">
        <f>D47*⑩各種係数!J45*③入力!$C$64</f>
        <v>0</v>
      </c>
      <c r="F95" s="338">
        <f>I47*⑩各種係数!I45*③入力!$C$64</f>
        <v>0</v>
      </c>
      <c r="G95" s="340">
        <f>I47*⑩各種係数!J45*③入力!$C$64</f>
        <v>0</v>
      </c>
      <c r="H95" s="338">
        <f>P47*⑩各種係数!I45*③入力!$C$64</f>
        <v>0</v>
      </c>
      <c r="I95" s="345">
        <f>P47*⑩各種係数!J45*③入力!$C$64</f>
        <v>0</v>
      </c>
      <c r="J95" s="338">
        <f t="shared" si="9"/>
        <v>0</v>
      </c>
      <c r="K95" s="340">
        <f t="shared" si="9"/>
        <v>0</v>
      </c>
    </row>
    <row r="96" spans="2:11" x14ac:dyDescent="0.15">
      <c r="B96" s="346" t="s">
        <v>236</v>
      </c>
      <c r="C96" s="347" t="s">
        <v>449</v>
      </c>
      <c r="D96" s="348">
        <f>D48*⑩各種係数!I46*③入力!$C$64</f>
        <v>0</v>
      </c>
      <c r="E96" s="350">
        <f>D48*⑩各種係数!J46*③入力!$C$64</f>
        <v>0</v>
      </c>
      <c r="F96" s="348">
        <f>I48*⑩各種係数!I46*③入力!$C$64</f>
        <v>0</v>
      </c>
      <c r="G96" s="350">
        <f>I48*⑩各種係数!J46*③入力!$C$64</f>
        <v>0</v>
      </c>
      <c r="H96" s="326">
        <f>P48*⑩各種係数!I46*③入力!$C$64</f>
        <v>0</v>
      </c>
      <c r="I96" s="357">
        <f>P48*⑩各種係数!J46*③入力!$C$64</f>
        <v>0</v>
      </c>
      <c r="J96" s="348">
        <f t="shared" si="9"/>
        <v>0</v>
      </c>
      <c r="K96" s="350">
        <f t="shared" si="9"/>
        <v>0</v>
      </c>
    </row>
    <row r="97" spans="2:11" ht="18" customHeight="1" thickBot="1" x14ac:dyDescent="0.2">
      <c r="B97" s="894" t="s">
        <v>63</v>
      </c>
      <c r="C97" s="895"/>
      <c r="D97" s="92">
        <f t="shared" ref="D97:K97" si="10">SUM(D57:D96)</f>
        <v>0</v>
      </c>
      <c r="E97" s="94">
        <f t="shared" si="10"/>
        <v>0</v>
      </c>
      <c r="F97" s="92">
        <f t="shared" si="10"/>
        <v>0</v>
      </c>
      <c r="G97" s="94">
        <f t="shared" si="10"/>
        <v>0</v>
      </c>
      <c r="H97" s="102">
        <f t="shared" si="10"/>
        <v>0</v>
      </c>
      <c r="I97" s="103">
        <f t="shared" si="10"/>
        <v>0</v>
      </c>
      <c r="J97" s="92">
        <f t="shared" si="10"/>
        <v>0</v>
      </c>
      <c r="K97" s="94">
        <f t="shared" si="10"/>
        <v>0</v>
      </c>
    </row>
  </sheetData>
  <sheetProtection sheet="1" objects="1" scenarios="1"/>
  <mergeCells count="38">
    <mergeCell ref="D4:F4"/>
    <mergeCell ref="F54:F56"/>
    <mergeCell ref="G54:G56"/>
    <mergeCell ref="D5:D8"/>
    <mergeCell ref="E6:E8"/>
    <mergeCell ref="F7:F8"/>
    <mergeCell ref="M4:M8"/>
    <mergeCell ref="N4:N8"/>
    <mergeCell ref="B49:C49"/>
    <mergeCell ref="B97:C97"/>
    <mergeCell ref="B4:C8"/>
    <mergeCell ref="J6:J8"/>
    <mergeCell ref="B53:C56"/>
    <mergeCell ref="D54:D56"/>
    <mergeCell ref="E54:E56"/>
    <mergeCell ref="D53:E53"/>
    <mergeCell ref="J53:K53"/>
    <mergeCell ref="J54:J56"/>
    <mergeCell ref="I4:K4"/>
    <mergeCell ref="G4:G8"/>
    <mergeCell ref="H4:H8"/>
    <mergeCell ref="F53:G53"/>
    <mergeCell ref="O4:O8"/>
    <mergeCell ref="I54:I56"/>
    <mergeCell ref="I5:I8"/>
    <mergeCell ref="K7:K8"/>
    <mergeCell ref="S4:U4"/>
    <mergeCell ref="T6:T8"/>
    <mergeCell ref="K54:K56"/>
    <mergeCell ref="Q6:Q8"/>
    <mergeCell ref="P4:R4"/>
    <mergeCell ref="P5:P8"/>
    <mergeCell ref="R7:R8"/>
    <mergeCell ref="S5:S8"/>
    <mergeCell ref="U7:U8"/>
    <mergeCell ref="H53:I53"/>
    <mergeCell ref="H54:H56"/>
    <mergeCell ref="L4:L8"/>
  </mergeCells>
  <phoneticPr fontId="2"/>
  <pageMargins left="0.59055118110236227" right="0.59055118110236227" top="0.78740157480314965" bottom="0.59055118110236227" header="0.51181102362204722" footer="0.51181102362204722"/>
  <pageSetup paperSize="9" scale="64" orientation="landscape" cellComments="asDisplayed" r:id="rId1"/>
  <headerFooter alignWithMargins="0"/>
  <rowBreaks count="1" manualBreakCount="1">
    <brk id="51" max="16383" man="1"/>
  </rowBreaks>
  <ignoredErrors>
    <ignoredError sqref="B57:B96 B49:C49 B9:B48" numberStoredAsText="1"/>
  </ignoredError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CCFFFF"/>
  </sheetPr>
  <dimension ref="B1:EY175"/>
  <sheetViews>
    <sheetView showGridLines="0" topLeftCell="B2" zoomScaleNormal="100" zoomScaleSheetLayoutView="90" workbookViewId="0">
      <pane xSplit="5" ySplit="8" topLeftCell="G10" activePane="bottomRight" state="frozen"/>
      <selection pane="topRight"/>
      <selection pane="bottomLeft"/>
      <selection pane="bottomRight" activeCell="I52" sqref="I52"/>
    </sheetView>
  </sheetViews>
  <sheetFormatPr defaultColWidth="7" defaultRowHeight="11.25" x14ac:dyDescent="0.15"/>
  <cols>
    <col min="1" max="1" width="2.125" style="104" customWidth="1"/>
    <col min="2" max="2" width="3.625" style="104" bestFit="1" customWidth="1"/>
    <col min="3" max="3" width="25.375" style="104" bestFit="1" customWidth="1"/>
    <col min="4" max="4" width="9.625" style="105" customWidth="1"/>
    <col min="5" max="5" width="3.625" style="104" customWidth="1"/>
    <col min="6" max="6" width="24" style="104" bestFit="1" customWidth="1"/>
    <col min="7" max="7" width="13.375" style="104" customWidth="1"/>
    <col min="8" max="8" width="13.375" style="106" customWidth="1"/>
    <col min="9" max="40" width="13.375" style="104" customWidth="1"/>
    <col min="41" max="42" width="13.375" style="106" customWidth="1"/>
    <col min="43" max="43" width="13.375" style="104" customWidth="1"/>
    <col min="44" max="44" width="13.375" style="106" customWidth="1"/>
    <col min="45" max="45" width="13.375" style="104" customWidth="1"/>
    <col min="46" max="46" width="13.375" style="106" customWidth="1"/>
    <col min="47" max="77" width="13.375" style="104" customWidth="1"/>
    <col min="78" max="79" width="13.375" style="106" customWidth="1"/>
    <col min="80" max="111" width="13.375" style="104" customWidth="1"/>
    <col min="112" max="113" width="13.375" style="106" customWidth="1"/>
    <col min="114" max="114" width="13.375" style="104" customWidth="1"/>
    <col min="115" max="115" width="13.375" style="106" customWidth="1"/>
    <col min="116" max="116" width="13.375" style="104" customWidth="1"/>
    <col min="117" max="117" width="13.375" style="106" customWidth="1"/>
    <col min="118" max="149" width="13.375" style="104" customWidth="1"/>
    <col min="150" max="150" width="8.625" style="104" customWidth="1"/>
    <col min="151" max="151" width="7.5" style="104" bestFit="1" customWidth="1"/>
    <col min="152" max="152" width="5.25" style="104" bestFit="1" customWidth="1"/>
    <col min="153" max="219" width="7" style="104" customWidth="1"/>
    <col min="220" max="16384" width="7" style="104"/>
  </cols>
  <sheetData>
    <row r="1" spans="2:152" ht="13.5" customHeight="1" x14ac:dyDescent="0.15"/>
    <row r="2" spans="2:152" ht="13.5" customHeight="1" x14ac:dyDescent="0.15">
      <c r="B2" s="107" t="s">
        <v>99</v>
      </c>
      <c r="C2" s="108"/>
      <c r="D2" s="108"/>
    </row>
    <row r="3" spans="2:152" ht="13.5" customHeight="1" thickBot="1" x14ac:dyDescent="0.2">
      <c r="E3" s="109"/>
      <c r="F3" s="109"/>
      <c r="EL3" s="110"/>
      <c r="EM3" s="110"/>
      <c r="EN3" s="110"/>
      <c r="EO3" s="110"/>
      <c r="EP3" s="110"/>
      <c r="EQ3" s="110"/>
      <c r="ER3" s="110"/>
      <c r="ES3" s="111" t="str">
        <f>"(単位："&amp;③入力!I60&amp;")"</f>
        <v>(単位：千円)</v>
      </c>
    </row>
    <row r="4" spans="2:152" ht="5.0999999999999996" customHeight="1" x14ac:dyDescent="0.15">
      <c r="B4" s="918"/>
      <c r="C4" s="919"/>
      <c r="D4" s="924" t="s">
        <v>100</v>
      </c>
      <c r="E4" s="112"/>
      <c r="F4" s="908" t="s">
        <v>101</v>
      </c>
      <c r="G4" s="113"/>
      <c r="H4" s="114"/>
      <c r="I4" s="113"/>
      <c r="J4" s="113"/>
      <c r="K4" s="113"/>
      <c r="L4" s="113"/>
      <c r="M4" s="113"/>
      <c r="N4" s="113"/>
      <c r="O4" s="113"/>
      <c r="P4" s="113"/>
      <c r="Q4" s="113"/>
      <c r="R4" s="113"/>
      <c r="S4" s="113"/>
      <c r="T4" s="113"/>
      <c r="U4" s="113"/>
      <c r="V4" s="113"/>
      <c r="W4" s="113"/>
      <c r="X4" s="113"/>
      <c r="Y4" s="113"/>
      <c r="Z4" s="113"/>
      <c r="AA4" s="113"/>
      <c r="AB4" s="113"/>
      <c r="AC4" s="113"/>
      <c r="AD4" s="113"/>
      <c r="AE4" s="113"/>
      <c r="AF4" s="113"/>
      <c r="AG4" s="113"/>
      <c r="AH4" s="113"/>
      <c r="AI4" s="113"/>
      <c r="AJ4" s="113"/>
      <c r="AK4" s="113"/>
      <c r="AL4" s="113"/>
      <c r="AM4" s="113"/>
      <c r="AN4" s="113"/>
      <c r="AO4" s="114"/>
      <c r="AP4" s="114"/>
      <c r="AQ4" s="113"/>
      <c r="AR4" s="114"/>
      <c r="AS4" s="113"/>
      <c r="AT4" s="114"/>
      <c r="AU4" s="113"/>
      <c r="AV4" s="113"/>
      <c r="AW4" s="113"/>
      <c r="AX4" s="113"/>
      <c r="AY4" s="113"/>
      <c r="AZ4" s="113"/>
      <c r="BA4" s="113"/>
      <c r="BB4" s="113"/>
      <c r="BC4" s="113"/>
      <c r="BD4" s="113"/>
      <c r="BE4" s="113"/>
      <c r="BF4" s="113"/>
      <c r="BG4" s="113"/>
      <c r="BH4" s="113"/>
      <c r="BI4" s="113"/>
      <c r="BJ4" s="113"/>
      <c r="BK4" s="113"/>
      <c r="BL4" s="113"/>
      <c r="BM4" s="113"/>
      <c r="BN4" s="113"/>
      <c r="BO4" s="113"/>
      <c r="BP4" s="113"/>
      <c r="BQ4" s="113"/>
      <c r="BR4" s="113"/>
      <c r="BS4" s="113"/>
      <c r="BT4" s="113"/>
      <c r="BU4" s="113"/>
      <c r="BV4" s="113"/>
      <c r="BW4" s="113"/>
      <c r="BX4" s="113"/>
      <c r="BY4" s="115"/>
      <c r="BZ4" s="910" t="s">
        <v>102</v>
      </c>
      <c r="CA4" s="911"/>
      <c r="CB4" s="911"/>
      <c r="CC4" s="915" t="s">
        <v>103</v>
      </c>
      <c r="CD4" s="182"/>
      <c r="CE4" s="182"/>
      <c r="CF4" s="182"/>
      <c r="CG4" s="182"/>
      <c r="CH4" s="182"/>
      <c r="CI4" s="182"/>
      <c r="CJ4" s="182"/>
      <c r="CK4" s="182"/>
      <c r="CL4" s="182"/>
      <c r="CM4" s="182"/>
      <c r="CN4" s="182"/>
      <c r="CO4" s="182"/>
      <c r="CP4" s="182"/>
      <c r="CQ4" s="182"/>
      <c r="CR4" s="182"/>
      <c r="CS4" s="182"/>
      <c r="CT4" s="182"/>
      <c r="CU4" s="182"/>
      <c r="CV4" s="182"/>
      <c r="CW4" s="182"/>
      <c r="CX4" s="182"/>
      <c r="CY4" s="182"/>
      <c r="CZ4" s="182"/>
      <c r="DA4" s="182"/>
      <c r="DB4" s="182"/>
      <c r="DC4" s="182"/>
      <c r="DD4" s="182"/>
      <c r="DE4" s="182"/>
      <c r="DF4" s="182"/>
      <c r="DG4" s="182"/>
      <c r="DH4" s="183"/>
      <c r="DI4" s="183"/>
      <c r="DJ4" s="182"/>
      <c r="DK4" s="183"/>
      <c r="DL4" s="182"/>
      <c r="DM4" s="183"/>
      <c r="DN4" s="182"/>
      <c r="DO4" s="182"/>
      <c r="DP4" s="182"/>
      <c r="DQ4" s="182"/>
      <c r="DR4" s="182"/>
      <c r="DS4" s="182"/>
      <c r="DT4" s="182"/>
      <c r="DU4" s="182"/>
      <c r="DV4" s="182"/>
      <c r="DW4" s="182"/>
      <c r="DX4" s="182"/>
      <c r="DY4" s="182"/>
      <c r="DZ4" s="182"/>
      <c r="EA4" s="182"/>
      <c r="EB4" s="182"/>
      <c r="EC4" s="182"/>
      <c r="ED4" s="182"/>
      <c r="EE4" s="182"/>
      <c r="EF4" s="182"/>
      <c r="EG4" s="182"/>
      <c r="EH4" s="182"/>
      <c r="EI4" s="182"/>
      <c r="EJ4" s="182"/>
      <c r="EK4" s="182"/>
      <c r="EL4" s="182"/>
      <c r="EM4" s="182"/>
      <c r="EN4" s="182"/>
      <c r="EO4" s="182"/>
      <c r="EP4" s="182"/>
      <c r="EQ4" s="182"/>
      <c r="ER4" s="182"/>
      <c r="ES4" s="184"/>
      <c r="ET4" s="116"/>
    </row>
    <row r="5" spans="2:152" ht="13.5" customHeight="1" x14ac:dyDescent="0.15">
      <c r="B5" s="920"/>
      <c r="C5" s="921"/>
      <c r="D5" s="925"/>
      <c r="E5" s="117"/>
      <c r="F5" s="909"/>
      <c r="G5" s="118"/>
      <c r="H5" s="119"/>
      <c r="I5" s="120"/>
      <c r="J5" s="120"/>
      <c r="K5" s="120"/>
      <c r="L5" s="120"/>
      <c r="M5" s="120"/>
      <c r="N5" s="120"/>
      <c r="O5" s="120"/>
      <c r="P5" s="120"/>
      <c r="Q5" s="120"/>
      <c r="R5" s="120"/>
      <c r="S5" s="120"/>
      <c r="T5" s="120"/>
      <c r="U5" s="120"/>
      <c r="V5" s="120"/>
      <c r="W5" s="120"/>
      <c r="X5" s="120"/>
      <c r="Y5" s="120"/>
      <c r="Z5" s="120"/>
      <c r="AA5" s="120"/>
      <c r="AB5" s="120"/>
      <c r="AC5" s="120"/>
      <c r="AD5" s="120"/>
      <c r="AE5" s="120"/>
      <c r="AF5" s="120"/>
      <c r="AG5" s="120"/>
      <c r="AH5" s="120"/>
      <c r="AI5" s="120"/>
      <c r="AJ5" s="120"/>
      <c r="AK5" s="120"/>
      <c r="AL5" s="120"/>
      <c r="AM5" s="120"/>
      <c r="AN5" s="120"/>
      <c r="AO5" s="119"/>
      <c r="AP5" s="119"/>
      <c r="AQ5" s="120"/>
      <c r="AR5" s="119"/>
      <c r="AS5" s="120"/>
      <c r="AT5" s="119"/>
      <c r="AU5" s="120"/>
      <c r="AV5" s="120"/>
      <c r="AW5" s="120"/>
      <c r="AX5" s="120"/>
      <c r="AY5" s="120"/>
      <c r="AZ5" s="120"/>
      <c r="BA5" s="120"/>
      <c r="BB5" s="120"/>
      <c r="BC5" s="120"/>
      <c r="BD5" s="120"/>
      <c r="BE5" s="120"/>
      <c r="BF5" s="120"/>
      <c r="BG5" s="120"/>
      <c r="BH5" s="120"/>
      <c r="BI5" s="120"/>
      <c r="BJ5" s="120"/>
      <c r="BK5" s="120"/>
      <c r="BL5" s="120"/>
      <c r="BM5" s="120"/>
      <c r="BN5" s="120"/>
      <c r="BO5" s="120"/>
      <c r="BP5" s="120"/>
      <c r="BQ5" s="120"/>
      <c r="BR5" s="120"/>
      <c r="BS5" s="120"/>
      <c r="BT5" s="120"/>
      <c r="BU5" s="120"/>
      <c r="BV5" s="120"/>
      <c r="BW5" s="120"/>
      <c r="BX5" s="120"/>
      <c r="BY5" s="121"/>
      <c r="BZ5" s="912"/>
      <c r="CA5" s="909"/>
      <c r="CB5" s="909"/>
      <c r="CC5" s="916"/>
      <c r="CD5" s="185"/>
      <c r="CE5" s="185"/>
      <c r="CF5" s="185"/>
      <c r="CG5" s="185"/>
      <c r="CH5" s="185"/>
      <c r="CI5" s="185"/>
      <c r="CJ5" s="185"/>
      <c r="CK5" s="185"/>
      <c r="CL5" s="185"/>
      <c r="CM5" s="185"/>
      <c r="CN5" s="185"/>
      <c r="CO5" s="185"/>
      <c r="CP5" s="185"/>
      <c r="CQ5" s="185"/>
      <c r="CR5" s="185"/>
      <c r="CS5" s="185"/>
      <c r="CT5" s="185"/>
      <c r="CU5" s="185"/>
      <c r="CV5" s="185"/>
      <c r="CW5" s="185"/>
      <c r="CX5" s="185"/>
      <c r="CY5" s="186"/>
      <c r="CZ5" s="185"/>
      <c r="DA5" s="185"/>
      <c r="DB5" s="185"/>
      <c r="DC5" s="185"/>
      <c r="DD5" s="185"/>
      <c r="DE5" s="185"/>
      <c r="DF5" s="185"/>
      <c r="DG5" s="185"/>
      <c r="DH5" s="187"/>
      <c r="DI5" s="187"/>
      <c r="DJ5" s="185"/>
      <c r="DK5" s="187"/>
      <c r="DL5" s="185"/>
      <c r="DM5" s="187"/>
      <c r="DN5" s="185"/>
      <c r="DO5" s="185"/>
      <c r="DP5" s="185"/>
      <c r="DQ5" s="185"/>
      <c r="DR5" s="185"/>
      <c r="DS5" s="185"/>
      <c r="DT5" s="185"/>
      <c r="DU5" s="185"/>
      <c r="DV5" s="185"/>
      <c r="DW5" s="185"/>
      <c r="DX5" s="185"/>
      <c r="DY5" s="185"/>
      <c r="DZ5" s="185"/>
      <c r="EA5" s="185"/>
      <c r="EB5" s="185"/>
      <c r="EC5" s="185"/>
      <c r="ED5" s="185"/>
      <c r="EE5" s="185"/>
      <c r="EF5" s="185"/>
      <c r="EG5" s="185"/>
      <c r="EH5" s="185"/>
      <c r="EI5" s="185"/>
      <c r="EJ5" s="185"/>
      <c r="EK5" s="185"/>
      <c r="EL5" s="185"/>
      <c r="EM5" s="185"/>
      <c r="EN5" s="185"/>
      <c r="EO5" s="185"/>
      <c r="EP5" s="185"/>
      <c r="EQ5" s="185"/>
      <c r="ER5" s="185"/>
      <c r="ES5" s="188"/>
      <c r="ET5" s="116"/>
    </row>
    <row r="6" spans="2:152" ht="13.5" customHeight="1" x14ac:dyDescent="0.15">
      <c r="B6" s="920"/>
      <c r="C6" s="921"/>
      <c r="D6" s="925"/>
      <c r="E6" s="117"/>
      <c r="F6" s="909"/>
      <c r="G6" s="118"/>
      <c r="H6" s="119"/>
      <c r="I6" s="120"/>
      <c r="J6" s="120"/>
      <c r="K6" s="120"/>
      <c r="L6" s="120"/>
      <c r="M6" s="120"/>
      <c r="N6" s="120"/>
      <c r="O6" s="120"/>
      <c r="P6" s="120"/>
      <c r="Q6" s="120"/>
      <c r="R6" s="120"/>
      <c r="S6" s="120"/>
      <c r="T6" s="120"/>
      <c r="U6" s="120"/>
      <c r="V6" s="120"/>
      <c r="W6" s="120"/>
      <c r="X6" s="120"/>
      <c r="Y6" s="120"/>
      <c r="Z6" s="120"/>
      <c r="AA6" s="120"/>
      <c r="AB6" s="120"/>
      <c r="AC6" s="120"/>
      <c r="AD6" s="120"/>
      <c r="AE6" s="120"/>
      <c r="AF6" s="120"/>
      <c r="AG6" s="120"/>
      <c r="AH6" s="120"/>
      <c r="AI6" s="120"/>
      <c r="AJ6" s="120"/>
      <c r="AK6" s="120"/>
      <c r="AL6" s="120"/>
      <c r="AM6" s="120"/>
      <c r="AN6" s="120"/>
      <c r="AO6" s="119"/>
      <c r="AP6" s="119"/>
      <c r="AQ6" s="120"/>
      <c r="AR6" s="119"/>
      <c r="AS6" s="120"/>
      <c r="AT6" s="119"/>
      <c r="AU6" s="120"/>
      <c r="AV6" s="120"/>
      <c r="AW6" s="120"/>
      <c r="AX6" s="120"/>
      <c r="AY6" s="120"/>
      <c r="AZ6" s="120"/>
      <c r="BA6" s="120"/>
      <c r="BB6" s="120"/>
      <c r="BC6" s="120"/>
      <c r="BD6" s="120"/>
      <c r="BE6" s="120"/>
      <c r="BF6" s="120"/>
      <c r="BG6" s="120"/>
      <c r="BH6" s="120"/>
      <c r="BI6" s="120"/>
      <c r="BJ6" s="120"/>
      <c r="BK6" s="120"/>
      <c r="BL6" s="120"/>
      <c r="BM6" s="120"/>
      <c r="BN6" s="120"/>
      <c r="BO6" s="120"/>
      <c r="BP6" s="120"/>
      <c r="BQ6" s="120"/>
      <c r="BR6" s="120"/>
      <c r="BS6" s="120"/>
      <c r="BT6" s="120"/>
      <c r="BU6" s="120"/>
      <c r="BV6" s="120"/>
      <c r="BW6" s="120"/>
      <c r="BX6" s="120"/>
      <c r="BY6" s="121"/>
      <c r="BZ6" s="912"/>
      <c r="CA6" s="909"/>
      <c r="CB6" s="909"/>
      <c r="CC6" s="916"/>
      <c r="CD6" s="185"/>
      <c r="CE6" s="185"/>
      <c r="CF6" s="185"/>
      <c r="CG6" s="185"/>
      <c r="CH6" s="185"/>
      <c r="CI6" s="185"/>
      <c r="CJ6" s="185"/>
      <c r="CK6" s="185"/>
      <c r="CL6" s="185"/>
      <c r="CM6" s="185"/>
      <c r="CN6" s="185"/>
      <c r="CO6" s="185"/>
      <c r="CP6" s="185"/>
      <c r="CQ6" s="185"/>
      <c r="CR6" s="185"/>
      <c r="CS6" s="185"/>
      <c r="CT6" s="185"/>
      <c r="CU6" s="185"/>
      <c r="CV6" s="185"/>
      <c r="CW6" s="185"/>
      <c r="CX6" s="185"/>
      <c r="CY6" s="185"/>
      <c r="CZ6" s="185"/>
      <c r="DA6" s="185"/>
      <c r="DB6" s="185"/>
      <c r="DC6" s="185"/>
      <c r="DD6" s="185"/>
      <c r="DE6" s="185"/>
      <c r="DF6" s="185"/>
      <c r="DG6" s="185"/>
      <c r="DH6" s="187"/>
      <c r="DI6" s="187"/>
      <c r="DJ6" s="185"/>
      <c r="DK6" s="187"/>
      <c r="DL6" s="185"/>
      <c r="DM6" s="187"/>
      <c r="DN6" s="185"/>
      <c r="DO6" s="185"/>
      <c r="DP6" s="185"/>
      <c r="DQ6" s="185"/>
      <c r="DR6" s="185"/>
      <c r="DS6" s="185"/>
      <c r="DT6" s="185"/>
      <c r="DU6" s="185"/>
      <c r="DV6" s="185"/>
      <c r="DW6" s="185"/>
      <c r="DX6" s="185"/>
      <c r="DY6" s="185"/>
      <c r="DZ6" s="185"/>
      <c r="EA6" s="185"/>
      <c r="EB6" s="185"/>
      <c r="EC6" s="185"/>
      <c r="ED6" s="185"/>
      <c r="EE6" s="185"/>
      <c r="EF6" s="185"/>
      <c r="EG6" s="185"/>
      <c r="EH6" s="185"/>
      <c r="EI6" s="185"/>
      <c r="EJ6" s="185"/>
      <c r="EK6" s="185"/>
      <c r="EL6" s="185"/>
      <c r="EM6" s="185"/>
      <c r="EN6" s="185"/>
      <c r="EO6" s="185"/>
      <c r="EP6" s="185"/>
      <c r="EQ6" s="185"/>
      <c r="ER6" s="185"/>
      <c r="ES6" s="188"/>
      <c r="ET6" s="116"/>
    </row>
    <row r="7" spans="2:152" ht="5.0999999999999996" customHeight="1" x14ac:dyDescent="0.15">
      <c r="B7" s="920"/>
      <c r="C7" s="921"/>
      <c r="D7" s="925"/>
      <c r="E7" s="117"/>
      <c r="F7" s="909"/>
      <c r="G7" s="123"/>
      <c r="H7" s="124"/>
      <c r="I7" s="123"/>
      <c r="J7" s="123"/>
      <c r="K7" s="123"/>
      <c r="L7" s="123"/>
      <c r="M7" s="123"/>
      <c r="N7" s="123"/>
      <c r="O7" s="123"/>
      <c r="P7" s="123"/>
      <c r="Q7" s="123"/>
      <c r="R7" s="123"/>
      <c r="S7" s="123"/>
      <c r="T7" s="123"/>
      <c r="U7" s="123"/>
      <c r="V7" s="123"/>
      <c r="W7" s="123"/>
      <c r="X7" s="123"/>
      <c r="Y7" s="123"/>
      <c r="Z7" s="123"/>
      <c r="AA7" s="123"/>
      <c r="AB7" s="123"/>
      <c r="AC7" s="123"/>
      <c r="AD7" s="123"/>
      <c r="AE7" s="123"/>
      <c r="AF7" s="123"/>
      <c r="AG7" s="123"/>
      <c r="AH7" s="123"/>
      <c r="AI7" s="123"/>
      <c r="AJ7" s="123"/>
      <c r="AK7" s="123"/>
      <c r="AL7" s="123"/>
      <c r="AM7" s="123"/>
      <c r="AN7" s="123"/>
      <c r="AO7" s="124"/>
      <c r="AP7" s="124"/>
      <c r="AQ7" s="123"/>
      <c r="AR7" s="124"/>
      <c r="AS7" s="123"/>
      <c r="AT7" s="124"/>
      <c r="AU7" s="123"/>
      <c r="AV7" s="123"/>
      <c r="AW7" s="123"/>
      <c r="AX7" s="123"/>
      <c r="AY7" s="123"/>
      <c r="AZ7" s="123"/>
      <c r="BA7" s="123"/>
      <c r="BB7" s="123"/>
      <c r="BC7" s="123"/>
      <c r="BD7" s="123"/>
      <c r="BE7" s="123"/>
      <c r="BF7" s="123"/>
      <c r="BG7" s="123"/>
      <c r="BH7" s="123"/>
      <c r="BI7" s="123"/>
      <c r="BJ7" s="123"/>
      <c r="BK7" s="123"/>
      <c r="BL7" s="123"/>
      <c r="BM7" s="123"/>
      <c r="BN7" s="123"/>
      <c r="BO7" s="123"/>
      <c r="BP7" s="123"/>
      <c r="BQ7" s="123"/>
      <c r="BR7" s="123"/>
      <c r="BS7" s="123"/>
      <c r="BT7" s="123"/>
      <c r="BU7" s="123"/>
      <c r="BV7" s="123"/>
      <c r="BW7" s="123"/>
      <c r="BX7" s="123"/>
      <c r="BY7" s="125"/>
      <c r="BZ7" s="913"/>
      <c r="CA7" s="914"/>
      <c r="CB7" s="914"/>
      <c r="CC7" s="917"/>
      <c r="CD7" s="189"/>
      <c r="CE7" s="189"/>
      <c r="CF7" s="189"/>
      <c r="CG7" s="189"/>
      <c r="CH7" s="189"/>
      <c r="CI7" s="189"/>
      <c r="CJ7" s="189"/>
      <c r="CK7" s="189"/>
      <c r="CL7" s="189"/>
      <c r="CM7" s="189"/>
      <c r="CN7" s="189"/>
      <c r="CO7" s="189"/>
      <c r="CP7" s="189"/>
      <c r="CQ7" s="189"/>
      <c r="CR7" s="189"/>
      <c r="CS7" s="189"/>
      <c r="CT7" s="189"/>
      <c r="CU7" s="189"/>
      <c r="CV7" s="189"/>
      <c r="CW7" s="189"/>
      <c r="CX7" s="189"/>
      <c r="CY7" s="189"/>
      <c r="CZ7" s="189"/>
      <c r="DA7" s="189"/>
      <c r="DB7" s="189"/>
      <c r="DC7" s="189"/>
      <c r="DD7" s="189"/>
      <c r="DE7" s="189"/>
      <c r="DF7" s="189"/>
      <c r="DG7" s="189"/>
      <c r="DH7" s="190"/>
      <c r="DI7" s="190"/>
      <c r="DJ7" s="189"/>
      <c r="DK7" s="190"/>
      <c r="DL7" s="189"/>
      <c r="DM7" s="190"/>
      <c r="DN7" s="189"/>
      <c r="DO7" s="189"/>
      <c r="DP7" s="189"/>
      <c r="DQ7" s="189"/>
      <c r="DR7" s="189"/>
      <c r="DS7" s="189"/>
      <c r="DT7" s="189"/>
      <c r="DU7" s="189"/>
      <c r="DV7" s="189"/>
      <c r="DW7" s="189"/>
      <c r="DX7" s="189"/>
      <c r="DY7" s="189"/>
      <c r="DZ7" s="189"/>
      <c r="EA7" s="189"/>
      <c r="EB7" s="189"/>
      <c r="EC7" s="189"/>
      <c r="ED7" s="189"/>
      <c r="EE7" s="189"/>
      <c r="EF7" s="189"/>
      <c r="EG7" s="189"/>
      <c r="EH7" s="189"/>
      <c r="EI7" s="189"/>
      <c r="EJ7" s="189"/>
      <c r="EK7" s="189"/>
      <c r="EL7" s="189"/>
      <c r="EM7" s="189"/>
      <c r="EN7" s="189"/>
      <c r="EO7" s="189"/>
      <c r="EP7" s="189"/>
      <c r="EQ7" s="189"/>
      <c r="ER7" s="189"/>
      <c r="ES7" s="191"/>
      <c r="ET7" s="116"/>
    </row>
    <row r="8" spans="2:152" ht="13.5" customHeight="1" x14ac:dyDescent="0.15">
      <c r="B8" s="920"/>
      <c r="C8" s="921"/>
      <c r="D8" s="925"/>
      <c r="E8" s="117"/>
      <c r="F8" s="909"/>
      <c r="G8" s="611">
        <v>1</v>
      </c>
      <c r="H8" s="612">
        <v>2</v>
      </c>
      <c r="I8" s="613">
        <v>3</v>
      </c>
      <c r="J8" s="614">
        <v>4</v>
      </c>
      <c r="K8" s="615">
        <v>5</v>
      </c>
      <c r="L8" s="615">
        <v>6</v>
      </c>
      <c r="M8" s="614">
        <v>7</v>
      </c>
      <c r="N8" s="615">
        <v>8</v>
      </c>
      <c r="O8" s="616">
        <v>9</v>
      </c>
      <c r="P8" s="615">
        <v>10</v>
      </c>
      <c r="Q8" s="615">
        <v>11</v>
      </c>
      <c r="R8" s="616">
        <v>12</v>
      </c>
      <c r="S8" s="615">
        <v>13</v>
      </c>
      <c r="T8" s="615">
        <v>14</v>
      </c>
      <c r="U8" s="615">
        <v>15</v>
      </c>
      <c r="V8" s="613">
        <v>16</v>
      </c>
      <c r="W8" s="614">
        <v>17</v>
      </c>
      <c r="X8" s="615">
        <v>18</v>
      </c>
      <c r="Y8" s="615">
        <v>19</v>
      </c>
      <c r="Z8" s="614">
        <v>20</v>
      </c>
      <c r="AA8" s="615">
        <v>21</v>
      </c>
      <c r="AB8" s="615">
        <v>22</v>
      </c>
      <c r="AC8" s="615">
        <v>23</v>
      </c>
      <c r="AD8" s="615">
        <v>24</v>
      </c>
      <c r="AE8" s="615">
        <v>25</v>
      </c>
      <c r="AF8" s="615">
        <v>26</v>
      </c>
      <c r="AG8" s="615">
        <v>27</v>
      </c>
      <c r="AH8" s="615">
        <v>28</v>
      </c>
      <c r="AI8" s="615" t="s">
        <v>417</v>
      </c>
      <c r="AJ8" s="620">
        <v>29</v>
      </c>
      <c r="AK8" s="621">
        <v>30</v>
      </c>
      <c r="AL8" s="622">
        <v>31</v>
      </c>
      <c r="AM8" s="623">
        <v>32</v>
      </c>
      <c r="AN8" s="624">
        <v>33</v>
      </c>
      <c r="AO8" s="618">
        <v>34</v>
      </c>
      <c r="AP8" s="618">
        <v>35</v>
      </c>
      <c r="AQ8" s="615">
        <v>36</v>
      </c>
      <c r="AR8" s="618">
        <v>37</v>
      </c>
      <c r="AS8" s="615">
        <v>38</v>
      </c>
      <c r="AT8" s="618">
        <v>39</v>
      </c>
      <c r="AU8" s="615">
        <v>40</v>
      </c>
      <c r="AV8" s="617">
        <v>41</v>
      </c>
      <c r="AW8" s="619">
        <v>42</v>
      </c>
      <c r="AX8" s="615">
        <v>43</v>
      </c>
      <c r="AY8" s="615">
        <v>44</v>
      </c>
      <c r="AZ8" s="615">
        <v>45</v>
      </c>
      <c r="BA8" s="615">
        <v>46</v>
      </c>
      <c r="BB8" s="619">
        <v>47</v>
      </c>
      <c r="BC8" s="615">
        <v>48</v>
      </c>
      <c r="BD8" s="615">
        <v>49</v>
      </c>
      <c r="BE8" s="615">
        <v>50</v>
      </c>
      <c r="BF8" s="614">
        <v>51</v>
      </c>
      <c r="BG8" s="616">
        <v>52</v>
      </c>
      <c r="BH8" s="615">
        <v>53</v>
      </c>
      <c r="BI8" s="615">
        <v>54</v>
      </c>
      <c r="BJ8" s="615">
        <v>55</v>
      </c>
      <c r="BK8" s="615">
        <v>56</v>
      </c>
      <c r="BL8" s="615">
        <v>57</v>
      </c>
      <c r="BM8" s="615">
        <v>58</v>
      </c>
      <c r="BN8" s="615">
        <v>59</v>
      </c>
      <c r="BO8" s="615">
        <v>60</v>
      </c>
      <c r="BP8" s="615">
        <v>61</v>
      </c>
      <c r="BQ8" s="615">
        <v>62</v>
      </c>
      <c r="BR8" s="615">
        <v>63</v>
      </c>
      <c r="BS8" s="613">
        <v>64</v>
      </c>
      <c r="BT8" s="615">
        <v>65</v>
      </c>
      <c r="BU8" s="615">
        <v>66</v>
      </c>
      <c r="BV8" s="615">
        <v>67</v>
      </c>
      <c r="BW8" s="615">
        <v>68</v>
      </c>
      <c r="BX8" s="615">
        <v>69</v>
      </c>
      <c r="BY8" s="615">
        <v>70</v>
      </c>
      <c r="BZ8" s="611">
        <v>1</v>
      </c>
      <c r="CA8" s="612">
        <v>2</v>
      </c>
      <c r="CB8" s="613">
        <v>3</v>
      </c>
      <c r="CC8" s="614">
        <v>4</v>
      </c>
      <c r="CD8" s="615">
        <v>5</v>
      </c>
      <c r="CE8" s="615">
        <v>6</v>
      </c>
      <c r="CF8" s="614">
        <v>7</v>
      </c>
      <c r="CG8" s="615">
        <v>8</v>
      </c>
      <c r="CH8" s="616">
        <v>9</v>
      </c>
      <c r="CI8" s="615">
        <v>10</v>
      </c>
      <c r="CJ8" s="615">
        <v>11</v>
      </c>
      <c r="CK8" s="616">
        <v>12</v>
      </c>
      <c r="CL8" s="615">
        <v>13</v>
      </c>
      <c r="CM8" s="615">
        <v>14</v>
      </c>
      <c r="CN8" s="615">
        <v>15</v>
      </c>
      <c r="CO8" s="613">
        <v>16</v>
      </c>
      <c r="CP8" s="614">
        <v>17</v>
      </c>
      <c r="CQ8" s="615">
        <v>18</v>
      </c>
      <c r="CR8" s="615">
        <v>19</v>
      </c>
      <c r="CS8" s="614">
        <v>20</v>
      </c>
      <c r="CT8" s="615">
        <v>21</v>
      </c>
      <c r="CU8" s="615">
        <v>22</v>
      </c>
      <c r="CV8" s="615">
        <v>23</v>
      </c>
      <c r="CW8" s="615">
        <v>24</v>
      </c>
      <c r="CX8" s="615">
        <v>25</v>
      </c>
      <c r="CY8" s="615">
        <v>26</v>
      </c>
      <c r="CZ8" s="615">
        <v>27</v>
      </c>
      <c r="DA8" s="615">
        <v>28</v>
      </c>
      <c r="DB8" s="615">
        <v>71</v>
      </c>
      <c r="DC8" s="620">
        <v>29</v>
      </c>
      <c r="DD8" s="621">
        <v>30</v>
      </c>
      <c r="DE8" s="622">
        <v>31</v>
      </c>
      <c r="DF8" s="623">
        <v>32</v>
      </c>
      <c r="DG8" s="624">
        <v>33</v>
      </c>
      <c r="DH8" s="618">
        <v>34</v>
      </c>
      <c r="DI8" s="618">
        <v>35</v>
      </c>
      <c r="DJ8" s="615">
        <v>36</v>
      </c>
      <c r="DK8" s="618">
        <v>37</v>
      </c>
      <c r="DL8" s="615">
        <v>38</v>
      </c>
      <c r="DM8" s="618">
        <v>39</v>
      </c>
      <c r="DN8" s="615">
        <v>40</v>
      </c>
      <c r="DO8" s="617">
        <v>41</v>
      </c>
      <c r="DP8" s="619">
        <v>42</v>
      </c>
      <c r="DQ8" s="615">
        <v>43</v>
      </c>
      <c r="DR8" s="615">
        <v>44</v>
      </c>
      <c r="DS8" s="615">
        <v>45</v>
      </c>
      <c r="DT8" s="615">
        <v>46</v>
      </c>
      <c r="DU8" s="619">
        <v>47</v>
      </c>
      <c r="DV8" s="615">
        <v>48</v>
      </c>
      <c r="DW8" s="615">
        <v>49</v>
      </c>
      <c r="DX8" s="615">
        <v>50</v>
      </c>
      <c r="DY8" s="614">
        <v>51</v>
      </c>
      <c r="DZ8" s="616">
        <v>52</v>
      </c>
      <c r="EA8" s="615">
        <v>53</v>
      </c>
      <c r="EB8" s="615">
        <v>54</v>
      </c>
      <c r="EC8" s="615">
        <v>55</v>
      </c>
      <c r="ED8" s="615">
        <v>56</v>
      </c>
      <c r="EE8" s="615">
        <v>57</v>
      </c>
      <c r="EF8" s="615">
        <v>58</v>
      </c>
      <c r="EG8" s="615">
        <v>59</v>
      </c>
      <c r="EH8" s="615">
        <v>60</v>
      </c>
      <c r="EI8" s="615">
        <v>61</v>
      </c>
      <c r="EJ8" s="615">
        <v>62</v>
      </c>
      <c r="EK8" s="615">
        <v>63</v>
      </c>
      <c r="EL8" s="613">
        <v>64</v>
      </c>
      <c r="EM8" s="615">
        <v>65</v>
      </c>
      <c r="EN8" s="615">
        <v>66</v>
      </c>
      <c r="EO8" s="615">
        <v>67</v>
      </c>
      <c r="EP8" s="615">
        <v>68</v>
      </c>
      <c r="EQ8" s="615">
        <v>69</v>
      </c>
      <c r="ER8" s="615">
        <v>70</v>
      </c>
      <c r="ES8" s="126"/>
      <c r="ET8" s="116"/>
    </row>
    <row r="9" spans="2:152" s="130" customFormat="1" ht="72.75" thickBot="1" x14ac:dyDescent="0.2">
      <c r="B9" s="922"/>
      <c r="C9" s="923"/>
      <c r="D9" s="165"/>
      <c r="E9" s="127"/>
      <c r="F9" s="128"/>
      <c r="G9" s="554" t="s">
        <v>65</v>
      </c>
      <c r="H9" s="555" t="s">
        <v>66</v>
      </c>
      <c r="I9" s="556" t="s">
        <v>67</v>
      </c>
      <c r="J9" s="557" t="s">
        <v>395</v>
      </c>
      <c r="K9" s="558" t="s">
        <v>78</v>
      </c>
      <c r="L9" s="558" t="s">
        <v>396</v>
      </c>
      <c r="M9" s="557" t="s">
        <v>418</v>
      </c>
      <c r="N9" s="558" t="s">
        <v>79</v>
      </c>
      <c r="O9" s="559" t="s">
        <v>282</v>
      </c>
      <c r="P9" s="558" t="s">
        <v>399</v>
      </c>
      <c r="Q9" s="558" t="s">
        <v>80</v>
      </c>
      <c r="R9" s="559" t="s">
        <v>288</v>
      </c>
      <c r="S9" s="558" t="s">
        <v>81</v>
      </c>
      <c r="T9" s="558" t="s">
        <v>82</v>
      </c>
      <c r="U9" s="558" t="s">
        <v>83</v>
      </c>
      <c r="V9" s="556" t="s">
        <v>116</v>
      </c>
      <c r="W9" s="557" t="s">
        <v>400</v>
      </c>
      <c r="X9" s="558" t="s">
        <v>296</v>
      </c>
      <c r="Y9" s="558" t="s">
        <v>84</v>
      </c>
      <c r="Z9" s="557" t="s">
        <v>117</v>
      </c>
      <c r="AA9" s="558" t="s">
        <v>85</v>
      </c>
      <c r="AB9" s="558" t="s">
        <v>401</v>
      </c>
      <c r="AC9" s="558" t="s">
        <v>86</v>
      </c>
      <c r="AD9" s="558" t="s">
        <v>305</v>
      </c>
      <c r="AE9" s="558" t="s">
        <v>87</v>
      </c>
      <c r="AF9" s="558" t="s">
        <v>308</v>
      </c>
      <c r="AG9" s="558" t="s">
        <v>89</v>
      </c>
      <c r="AH9" s="558" t="s">
        <v>90</v>
      </c>
      <c r="AI9" s="558" t="s">
        <v>402</v>
      </c>
      <c r="AJ9" s="570" t="s">
        <v>68</v>
      </c>
      <c r="AK9" s="556" t="s">
        <v>69</v>
      </c>
      <c r="AL9" s="557" t="s">
        <v>70</v>
      </c>
      <c r="AM9" s="559" t="s">
        <v>311</v>
      </c>
      <c r="AN9" s="560" t="s">
        <v>528</v>
      </c>
      <c r="AO9" s="561" t="s">
        <v>403</v>
      </c>
      <c r="AP9" s="561" t="s">
        <v>91</v>
      </c>
      <c r="AQ9" s="558" t="s">
        <v>404</v>
      </c>
      <c r="AR9" s="561" t="s">
        <v>92</v>
      </c>
      <c r="AS9" s="558" t="s">
        <v>405</v>
      </c>
      <c r="AT9" s="561" t="s">
        <v>93</v>
      </c>
      <c r="AU9" s="558" t="s">
        <v>406</v>
      </c>
      <c r="AV9" s="560" t="s">
        <v>327</v>
      </c>
      <c r="AW9" s="562" t="s">
        <v>407</v>
      </c>
      <c r="AX9" s="558" t="s">
        <v>408</v>
      </c>
      <c r="AY9" s="558" t="s">
        <v>409</v>
      </c>
      <c r="AZ9" s="558" t="s">
        <v>410</v>
      </c>
      <c r="BA9" s="558" t="s">
        <v>411</v>
      </c>
      <c r="BB9" s="562" t="s">
        <v>412</v>
      </c>
      <c r="BC9" s="558" t="s">
        <v>408</v>
      </c>
      <c r="BD9" s="558" t="s">
        <v>413</v>
      </c>
      <c r="BE9" s="558" t="s">
        <v>329</v>
      </c>
      <c r="BF9" s="557" t="s">
        <v>118</v>
      </c>
      <c r="BG9" s="559" t="s">
        <v>71</v>
      </c>
      <c r="BH9" s="558" t="s">
        <v>94</v>
      </c>
      <c r="BI9" s="558" t="s">
        <v>414</v>
      </c>
      <c r="BJ9" s="558" t="s">
        <v>72</v>
      </c>
      <c r="BK9" s="558" t="s">
        <v>73</v>
      </c>
      <c r="BL9" s="558" t="s">
        <v>74</v>
      </c>
      <c r="BM9" s="558" t="s">
        <v>119</v>
      </c>
      <c r="BN9" s="558" t="s">
        <v>75</v>
      </c>
      <c r="BO9" s="558" t="s">
        <v>398</v>
      </c>
      <c r="BP9" s="558" t="s">
        <v>76</v>
      </c>
      <c r="BQ9" s="558" t="s">
        <v>340</v>
      </c>
      <c r="BR9" s="558" t="s">
        <v>95</v>
      </c>
      <c r="BS9" s="556" t="s">
        <v>415</v>
      </c>
      <c r="BT9" s="558" t="s">
        <v>96</v>
      </c>
      <c r="BU9" s="558" t="s">
        <v>580</v>
      </c>
      <c r="BV9" s="558" t="s">
        <v>97</v>
      </c>
      <c r="BW9" s="558" t="s">
        <v>346</v>
      </c>
      <c r="BX9" s="558" t="s">
        <v>98</v>
      </c>
      <c r="BY9" s="563" t="s">
        <v>77</v>
      </c>
      <c r="BZ9" s="554" t="s">
        <v>65</v>
      </c>
      <c r="CA9" s="555" t="s">
        <v>66</v>
      </c>
      <c r="CB9" s="556" t="s">
        <v>67</v>
      </c>
      <c r="CC9" s="557" t="s">
        <v>395</v>
      </c>
      <c r="CD9" s="558" t="s">
        <v>78</v>
      </c>
      <c r="CE9" s="558" t="s">
        <v>396</v>
      </c>
      <c r="CF9" s="557" t="s">
        <v>397</v>
      </c>
      <c r="CG9" s="558" t="s">
        <v>79</v>
      </c>
      <c r="CH9" s="559" t="s">
        <v>282</v>
      </c>
      <c r="CI9" s="558" t="s">
        <v>399</v>
      </c>
      <c r="CJ9" s="558" t="s">
        <v>80</v>
      </c>
      <c r="CK9" s="559" t="s">
        <v>288</v>
      </c>
      <c r="CL9" s="558" t="s">
        <v>81</v>
      </c>
      <c r="CM9" s="558" t="s">
        <v>82</v>
      </c>
      <c r="CN9" s="558" t="s">
        <v>83</v>
      </c>
      <c r="CO9" s="556" t="s">
        <v>116</v>
      </c>
      <c r="CP9" s="557" t="s">
        <v>400</v>
      </c>
      <c r="CQ9" s="558" t="s">
        <v>296</v>
      </c>
      <c r="CR9" s="558" t="s">
        <v>84</v>
      </c>
      <c r="CS9" s="557" t="s">
        <v>117</v>
      </c>
      <c r="CT9" s="558" t="s">
        <v>85</v>
      </c>
      <c r="CU9" s="558" t="s">
        <v>401</v>
      </c>
      <c r="CV9" s="558" t="s">
        <v>86</v>
      </c>
      <c r="CW9" s="558" t="s">
        <v>305</v>
      </c>
      <c r="CX9" s="558" t="s">
        <v>87</v>
      </c>
      <c r="CY9" s="558" t="s">
        <v>308</v>
      </c>
      <c r="CZ9" s="558" t="s">
        <v>89</v>
      </c>
      <c r="DA9" s="558" t="s">
        <v>90</v>
      </c>
      <c r="DB9" s="558" t="s">
        <v>402</v>
      </c>
      <c r="DC9" s="570" t="s">
        <v>68</v>
      </c>
      <c r="DD9" s="556" t="s">
        <v>69</v>
      </c>
      <c r="DE9" s="557" t="s">
        <v>70</v>
      </c>
      <c r="DF9" s="559" t="s">
        <v>311</v>
      </c>
      <c r="DG9" s="560" t="s">
        <v>528</v>
      </c>
      <c r="DH9" s="561" t="s">
        <v>403</v>
      </c>
      <c r="DI9" s="561" t="s">
        <v>91</v>
      </c>
      <c r="DJ9" s="558" t="s">
        <v>404</v>
      </c>
      <c r="DK9" s="561" t="s">
        <v>92</v>
      </c>
      <c r="DL9" s="558" t="s">
        <v>405</v>
      </c>
      <c r="DM9" s="561" t="s">
        <v>93</v>
      </c>
      <c r="DN9" s="558" t="s">
        <v>406</v>
      </c>
      <c r="DO9" s="560" t="s">
        <v>327</v>
      </c>
      <c r="DP9" s="562" t="s">
        <v>407</v>
      </c>
      <c r="DQ9" s="558" t="s">
        <v>408</v>
      </c>
      <c r="DR9" s="558" t="s">
        <v>409</v>
      </c>
      <c r="DS9" s="558" t="s">
        <v>410</v>
      </c>
      <c r="DT9" s="558" t="s">
        <v>411</v>
      </c>
      <c r="DU9" s="562" t="s">
        <v>412</v>
      </c>
      <c r="DV9" s="558" t="s">
        <v>408</v>
      </c>
      <c r="DW9" s="558" t="s">
        <v>413</v>
      </c>
      <c r="DX9" s="558" t="s">
        <v>329</v>
      </c>
      <c r="DY9" s="557" t="s">
        <v>118</v>
      </c>
      <c r="DZ9" s="559" t="s">
        <v>71</v>
      </c>
      <c r="EA9" s="558" t="s">
        <v>94</v>
      </c>
      <c r="EB9" s="558" t="s">
        <v>414</v>
      </c>
      <c r="EC9" s="558" t="s">
        <v>72</v>
      </c>
      <c r="ED9" s="558" t="s">
        <v>73</v>
      </c>
      <c r="EE9" s="558" t="s">
        <v>74</v>
      </c>
      <c r="EF9" s="558" t="s">
        <v>119</v>
      </c>
      <c r="EG9" s="558" t="s">
        <v>75</v>
      </c>
      <c r="EH9" s="558" t="s">
        <v>398</v>
      </c>
      <c r="EI9" s="558" t="s">
        <v>76</v>
      </c>
      <c r="EJ9" s="558" t="s">
        <v>340</v>
      </c>
      <c r="EK9" s="558" t="s">
        <v>95</v>
      </c>
      <c r="EL9" s="556" t="s">
        <v>415</v>
      </c>
      <c r="EM9" s="558" t="s">
        <v>96</v>
      </c>
      <c r="EN9" s="558" t="s">
        <v>580</v>
      </c>
      <c r="EO9" s="558" t="s">
        <v>97</v>
      </c>
      <c r="EP9" s="558" t="s">
        <v>346</v>
      </c>
      <c r="EQ9" s="558" t="s">
        <v>98</v>
      </c>
      <c r="ER9" s="563" t="s">
        <v>77</v>
      </c>
      <c r="ES9" s="564" t="s">
        <v>13</v>
      </c>
      <c r="ET9" s="129"/>
    </row>
    <row r="10" spans="2:152" ht="13.5" customHeight="1" x14ac:dyDescent="0.15">
      <c r="B10" s="131">
        <v>1</v>
      </c>
      <c r="C10" s="132" t="s">
        <v>65</v>
      </c>
      <c r="D10" s="133">
        <f>③入力!J10</f>
        <v>0</v>
      </c>
      <c r="E10" s="134" t="s">
        <v>192</v>
      </c>
      <c r="F10" s="135" t="s">
        <v>419</v>
      </c>
      <c r="G10" s="451">
        <v>9.9224908050683292E-4</v>
      </c>
      <c r="H10" s="452">
        <v>7.0660424665546287E-4</v>
      </c>
      <c r="I10" s="453">
        <v>6.1860256707671674E-4</v>
      </c>
      <c r="J10" s="454">
        <v>2.0399746093112422E-4</v>
      </c>
      <c r="K10" s="455">
        <v>2.0016862488698951E-4</v>
      </c>
      <c r="L10" s="455">
        <v>3.7819575412233371E-4</v>
      </c>
      <c r="M10" s="454">
        <v>1.2055616125353841E-3</v>
      </c>
      <c r="N10" s="455">
        <v>6.5460763619846639E-4</v>
      </c>
      <c r="O10" s="456">
        <v>1.37378989391707E-3</v>
      </c>
      <c r="P10" s="455">
        <v>1.3818027490380628E-3</v>
      </c>
      <c r="Q10" s="455">
        <v>7.9614815938127911E-4</v>
      </c>
      <c r="R10" s="456">
        <v>9.9476458495174436E-4</v>
      </c>
      <c r="S10" s="455">
        <v>1.2093672970776793E-3</v>
      </c>
      <c r="T10" s="455">
        <v>9.0620193162325102E-4</v>
      </c>
      <c r="U10" s="455">
        <v>0</v>
      </c>
      <c r="V10" s="453">
        <v>7.9861323847968174E-4</v>
      </c>
      <c r="W10" s="454">
        <v>4.9631525108849775E-4</v>
      </c>
      <c r="X10" s="455">
        <v>1.0993720535897292E-3</v>
      </c>
      <c r="Y10" s="455">
        <v>4.2013889297520709E-4</v>
      </c>
      <c r="Z10" s="454">
        <v>8.1914437556226136E-4</v>
      </c>
      <c r="AA10" s="455">
        <v>6.6069042149045757E-4</v>
      </c>
      <c r="AB10" s="455">
        <v>1.811922449719152E-4</v>
      </c>
      <c r="AC10" s="455">
        <v>5.3280181537775171E-4</v>
      </c>
      <c r="AD10" s="455">
        <v>1.4645301435484992E-3</v>
      </c>
      <c r="AE10" s="455">
        <v>8.2177405404561417E-4</v>
      </c>
      <c r="AF10" s="455">
        <v>7.6304024140088549E-4</v>
      </c>
      <c r="AG10" s="455">
        <v>8.7358673013345498E-4</v>
      </c>
      <c r="AH10" s="455">
        <v>1.2046832059631819E-3</v>
      </c>
      <c r="AI10" s="455">
        <v>5.7627256516265737E-5</v>
      </c>
      <c r="AJ10" s="576">
        <v>1.8038969967154169E-3</v>
      </c>
      <c r="AK10" s="453">
        <v>1.8242719427383829E-3</v>
      </c>
      <c r="AL10" s="454">
        <v>2.5970109440269173E-3</v>
      </c>
      <c r="AM10" s="456">
        <v>2.6186972024381141E-3</v>
      </c>
      <c r="AN10" s="457">
        <v>1.7855938695035926E-3</v>
      </c>
      <c r="AO10" s="455">
        <v>3.4738470857193565E-3</v>
      </c>
      <c r="AP10" s="455">
        <v>2.0485040230342898E-4</v>
      </c>
      <c r="AQ10" s="455">
        <v>7.0875941586883985E-5</v>
      </c>
      <c r="AR10" s="455">
        <v>7.6255528394695259E-4</v>
      </c>
      <c r="AS10" s="455">
        <v>4.0750626540883068E-4</v>
      </c>
      <c r="AT10" s="455">
        <v>3.3127208480565373E-4</v>
      </c>
      <c r="AU10" s="455">
        <v>7.2849129452903034E-5</v>
      </c>
      <c r="AV10" s="457">
        <v>6.1218264939841699E-3</v>
      </c>
      <c r="AW10" s="458">
        <v>6.5351362110793818E-3</v>
      </c>
      <c r="AX10" s="455">
        <v>7.3743014273523391E-3</v>
      </c>
      <c r="AY10" s="455">
        <v>3.8438869384721833E-5</v>
      </c>
      <c r="AZ10" s="455">
        <v>4.5892611289582376E-5</v>
      </c>
      <c r="BA10" s="455">
        <v>0</v>
      </c>
      <c r="BB10" s="458">
        <v>2.0553589606864121E-3</v>
      </c>
      <c r="BC10" s="455">
        <v>2.0946001917091701E-3</v>
      </c>
      <c r="BD10" s="455">
        <v>1.877480956978865E-3</v>
      </c>
      <c r="BE10" s="455">
        <v>1.2923503199859393E-3</v>
      </c>
      <c r="BF10" s="454">
        <v>1.1434619615871633E-3</v>
      </c>
      <c r="BG10" s="456">
        <v>2.0027157267844308E-3</v>
      </c>
      <c r="BH10" s="455">
        <v>1.5801352867656703E-3</v>
      </c>
      <c r="BI10" s="455">
        <v>4.3038104052281643E-3</v>
      </c>
      <c r="BJ10" s="455">
        <v>5.6874409927996995E-6</v>
      </c>
      <c r="BK10" s="455">
        <v>3.3043637781191956E-3</v>
      </c>
      <c r="BL10" s="455">
        <v>2.5794225704633762E-5</v>
      </c>
      <c r="BM10" s="455">
        <v>2.3466062207532355E-4</v>
      </c>
      <c r="BN10" s="455">
        <v>2.0093501761530322E-4</v>
      </c>
      <c r="BO10" s="455">
        <v>1.3255042851377337E-4</v>
      </c>
      <c r="BP10" s="455">
        <v>4.9800391662356835E-3</v>
      </c>
      <c r="BQ10" s="455">
        <v>1.2184010238793159E-3</v>
      </c>
      <c r="BR10" s="455">
        <v>1.4733382913913646E-3</v>
      </c>
      <c r="BS10" s="453">
        <v>1.7751536139305097E-3</v>
      </c>
      <c r="BT10" s="455">
        <v>2.3594713219948353E-4</v>
      </c>
      <c r="BU10" s="455">
        <v>5.7945958860443152E-4</v>
      </c>
      <c r="BV10" s="455">
        <v>1.1220325696851393E-4</v>
      </c>
      <c r="BW10" s="455">
        <v>1.0243093329415056E-4</v>
      </c>
      <c r="BX10" s="455">
        <v>1.0328184689128261E-3</v>
      </c>
      <c r="BY10" s="577">
        <v>5.0970762664752055E-3</v>
      </c>
      <c r="BZ10" s="459">
        <f>+$D$10*G10</f>
        <v>0</v>
      </c>
      <c r="CA10" s="460">
        <f t="shared" ref="CA10:CA49" si="0">$D$11*H10</f>
        <v>0</v>
      </c>
      <c r="CB10" s="461">
        <f t="shared" ref="CB10:CB49" si="1">$D$12*I10</f>
        <v>0</v>
      </c>
      <c r="CC10" s="462">
        <f t="shared" ref="CC10:CC49" si="2">+$D$13*J10</f>
        <v>0</v>
      </c>
      <c r="CD10" s="463">
        <f t="shared" ref="CD10:CD49" si="3">+$D$14*K10</f>
        <v>0</v>
      </c>
      <c r="CE10" s="463">
        <f t="shared" ref="CE10:CE49" si="4">+$D$15*L10</f>
        <v>0</v>
      </c>
      <c r="CF10" s="462">
        <f t="shared" ref="CF10:CF49" si="5">+$D$16*M10</f>
        <v>0</v>
      </c>
      <c r="CG10" s="463">
        <f t="shared" ref="CG10:CG49" si="6">+$D$17*N10</f>
        <v>0</v>
      </c>
      <c r="CH10" s="464">
        <f t="shared" ref="CH10:CH49" si="7">+$D$18*O10</f>
        <v>0</v>
      </c>
      <c r="CI10" s="463">
        <f t="shared" ref="CI10:CI49" si="8">+$D$19*P10</f>
        <v>0</v>
      </c>
      <c r="CJ10" s="463">
        <f t="shared" ref="CJ10:CJ49" si="9">+$D$20*Q10</f>
        <v>0</v>
      </c>
      <c r="CK10" s="464">
        <f t="shared" ref="CK10:CK49" si="10">+$D$21*R10</f>
        <v>0</v>
      </c>
      <c r="CL10" s="463">
        <f t="shared" ref="CL10:CL49" si="11">+$D$22*S10</f>
        <v>0</v>
      </c>
      <c r="CM10" s="463">
        <f t="shared" ref="CM10:CM49" si="12">+$D$23*T10</f>
        <v>0</v>
      </c>
      <c r="CN10" s="463">
        <f t="shared" ref="CN10:CN49" si="13">+$D$24*U10</f>
        <v>0</v>
      </c>
      <c r="CO10" s="461">
        <f t="shared" ref="CO10:CO49" si="14">+$D$25*V10</f>
        <v>0</v>
      </c>
      <c r="CP10" s="462">
        <f t="shared" ref="CP10:CP49" si="15">+$D$26*W10</f>
        <v>0</v>
      </c>
      <c r="CQ10" s="463">
        <f t="shared" ref="CQ10:CQ49" si="16">+$D$27*X10</f>
        <v>0</v>
      </c>
      <c r="CR10" s="463">
        <f t="shared" ref="CR10:CR49" si="17">+$D$28*Y10</f>
        <v>0</v>
      </c>
      <c r="CS10" s="462">
        <f t="shared" ref="CS10:CS49" si="18">+$D$29*Z10</f>
        <v>0</v>
      </c>
      <c r="CT10" s="463">
        <f t="shared" ref="CT10:CT49" si="19">+$D$30*AA10</f>
        <v>0</v>
      </c>
      <c r="CU10" s="463">
        <f t="shared" ref="CU10:CU49" si="20">+$D$31*AB10</f>
        <v>0</v>
      </c>
      <c r="CV10" s="463">
        <f t="shared" ref="CV10:CV49" si="21">+$D$32*AC10</f>
        <v>0</v>
      </c>
      <c r="CW10" s="463">
        <f t="shared" ref="CW10:CW49" si="22">+$D$33*AD10</f>
        <v>0</v>
      </c>
      <c r="CX10" s="463">
        <f t="shared" ref="CX10:CX49" si="23">+$D$34*AE10</f>
        <v>0</v>
      </c>
      <c r="CY10" s="463">
        <f t="shared" ref="CY10:CY49" si="24">+$D$35*AF10</f>
        <v>0</v>
      </c>
      <c r="CZ10" s="463">
        <f t="shared" ref="CZ10:CZ49" si="25">+$D$36*AG10</f>
        <v>0</v>
      </c>
      <c r="DA10" s="463">
        <f t="shared" ref="DA10:DA49" si="26">+$D$37*AH10</f>
        <v>0</v>
      </c>
      <c r="DB10" s="463">
        <f t="shared" ref="DB10:DB49" si="27">+$D$38*AI10</f>
        <v>0</v>
      </c>
      <c r="DC10" s="571">
        <f t="shared" ref="DC10:DC49" si="28">+$D$39*AJ10</f>
        <v>0</v>
      </c>
      <c r="DD10" s="461">
        <f t="shared" ref="DD10:DD49" si="29">+$D$40*AK10</f>
        <v>0</v>
      </c>
      <c r="DE10" s="462">
        <f t="shared" ref="DE10:DE49" si="30">+$D$41*AL10</f>
        <v>0</v>
      </c>
      <c r="DF10" s="464">
        <f t="shared" ref="DF10:DF49" si="31">+$D$42*AM10</f>
        <v>0</v>
      </c>
      <c r="DG10" s="465">
        <f t="shared" ref="DG10:DG49" si="32">+$D$43*AN10</f>
        <v>0</v>
      </c>
      <c r="DH10" s="463">
        <f t="shared" ref="DH10:DH49" si="33">+$D$44*AO10</f>
        <v>0</v>
      </c>
      <c r="DI10" s="463">
        <f t="shared" ref="DI10:DI49" si="34">+$D$45*AP10</f>
        <v>0</v>
      </c>
      <c r="DJ10" s="463">
        <f t="shared" ref="DJ10:DJ49" si="35">+$D$46*AQ10</f>
        <v>0</v>
      </c>
      <c r="DK10" s="463">
        <f t="shared" ref="DK10:DK49" si="36">+$D$47*AR10</f>
        <v>0</v>
      </c>
      <c r="DL10" s="463">
        <f t="shared" ref="DL10:DL49" si="37">+$D$48*AS10</f>
        <v>0</v>
      </c>
      <c r="DM10" s="463">
        <f t="shared" ref="DM10:DM49" si="38">+$D$49*AT10</f>
        <v>0</v>
      </c>
      <c r="DN10" s="463">
        <f t="shared" ref="DN10:DN49" si="39">+$D$50*AU10</f>
        <v>0</v>
      </c>
      <c r="DO10" s="465">
        <f>$D$51*AV10</f>
        <v>0</v>
      </c>
      <c r="DP10" s="466">
        <f t="shared" ref="DP10:DP49" si="40">$D$52*AW10</f>
        <v>0</v>
      </c>
      <c r="DQ10" s="463">
        <f t="shared" ref="DQ10:DQ49" si="41">+$D$53*AX10</f>
        <v>0</v>
      </c>
      <c r="DR10" s="463">
        <f t="shared" ref="DR10:DR49" si="42">+$D$54*AY10</f>
        <v>0</v>
      </c>
      <c r="DS10" s="463">
        <f t="shared" ref="DS10:DS49" si="43">+$D$55*AZ10</f>
        <v>0</v>
      </c>
      <c r="DT10" s="463">
        <f t="shared" ref="DT10:DT49" si="44">+$D$56*BA10</f>
        <v>0</v>
      </c>
      <c r="DU10" s="466">
        <f t="shared" ref="DU10:DU49" si="45">+$D$57*BB10</f>
        <v>0</v>
      </c>
      <c r="DV10" s="463">
        <f t="shared" ref="DV10:DV49" si="46">+$D$58*BC10</f>
        <v>0</v>
      </c>
      <c r="DW10" s="463">
        <f t="shared" ref="DW10:DW49" si="47">+$D$59*BD10</f>
        <v>0</v>
      </c>
      <c r="DX10" s="463">
        <f t="shared" ref="DX10:DX49" si="48">+$D$60*BE10</f>
        <v>0</v>
      </c>
      <c r="DY10" s="462">
        <f t="shared" ref="DY10:DY49" si="49">+$D$61*BF10</f>
        <v>0</v>
      </c>
      <c r="DZ10" s="464">
        <f t="shared" ref="DZ10:DZ49" si="50">+$D$62*BG10</f>
        <v>0</v>
      </c>
      <c r="EA10" s="463">
        <f t="shared" ref="EA10:EA49" si="51">+$D$63*BH10</f>
        <v>0</v>
      </c>
      <c r="EB10" s="463">
        <f t="shared" ref="EB10:EB49" si="52">+$D$64*BI10</f>
        <v>0</v>
      </c>
      <c r="EC10" s="463">
        <f t="shared" ref="EC10:EC49" si="53">+$D$65*BJ10</f>
        <v>0</v>
      </c>
      <c r="ED10" s="463">
        <f t="shared" ref="ED10:ED49" si="54">+$D$66*BK10</f>
        <v>0</v>
      </c>
      <c r="EE10" s="463">
        <f t="shared" ref="EE10:EE49" si="55">+$D$67*BL10</f>
        <v>0</v>
      </c>
      <c r="EF10" s="463">
        <f t="shared" ref="EF10:EF49" si="56">+$D$68*BM10</f>
        <v>0</v>
      </c>
      <c r="EG10" s="463">
        <f t="shared" ref="EG10:EG49" si="57">+$D$69*BN10</f>
        <v>0</v>
      </c>
      <c r="EH10" s="463">
        <f t="shared" ref="EH10:EH49" si="58">+$D$70*BO10</f>
        <v>0</v>
      </c>
      <c r="EI10" s="463">
        <f t="shared" ref="EI10:EI49" si="59">+$D$71*BP10</f>
        <v>0</v>
      </c>
      <c r="EJ10" s="463">
        <f t="shared" ref="EJ10:EJ49" si="60">+$D$72*BQ10</f>
        <v>0</v>
      </c>
      <c r="EK10" s="463">
        <f t="shared" ref="EK10:EK49" si="61">+$D$73*BR10</f>
        <v>0</v>
      </c>
      <c r="EL10" s="461">
        <f t="shared" ref="EL10:EL49" si="62">+$D$74*BS10</f>
        <v>0</v>
      </c>
      <c r="EM10" s="463">
        <f t="shared" ref="EM10:EM49" si="63">+$D$75*BT10</f>
        <v>0</v>
      </c>
      <c r="EN10" s="463">
        <f t="shared" ref="EN10:EN49" si="64">+$D$76*BU10</f>
        <v>0</v>
      </c>
      <c r="EO10" s="463">
        <f t="shared" ref="EO10:EO49" si="65">+$D$77*BV10</f>
        <v>0</v>
      </c>
      <c r="EP10" s="463">
        <f t="shared" ref="EP10:EP49" si="66">+$D$78*BW10</f>
        <v>0</v>
      </c>
      <c r="EQ10" s="463">
        <f>+$D$79*BX10</f>
        <v>0</v>
      </c>
      <c r="ER10" s="535">
        <f>$D$80*BY10</f>
        <v>0</v>
      </c>
      <c r="ES10" s="467">
        <f>SUM(CD10:CE10,CG10,CI10:CJ10,CL10:CN10,CQ10:CR10,CT10:DB10,DH10:DN10,DQ10:DT10,DV10:DX10,EA10:EK10,EM10:ER10)</f>
        <v>0</v>
      </c>
      <c r="ET10" s="116"/>
      <c r="EV10" s="136"/>
    </row>
    <row r="11" spans="2:152" ht="13.5" customHeight="1" x14ac:dyDescent="0.15">
      <c r="B11" s="360">
        <v>2</v>
      </c>
      <c r="C11" s="361" t="s">
        <v>66</v>
      </c>
      <c r="D11" s="362">
        <f>③入力!J11</f>
        <v>0</v>
      </c>
      <c r="E11" s="137" t="s">
        <v>193</v>
      </c>
      <c r="F11" s="138" t="s">
        <v>50</v>
      </c>
      <c r="G11" s="468">
        <v>0</v>
      </c>
      <c r="H11" s="469">
        <v>0</v>
      </c>
      <c r="I11" s="470">
        <v>0</v>
      </c>
      <c r="J11" s="471">
        <v>0</v>
      </c>
      <c r="K11" s="472">
        <v>0</v>
      </c>
      <c r="L11" s="472">
        <v>0</v>
      </c>
      <c r="M11" s="471">
        <v>0</v>
      </c>
      <c r="N11" s="472">
        <v>0</v>
      </c>
      <c r="O11" s="473">
        <v>0</v>
      </c>
      <c r="P11" s="472">
        <v>0</v>
      </c>
      <c r="Q11" s="472">
        <v>0</v>
      </c>
      <c r="R11" s="473">
        <v>0</v>
      </c>
      <c r="S11" s="472">
        <v>0</v>
      </c>
      <c r="T11" s="472">
        <v>0</v>
      </c>
      <c r="U11" s="472">
        <v>0</v>
      </c>
      <c r="V11" s="470">
        <v>0</v>
      </c>
      <c r="W11" s="471">
        <v>0</v>
      </c>
      <c r="X11" s="472">
        <v>0</v>
      </c>
      <c r="Y11" s="472">
        <v>0</v>
      </c>
      <c r="Z11" s="471">
        <v>0</v>
      </c>
      <c r="AA11" s="472">
        <v>0</v>
      </c>
      <c r="AB11" s="472">
        <v>0</v>
      </c>
      <c r="AC11" s="472">
        <v>0</v>
      </c>
      <c r="AD11" s="472">
        <v>0</v>
      </c>
      <c r="AE11" s="472">
        <v>0</v>
      </c>
      <c r="AF11" s="472">
        <v>0</v>
      </c>
      <c r="AG11" s="472">
        <v>0</v>
      </c>
      <c r="AH11" s="472">
        <v>0</v>
      </c>
      <c r="AI11" s="472">
        <v>0</v>
      </c>
      <c r="AJ11" s="578">
        <v>0</v>
      </c>
      <c r="AK11" s="470">
        <v>0</v>
      </c>
      <c r="AL11" s="471">
        <v>0</v>
      </c>
      <c r="AM11" s="473">
        <v>0</v>
      </c>
      <c r="AN11" s="474">
        <v>0</v>
      </c>
      <c r="AO11" s="472">
        <v>0</v>
      </c>
      <c r="AP11" s="472">
        <v>0</v>
      </c>
      <c r="AQ11" s="472">
        <v>0</v>
      </c>
      <c r="AR11" s="472">
        <v>0</v>
      </c>
      <c r="AS11" s="472">
        <v>0</v>
      </c>
      <c r="AT11" s="472">
        <v>0</v>
      </c>
      <c r="AU11" s="472">
        <v>0</v>
      </c>
      <c r="AV11" s="474">
        <v>0</v>
      </c>
      <c r="AW11" s="475">
        <v>0</v>
      </c>
      <c r="AX11" s="472">
        <v>0</v>
      </c>
      <c r="AY11" s="472">
        <v>0</v>
      </c>
      <c r="AZ11" s="472">
        <v>0</v>
      </c>
      <c r="BA11" s="472">
        <v>0</v>
      </c>
      <c r="BB11" s="475">
        <v>0</v>
      </c>
      <c r="BC11" s="472">
        <v>0</v>
      </c>
      <c r="BD11" s="472">
        <v>0</v>
      </c>
      <c r="BE11" s="472">
        <v>0</v>
      </c>
      <c r="BF11" s="471">
        <v>0</v>
      </c>
      <c r="BG11" s="473">
        <v>0</v>
      </c>
      <c r="BH11" s="472">
        <v>0</v>
      </c>
      <c r="BI11" s="472">
        <v>0</v>
      </c>
      <c r="BJ11" s="472">
        <v>0</v>
      </c>
      <c r="BK11" s="472">
        <v>0</v>
      </c>
      <c r="BL11" s="472">
        <v>0</v>
      </c>
      <c r="BM11" s="472">
        <v>0</v>
      </c>
      <c r="BN11" s="472">
        <v>0</v>
      </c>
      <c r="BO11" s="472">
        <v>0</v>
      </c>
      <c r="BP11" s="472">
        <v>0</v>
      </c>
      <c r="BQ11" s="472">
        <v>0</v>
      </c>
      <c r="BR11" s="472">
        <v>0</v>
      </c>
      <c r="BS11" s="470">
        <v>0</v>
      </c>
      <c r="BT11" s="472">
        <v>0</v>
      </c>
      <c r="BU11" s="472">
        <v>0</v>
      </c>
      <c r="BV11" s="472">
        <v>0</v>
      </c>
      <c r="BW11" s="472">
        <v>0</v>
      </c>
      <c r="BX11" s="472">
        <v>0</v>
      </c>
      <c r="BY11" s="579">
        <v>0</v>
      </c>
      <c r="BZ11" s="476">
        <f t="shared" ref="BZ11:BZ49" si="67">+$D$10*G11</f>
        <v>0</v>
      </c>
      <c r="CA11" s="477">
        <f t="shared" si="0"/>
        <v>0</v>
      </c>
      <c r="CB11" s="478">
        <f t="shared" si="1"/>
        <v>0</v>
      </c>
      <c r="CC11" s="479">
        <f t="shared" si="2"/>
        <v>0</v>
      </c>
      <c r="CD11" s="480">
        <f t="shared" si="3"/>
        <v>0</v>
      </c>
      <c r="CE11" s="480">
        <f t="shared" si="4"/>
        <v>0</v>
      </c>
      <c r="CF11" s="479">
        <f t="shared" si="5"/>
        <v>0</v>
      </c>
      <c r="CG11" s="480">
        <f t="shared" si="6"/>
        <v>0</v>
      </c>
      <c r="CH11" s="481">
        <f t="shared" si="7"/>
        <v>0</v>
      </c>
      <c r="CI11" s="480">
        <f t="shared" si="8"/>
        <v>0</v>
      </c>
      <c r="CJ11" s="480">
        <f t="shared" si="9"/>
        <v>0</v>
      </c>
      <c r="CK11" s="481">
        <f t="shared" si="10"/>
        <v>0</v>
      </c>
      <c r="CL11" s="480">
        <f t="shared" si="11"/>
        <v>0</v>
      </c>
      <c r="CM11" s="480">
        <f t="shared" si="12"/>
        <v>0</v>
      </c>
      <c r="CN11" s="480">
        <f t="shared" si="13"/>
        <v>0</v>
      </c>
      <c r="CO11" s="478">
        <f t="shared" si="14"/>
        <v>0</v>
      </c>
      <c r="CP11" s="479">
        <f t="shared" si="15"/>
        <v>0</v>
      </c>
      <c r="CQ11" s="480">
        <f t="shared" si="16"/>
        <v>0</v>
      </c>
      <c r="CR11" s="480">
        <f t="shared" si="17"/>
        <v>0</v>
      </c>
      <c r="CS11" s="479">
        <f t="shared" si="18"/>
        <v>0</v>
      </c>
      <c r="CT11" s="480">
        <f t="shared" si="19"/>
        <v>0</v>
      </c>
      <c r="CU11" s="480">
        <f t="shared" si="20"/>
        <v>0</v>
      </c>
      <c r="CV11" s="480">
        <f t="shared" si="21"/>
        <v>0</v>
      </c>
      <c r="CW11" s="480">
        <f t="shared" si="22"/>
        <v>0</v>
      </c>
      <c r="CX11" s="480">
        <f t="shared" si="23"/>
        <v>0</v>
      </c>
      <c r="CY11" s="480">
        <f t="shared" si="24"/>
        <v>0</v>
      </c>
      <c r="CZ11" s="480">
        <f t="shared" si="25"/>
        <v>0</v>
      </c>
      <c r="DA11" s="480">
        <f t="shared" si="26"/>
        <v>0</v>
      </c>
      <c r="DB11" s="480">
        <f t="shared" si="27"/>
        <v>0</v>
      </c>
      <c r="DC11" s="572">
        <f t="shared" si="28"/>
        <v>0</v>
      </c>
      <c r="DD11" s="478">
        <f t="shared" si="29"/>
        <v>0</v>
      </c>
      <c r="DE11" s="479">
        <f t="shared" si="30"/>
        <v>0</v>
      </c>
      <c r="DF11" s="481">
        <f t="shared" si="31"/>
        <v>0</v>
      </c>
      <c r="DG11" s="482">
        <f t="shared" si="32"/>
        <v>0</v>
      </c>
      <c r="DH11" s="480">
        <f t="shared" si="33"/>
        <v>0</v>
      </c>
      <c r="DI11" s="480">
        <f t="shared" si="34"/>
        <v>0</v>
      </c>
      <c r="DJ11" s="480">
        <f t="shared" si="35"/>
        <v>0</v>
      </c>
      <c r="DK11" s="480">
        <f t="shared" si="36"/>
        <v>0</v>
      </c>
      <c r="DL11" s="480">
        <f t="shared" si="37"/>
        <v>0</v>
      </c>
      <c r="DM11" s="480">
        <f t="shared" si="38"/>
        <v>0</v>
      </c>
      <c r="DN11" s="480">
        <f t="shared" si="39"/>
        <v>0</v>
      </c>
      <c r="DO11" s="482">
        <f t="shared" ref="DO11:DO49" si="68">+$D$51*AV11</f>
        <v>0</v>
      </c>
      <c r="DP11" s="483">
        <f t="shared" si="40"/>
        <v>0</v>
      </c>
      <c r="DQ11" s="480">
        <f t="shared" si="41"/>
        <v>0</v>
      </c>
      <c r="DR11" s="480">
        <f t="shared" si="42"/>
        <v>0</v>
      </c>
      <c r="DS11" s="480">
        <f t="shared" si="43"/>
        <v>0</v>
      </c>
      <c r="DT11" s="480">
        <f t="shared" si="44"/>
        <v>0</v>
      </c>
      <c r="DU11" s="483">
        <f t="shared" si="45"/>
        <v>0</v>
      </c>
      <c r="DV11" s="480">
        <f t="shared" si="46"/>
        <v>0</v>
      </c>
      <c r="DW11" s="480">
        <f t="shared" si="47"/>
        <v>0</v>
      </c>
      <c r="DX11" s="480">
        <f t="shared" si="48"/>
        <v>0</v>
      </c>
      <c r="DY11" s="479">
        <f t="shared" si="49"/>
        <v>0</v>
      </c>
      <c r="DZ11" s="481">
        <f t="shared" si="50"/>
        <v>0</v>
      </c>
      <c r="EA11" s="480">
        <f t="shared" si="51"/>
        <v>0</v>
      </c>
      <c r="EB11" s="480">
        <f t="shared" si="52"/>
        <v>0</v>
      </c>
      <c r="EC11" s="480">
        <f t="shared" si="53"/>
        <v>0</v>
      </c>
      <c r="ED11" s="480">
        <f t="shared" si="54"/>
        <v>0</v>
      </c>
      <c r="EE11" s="480">
        <f t="shared" si="55"/>
        <v>0</v>
      </c>
      <c r="EF11" s="480">
        <f t="shared" si="56"/>
        <v>0</v>
      </c>
      <c r="EG11" s="480">
        <f t="shared" si="57"/>
        <v>0</v>
      </c>
      <c r="EH11" s="480">
        <f t="shared" si="58"/>
        <v>0</v>
      </c>
      <c r="EI11" s="480">
        <f t="shared" si="59"/>
        <v>0</v>
      </c>
      <c r="EJ11" s="480">
        <f t="shared" si="60"/>
        <v>0</v>
      </c>
      <c r="EK11" s="480">
        <f t="shared" si="61"/>
        <v>0</v>
      </c>
      <c r="EL11" s="478">
        <f t="shared" si="62"/>
        <v>0</v>
      </c>
      <c r="EM11" s="480">
        <f t="shared" si="63"/>
        <v>0</v>
      </c>
      <c r="EN11" s="480">
        <f t="shared" si="64"/>
        <v>0</v>
      </c>
      <c r="EO11" s="480">
        <f t="shared" si="65"/>
        <v>0</v>
      </c>
      <c r="EP11" s="480">
        <f t="shared" si="66"/>
        <v>0</v>
      </c>
      <c r="EQ11" s="480">
        <f t="shared" ref="EQ11:EQ49" si="69">+$D$79*BX11</f>
        <v>0</v>
      </c>
      <c r="ER11" s="536">
        <f t="shared" ref="ER11:ER49" si="70">$D$80*BY11</f>
        <v>0</v>
      </c>
      <c r="ES11" s="484">
        <f t="shared" ref="ES11:ES48" si="71">SUM(CD11:CE11,CG11,CI11:CJ11,CL11:CN11,CQ11:CR11,CT11:DB11,DH11:DN11,DQ11:DT11,DV11:DX11,EA11:EK11,EM11:ER11)</f>
        <v>0</v>
      </c>
      <c r="ET11" s="116"/>
      <c r="EV11" s="136"/>
    </row>
    <row r="12" spans="2:152" ht="13.5" customHeight="1" x14ac:dyDescent="0.15">
      <c r="B12" s="131">
        <v>3</v>
      </c>
      <c r="C12" s="139" t="s">
        <v>67</v>
      </c>
      <c r="D12" s="140">
        <f>③入力!J12</f>
        <v>0</v>
      </c>
      <c r="E12" s="137" t="s">
        <v>194</v>
      </c>
      <c r="F12" s="138" t="s">
        <v>420</v>
      </c>
      <c r="G12" s="468">
        <v>2.0066946137467997E-3</v>
      </c>
      <c r="H12" s="469">
        <v>1.0636260236194432E-3</v>
      </c>
      <c r="I12" s="470">
        <v>1.2525859849941369E-3</v>
      </c>
      <c r="J12" s="471">
        <v>1.2304918616292055E-3</v>
      </c>
      <c r="K12" s="472">
        <v>1.2443483674453109E-3</v>
      </c>
      <c r="L12" s="472">
        <v>6.0007059654076955E-4</v>
      </c>
      <c r="M12" s="471">
        <v>1.283864773818248E-3</v>
      </c>
      <c r="N12" s="472">
        <v>8.6835706842653695E-4</v>
      </c>
      <c r="O12" s="473">
        <v>1.3877949258731814E-3</v>
      </c>
      <c r="P12" s="472">
        <v>1.3815397989430983E-3</v>
      </c>
      <c r="Q12" s="472">
        <v>1.8387231299996209E-3</v>
      </c>
      <c r="R12" s="473">
        <v>1.1555306092555977E-3</v>
      </c>
      <c r="S12" s="472">
        <v>8.1530379578270522E-4</v>
      </c>
      <c r="T12" s="472">
        <v>1.2959360544438942E-3</v>
      </c>
      <c r="U12" s="472">
        <v>5.525123525975974E-4</v>
      </c>
      <c r="V12" s="470">
        <v>8.6606143593823365E-4</v>
      </c>
      <c r="W12" s="471">
        <v>1.8494273566876651E-3</v>
      </c>
      <c r="X12" s="472">
        <v>4.3788547897218033E-3</v>
      </c>
      <c r="Y12" s="472">
        <v>1.5299175374447317E-3</v>
      </c>
      <c r="Z12" s="471">
        <v>7.9927428761654255E-4</v>
      </c>
      <c r="AA12" s="472">
        <v>7.3576887847800955E-4</v>
      </c>
      <c r="AB12" s="472">
        <v>4.9525880292323489E-4</v>
      </c>
      <c r="AC12" s="472">
        <v>8.6660536236140336E-4</v>
      </c>
      <c r="AD12" s="472">
        <v>9.7362618481715876E-4</v>
      </c>
      <c r="AE12" s="472">
        <v>8.4971437188316511E-4</v>
      </c>
      <c r="AF12" s="472">
        <v>9.5633716924197908E-4</v>
      </c>
      <c r="AG12" s="472">
        <v>6.7531738973177673E-4</v>
      </c>
      <c r="AH12" s="472">
        <v>5.8728306290705117E-4</v>
      </c>
      <c r="AI12" s="472">
        <v>1.5788692218997294E-4</v>
      </c>
      <c r="AJ12" s="578">
        <v>4.127526400099191E-3</v>
      </c>
      <c r="AK12" s="470">
        <v>4.05777163835254E-3</v>
      </c>
      <c r="AL12" s="471">
        <v>3.1874789012934679E-3</v>
      </c>
      <c r="AM12" s="473">
        <v>3.1440520618588592E-3</v>
      </c>
      <c r="AN12" s="474">
        <v>3.428876290508507E-3</v>
      </c>
      <c r="AO12" s="472">
        <v>5.4008957809758241E-3</v>
      </c>
      <c r="AP12" s="472">
        <v>1.4111916603125106E-3</v>
      </c>
      <c r="AQ12" s="472">
        <v>6.7757400157061084E-4</v>
      </c>
      <c r="AR12" s="472">
        <v>2.2981549203958365E-3</v>
      </c>
      <c r="AS12" s="472">
        <v>2.220909146478127E-3</v>
      </c>
      <c r="AT12" s="472">
        <v>2.4293286219081271E-3</v>
      </c>
      <c r="AU12" s="472">
        <v>8.7418955343483641E-4</v>
      </c>
      <c r="AV12" s="474">
        <v>1.9463901886191631E-3</v>
      </c>
      <c r="AW12" s="475">
        <v>1.8328337383304659E-3</v>
      </c>
      <c r="AX12" s="472">
        <v>2.064982415384119E-3</v>
      </c>
      <c r="AY12" s="472">
        <v>2.5625912923147888E-5</v>
      </c>
      <c r="AZ12" s="472">
        <v>0</v>
      </c>
      <c r="BA12" s="472">
        <v>1.2354067576749646E-4</v>
      </c>
      <c r="BB12" s="475">
        <v>3.0636482621552185E-3</v>
      </c>
      <c r="BC12" s="472">
        <v>3.1123155390932866E-3</v>
      </c>
      <c r="BD12" s="472">
        <v>2.8430425919965668E-3</v>
      </c>
      <c r="BE12" s="472">
        <v>5.8000682360968949E-3</v>
      </c>
      <c r="BF12" s="471">
        <v>4.6317924447466241E-3</v>
      </c>
      <c r="BG12" s="473">
        <v>3.8589344578637461E-3</v>
      </c>
      <c r="BH12" s="472">
        <v>3.9194151392591917E-3</v>
      </c>
      <c r="BI12" s="472">
        <v>8.2328827012939816E-4</v>
      </c>
      <c r="BJ12" s="472">
        <v>1.4485912208660835E-2</v>
      </c>
      <c r="BK12" s="472">
        <v>5.9620720493476118E-4</v>
      </c>
      <c r="BL12" s="472">
        <v>2.3111626231351848E-3</v>
      </c>
      <c r="BM12" s="472">
        <v>1.1123912042208955E-2</v>
      </c>
      <c r="BN12" s="472">
        <v>7.7159046764276431E-3</v>
      </c>
      <c r="BO12" s="472">
        <v>4.8469932814738026E-3</v>
      </c>
      <c r="BP12" s="472">
        <v>2.8764520271723024E-3</v>
      </c>
      <c r="BQ12" s="472">
        <v>3.6494423102957285E-3</v>
      </c>
      <c r="BR12" s="472">
        <v>5.4254295373270542E-3</v>
      </c>
      <c r="BS12" s="470">
        <v>4.2259309708742006E-3</v>
      </c>
      <c r="BT12" s="472">
        <v>1.8751930920936854E-3</v>
      </c>
      <c r="BU12" s="472">
        <v>2.6633572071789943E-3</v>
      </c>
      <c r="BV12" s="472">
        <v>1.427901722243143E-3</v>
      </c>
      <c r="BW12" s="472">
        <v>3.4233124327134731E-3</v>
      </c>
      <c r="BX12" s="472">
        <v>1.1096177909601901E-2</v>
      </c>
      <c r="BY12" s="579">
        <v>6.4712666314459232E-3</v>
      </c>
      <c r="BZ12" s="476">
        <f t="shared" si="67"/>
        <v>0</v>
      </c>
      <c r="CA12" s="477">
        <f t="shared" si="0"/>
        <v>0</v>
      </c>
      <c r="CB12" s="478">
        <f t="shared" si="1"/>
        <v>0</v>
      </c>
      <c r="CC12" s="479">
        <f t="shared" si="2"/>
        <v>0</v>
      </c>
      <c r="CD12" s="480">
        <f t="shared" si="3"/>
        <v>0</v>
      </c>
      <c r="CE12" s="480">
        <f t="shared" si="4"/>
        <v>0</v>
      </c>
      <c r="CF12" s="479">
        <f t="shared" si="5"/>
        <v>0</v>
      </c>
      <c r="CG12" s="480">
        <f t="shared" si="6"/>
        <v>0</v>
      </c>
      <c r="CH12" s="481">
        <f t="shared" si="7"/>
        <v>0</v>
      </c>
      <c r="CI12" s="480">
        <f t="shared" si="8"/>
        <v>0</v>
      </c>
      <c r="CJ12" s="480">
        <f t="shared" si="9"/>
        <v>0</v>
      </c>
      <c r="CK12" s="481">
        <f t="shared" si="10"/>
        <v>0</v>
      </c>
      <c r="CL12" s="480">
        <f t="shared" si="11"/>
        <v>0</v>
      </c>
      <c r="CM12" s="480">
        <f t="shared" si="12"/>
        <v>0</v>
      </c>
      <c r="CN12" s="480">
        <f t="shared" si="13"/>
        <v>0</v>
      </c>
      <c r="CO12" s="478">
        <f t="shared" si="14"/>
        <v>0</v>
      </c>
      <c r="CP12" s="479">
        <f t="shared" si="15"/>
        <v>0</v>
      </c>
      <c r="CQ12" s="480">
        <f t="shared" si="16"/>
        <v>0</v>
      </c>
      <c r="CR12" s="480">
        <f t="shared" si="17"/>
        <v>0</v>
      </c>
      <c r="CS12" s="479">
        <f t="shared" si="18"/>
        <v>0</v>
      </c>
      <c r="CT12" s="480">
        <f t="shared" si="19"/>
        <v>0</v>
      </c>
      <c r="CU12" s="480">
        <f t="shared" si="20"/>
        <v>0</v>
      </c>
      <c r="CV12" s="480">
        <f t="shared" si="21"/>
        <v>0</v>
      </c>
      <c r="CW12" s="480">
        <f t="shared" si="22"/>
        <v>0</v>
      </c>
      <c r="CX12" s="480">
        <f t="shared" si="23"/>
        <v>0</v>
      </c>
      <c r="CY12" s="480">
        <f t="shared" si="24"/>
        <v>0</v>
      </c>
      <c r="CZ12" s="480">
        <f t="shared" si="25"/>
        <v>0</v>
      </c>
      <c r="DA12" s="480">
        <f t="shared" si="26"/>
        <v>0</v>
      </c>
      <c r="DB12" s="480">
        <f t="shared" si="27"/>
        <v>0</v>
      </c>
      <c r="DC12" s="572">
        <f t="shared" si="28"/>
        <v>0</v>
      </c>
      <c r="DD12" s="478">
        <f t="shared" si="29"/>
        <v>0</v>
      </c>
      <c r="DE12" s="479">
        <f t="shared" si="30"/>
        <v>0</v>
      </c>
      <c r="DF12" s="481">
        <f t="shared" si="31"/>
        <v>0</v>
      </c>
      <c r="DG12" s="482">
        <f t="shared" si="32"/>
        <v>0</v>
      </c>
      <c r="DH12" s="480">
        <f t="shared" si="33"/>
        <v>0</v>
      </c>
      <c r="DI12" s="480">
        <f t="shared" si="34"/>
        <v>0</v>
      </c>
      <c r="DJ12" s="480">
        <f t="shared" si="35"/>
        <v>0</v>
      </c>
      <c r="DK12" s="480">
        <f t="shared" si="36"/>
        <v>0</v>
      </c>
      <c r="DL12" s="480">
        <f t="shared" si="37"/>
        <v>0</v>
      </c>
      <c r="DM12" s="480">
        <f t="shared" si="38"/>
        <v>0</v>
      </c>
      <c r="DN12" s="480">
        <f t="shared" si="39"/>
        <v>0</v>
      </c>
      <c r="DO12" s="482">
        <f t="shared" si="68"/>
        <v>0</v>
      </c>
      <c r="DP12" s="483">
        <f t="shared" si="40"/>
        <v>0</v>
      </c>
      <c r="DQ12" s="480">
        <f t="shared" si="41"/>
        <v>0</v>
      </c>
      <c r="DR12" s="480">
        <f t="shared" si="42"/>
        <v>0</v>
      </c>
      <c r="DS12" s="480">
        <f t="shared" si="43"/>
        <v>0</v>
      </c>
      <c r="DT12" s="480">
        <f t="shared" si="44"/>
        <v>0</v>
      </c>
      <c r="DU12" s="483">
        <f t="shared" si="45"/>
        <v>0</v>
      </c>
      <c r="DV12" s="480">
        <f t="shared" si="46"/>
        <v>0</v>
      </c>
      <c r="DW12" s="480">
        <f t="shared" si="47"/>
        <v>0</v>
      </c>
      <c r="DX12" s="480">
        <f t="shared" si="48"/>
        <v>0</v>
      </c>
      <c r="DY12" s="479">
        <f t="shared" si="49"/>
        <v>0</v>
      </c>
      <c r="DZ12" s="481">
        <f t="shared" si="50"/>
        <v>0</v>
      </c>
      <c r="EA12" s="480">
        <f t="shared" si="51"/>
        <v>0</v>
      </c>
      <c r="EB12" s="480">
        <f t="shared" si="52"/>
        <v>0</v>
      </c>
      <c r="EC12" s="480">
        <f t="shared" si="53"/>
        <v>0</v>
      </c>
      <c r="ED12" s="480">
        <f t="shared" si="54"/>
        <v>0</v>
      </c>
      <c r="EE12" s="480">
        <f t="shared" si="55"/>
        <v>0</v>
      </c>
      <c r="EF12" s="480">
        <f t="shared" si="56"/>
        <v>0</v>
      </c>
      <c r="EG12" s="480">
        <f t="shared" si="57"/>
        <v>0</v>
      </c>
      <c r="EH12" s="480">
        <f t="shared" si="58"/>
        <v>0</v>
      </c>
      <c r="EI12" s="480">
        <f t="shared" si="59"/>
        <v>0</v>
      </c>
      <c r="EJ12" s="480">
        <f t="shared" si="60"/>
        <v>0</v>
      </c>
      <c r="EK12" s="480">
        <f t="shared" si="61"/>
        <v>0</v>
      </c>
      <c r="EL12" s="478">
        <f t="shared" si="62"/>
        <v>0</v>
      </c>
      <c r="EM12" s="480">
        <f t="shared" si="63"/>
        <v>0</v>
      </c>
      <c r="EN12" s="480">
        <f t="shared" si="64"/>
        <v>0</v>
      </c>
      <c r="EO12" s="480">
        <f t="shared" si="65"/>
        <v>0</v>
      </c>
      <c r="EP12" s="480">
        <f t="shared" si="66"/>
        <v>0</v>
      </c>
      <c r="EQ12" s="480">
        <f t="shared" si="69"/>
        <v>0</v>
      </c>
      <c r="ER12" s="536">
        <f t="shared" si="70"/>
        <v>0</v>
      </c>
      <c r="ES12" s="484">
        <f t="shared" si="71"/>
        <v>0</v>
      </c>
      <c r="ET12" s="116"/>
      <c r="EV12" s="136"/>
    </row>
    <row r="13" spans="2:152" ht="13.5" customHeight="1" x14ac:dyDescent="0.15">
      <c r="B13" s="360">
        <v>4</v>
      </c>
      <c r="C13" s="361" t="s">
        <v>395</v>
      </c>
      <c r="D13" s="362">
        <f>③入力!J13</f>
        <v>0</v>
      </c>
      <c r="E13" s="137" t="s">
        <v>195</v>
      </c>
      <c r="F13" s="138" t="s">
        <v>196</v>
      </c>
      <c r="G13" s="468">
        <v>2.9354061516674334E-5</v>
      </c>
      <c r="H13" s="469">
        <v>0</v>
      </c>
      <c r="I13" s="470">
        <v>0</v>
      </c>
      <c r="J13" s="471">
        <v>0</v>
      </c>
      <c r="K13" s="472">
        <v>0</v>
      </c>
      <c r="L13" s="472">
        <v>0</v>
      </c>
      <c r="M13" s="471">
        <v>0</v>
      </c>
      <c r="N13" s="472">
        <v>0</v>
      </c>
      <c r="O13" s="473">
        <v>0</v>
      </c>
      <c r="P13" s="472">
        <v>0</v>
      </c>
      <c r="Q13" s="472">
        <v>0</v>
      </c>
      <c r="R13" s="473">
        <v>0</v>
      </c>
      <c r="S13" s="472">
        <v>0</v>
      </c>
      <c r="T13" s="472">
        <v>0</v>
      </c>
      <c r="U13" s="472">
        <v>0</v>
      </c>
      <c r="V13" s="470">
        <v>0</v>
      </c>
      <c r="W13" s="471">
        <v>0</v>
      </c>
      <c r="X13" s="472">
        <v>0</v>
      </c>
      <c r="Y13" s="472">
        <v>0</v>
      </c>
      <c r="Z13" s="471">
        <v>0</v>
      </c>
      <c r="AA13" s="472">
        <v>0</v>
      </c>
      <c r="AB13" s="472">
        <v>0</v>
      </c>
      <c r="AC13" s="472">
        <v>0</v>
      </c>
      <c r="AD13" s="472">
        <v>0</v>
      </c>
      <c r="AE13" s="472">
        <v>0</v>
      </c>
      <c r="AF13" s="472">
        <v>0</v>
      </c>
      <c r="AG13" s="472">
        <v>0</v>
      </c>
      <c r="AH13" s="472">
        <v>0</v>
      </c>
      <c r="AI13" s="472">
        <v>0</v>
      </c>
      <c r="AJ13" s="578">
        <v>8.2629349138890146E-5</v>
      </c>
      <c r="AK13" s="470">
        <v>1.4120173573709235E-4</v>
      </c>
      <c r="AL13" s="471">
        <v>0</v>
      </c>
      <c r="AM13" s="473">
        <v>0</v>
      </c>
      <c r="AN13" s="474">
        <v>0</v>
      </c>
      <c r="AO13" s="472">
        <v>0</v>
      </c>
      <c r="AP13" s="472">
        <v>0</v>
      </c>
      <c r="AQ13" s="472">
        <v>0</v>
      </c>
      <c r="AR13" s="472">
        <v>0</v>
      </c>
      <c r="AS13" s="472">
        <v>0</v>
      </c>
      <c r="AT13" s="472">
        <v>0</v>
      </c>
      <c r="AU13" s="472">
        <v>0</v>
      </c>
      <c r="AV13" s="474">
        <v>0</v>
      </c>
      <c r="AW13" s="475">
        <v>0</v>
      </c>
      <c r="AX13" s="472">
        <v>0</v>
      </c>
      <c r="AY13" s="472">
        <v>0</v>
      </c>
      <c r="AZ13" s="472">
        <v>0</v>
      </c>
      <c r="BA13" s="472">
        <v>0</v>
      </c>
      <c r="BB13" s="475">
        <v>0</v>
      </c>
      <c r="BC13" s="472">
        <v>0</v>
      </c>
      <c r="BD13" s="472">
        <v>0</v>
      </c>
      <c r="BE13" s="472">
        <v>0</v>
      </c>
      <c r="BF13" s="471">
        <v>0</v>
      </c>
      <c r="BG13" s="473">
        <v>0</v>
      </c>
      <c r="BH13" s="472">
        <v>0</v>
      </c>
      <c r="BI13" s="472">
        <v>0</v>
      </c>
      <c r="BJ13" s="472">
        <v>0</v>
      </c>
      <c r="BK13" s="472">
        <v>0</v>
      </c>
      <c r="BL13" s="472">
        <v>0</v>
      </c>
      <c r="BM13" s="472">
        <v>0</v>
      </c>
      <c r="BN13" s="472">
        <v>0</v>
      </c>
      <c r="BO13" s="472">
        <v>0</v>
      </c>
      <c r="BP13" s="472">
        <v>0</v>
      </c>
      <c r="BQ13" s="472">
        <v>0</v>
      </c>
      <c r="BR13" s="472">
        <v>1.5453902483059509E-3</v>
      </c>
      <c r="BS13" s="470">
        <v>0</v>
      </c>
      <c r="BT13" s="472">
        <v>0</v>
      </c>
      <c r="BU13" s="472">
        <v>0</v>
      </c>
      <c r="BV13" s="472">
        <v>0</v>
      </c>
      <c r="BW13" s="472">
        <v>0</v>
      </c>
      <c r="BX13" s="472">
        <v>0</v>
      </c>
      <c r="BY13" s="579">
        <v>0</v>
      </c>
      <c r="BZ13" s="476">
        <f t="shared" si="67"/>
        <v>0</v>
      </c>
      <c r="CA13" s="477">
        <f t="shared" si="0"/>
        <v>0</v>
      </c>
      <c r="CB13" s="478">
        <f t="shared" si="1"/>
        <v>0</v>
      </c>
      <c r="CC13" s="479">
        <f t="shared" si="2"/>
        <v>0</v>
      </c>
      <c r="CD13" s="480">
        <f t="shared" si="3"/>
        <v>0</v>
      </c>
      <c r="CE13" s="480">
        <f t="shared" si="4"/>
        <v>0</v>
      </c>
      <c r="CF13" s="479">
        <f t="shared" si="5"/>
        <v>0</v>
      </c>
      <c r="CG13" s="480">
        <f t="shared" si="6"/>
        <v>0</v>
      </c>
      <c r="CH13" s="481">
        <f t="shared" si="7"/>
        <v>0</v>
      </c>
      <c r="CI13" s="480">
        <f t="shared" si="8"/>
        <v>0</v>
      </c>
      <c r="CJ13" s="480">
        <f t="shared" si="9"/>
        <v>0</v>
      </c>
      <c r="CK13" s="481">
        <f t="shared" si="10"/>
        <v>0</v>
      </c>
      <c r="CL13" s="480">
        <f t="shared" si="11"/>
        <v>0</v>
      </c>
      <c r="CM13" s="480">
        <f t="shared" si="12"/>
        <v>0</v>
      </c>
      <c r="CN13" s="480">
        <f t="shared" si="13"/>
        <v>0</v>
      </c>
      <c r="CO13" s="478">
        <f t="shared" si="14"/>
        <v>0</v>
      </c>
      <c r="CP13" s="479">
        <f t="shared" si="15"/>
        <v>0</v>
      </c>
      <c r="CQ13" s="480">
        <f t="shared" si="16"/>
        <v>0</v>
      </c>
      <c r="CR13" s="480">
        <f t="shared" si="17"/>
        <v>0</v>
      </c>
      <c r="CS13" s="479">
        <f t="shared" si="18"/>
        <v>0</v>
      </c>
      <c r="CT13" s="480">
        <f t="shared" si="19"/>
        <v>0</v>
      </c>
      <c r="CU13" s="480">
        <f t="shared" si="20"/>
        <v>0</v>
      </c>
      <c r="CV13" s="480">
        <f t="shared" si="21"/>
        <v>0</v>
      </c>
      <c r="CW13" s="480">
        <f t="shared" si="22"/>
        <v>0</v>
      </c>
      <c r="CX13" s="480">
        <f t="shared" si="23"/>
        <v>0</v>
      </c>
      <c r="CY13" s="480">
        <f t="shared" si="24"/>
        <v>0</v>
      </c>
      <c r="CZ13" s="480">
        <f t="shared" si="25"/>
        <v>0</v>
      </c>
      <c r="DA13" s="480">
        <f t="shared" si="26"/>
        <v>0</v>
      </c>
      <c r="DB13" s="480">
        <f t="shared" si="27"/>
        <v>0</v>
      </c>
      <c r="DC13" s="572">
        <f t="shared" si="28"/>
        <v>0</v>
      </c>
      <c r="DD13" s="478">
        <f t="shared" si="29"/>
        <v>0</v>
      </c>
      <c r="DE13" s="479">
        <f t="shared" si="30"/>
        <v>0</v>
      </c>
      <c r="DF13" s="481">
        <f t="shared" si="31"/>
        <v>0</v>
      </c>
      <c r="DG13" s="482">
        <f t="shared" si="32"/>
        <v>0</v>
      </c>
      <c r="DH13" s="480">
        <f t="shared" si="33"/>
        <v>0</v>
      </c>
      <c r="DI13" s="480">
        <f t="shared" si="34"/>
        <v>0</v>
      </c>
      <c r="DJ13" s="480">
        <f t="shared" si="35"/>
        <v>0</v>
      </c>
      <c r="DK13" s="480">
        <f t="shared" si="36"/>
        <v>0</v>
      </c>
      <c r="DL13" s="480">
        <f t="shared" si="37"/>
        <v>0</v>
      </c>
      <c r="DM13" s="480">
        <f t="shared" si="38"/>
        <v>0</v>
      </c>
      <c r="DN13" s="480">
        <f t="shared" si="39"/>
        <v>0</v>
      </c>
      <c r="DO13" s="482">
        <f t="shared" si="68"/>
        <v>0</v>
      </c>
      <c r="DP13" s="483">
        <f t="shared" si="40"/>
        <v>0</v>
      </c>
      <c r="DQ13" s="480">
        <f t="shared" si="41"/>
        <v>0</v>
      </c>
      <c r="DR13" s="480">
        <f t="shared" si="42"/>
        <v>0</v>
      </c>
      <c r="DS13" s="480">
        <f t="shared" si="43"/>
        <v>0</v>
      </c>
      <c r="DT13" s="480">
        <f t="shared" si="44"/>
        <v>0</v>
      </c>
      <c r="DU13" s="483">
        <f t="shared" si="45"/>
        <v>0</v>
      </c>
      <c r="DV13" s="480">
        <f t="shared" si="46"/>
        <v>0</v>
      </c>
      <c r="DW13" s="480">
        <f t="shared" si="47"/>
        <v>0</v>
      </c>
      <c r="DX13" s="480">
        <f t="shared" si="48"/>
        <v>0</v>
      </c>
      <c r="DY13" s="479">
        <f t="shared" si="49"/>
        <v>0</v>
      </c>
      <c r="DZ13" s="481">
        <f t="shared" si="50"/>
        <v>0</v>
      </c>
      <c r="EA13" s="480">
        <f t="shared" si="51"/>
        <v>0</v>
      </c>
      <c r="EB13" s="480">
        <f t="shared" si="52"/>
        <v>0</v>
      </c>
      <c r="EC13" s="480">
        <f t="shared" si="53"/>
        <v>0</v>
      </c>
      <c r="ED13" s="480">
        <f t="shared" si="54"/>
        <v>0</v>
      </c>
      <c r="EE13" s="480">
        <f t="shared" si="55"/>
        <v>0</v>
      </c>
      <c r="EF13" s="480">
        <f t="shared" si="56"/>
        <v>0</v>
      </c>
      <c r="EG13" s="480">
        <f t="shared" si="57"/>
        <v>0</v>
      </c>
      <c r="EH13" s="480">
        <f t="shared" si="58"/>
        <v>0</v>
      </c>
      <c r="EI13" s="480">
        <f t="shared" si="59"/>
        <v>0</v>
      </c>
      <c r="EJ13" s="480">
        <f t="shared" si="60"/>
        <v>0</v>
      </c>
      <c r="EK13" s="480">
        <f t="shared" si="61"/>
        <v>0</v>
      </c>
      <c r="EL13" s="478">
        <f t="shared" si="62"/>
        <v>0</v>
      </c>
      <c r="EM13" s="480">
        <f t="shared" si="63"/>
        <v>0</v>
      </c>
      <c r="EN13" s="480">
        <f t="shared" si="64"/>
        <v>0</v>
      </c>
      <c r="EO13" s="480">
        <f t="shared" si="65"/>
        <v>0</v>
      </c>
      <c r="EP13" s="480">
        <f t="shared" si="66"/>
        <v>0</v>
      </c>
      <c r="EQ13" s="480">
        <f t="shared" si="69"/>
        <v>0</v>
      </c>
      <c r="ER13" s="536">
        <f t="shared" si="70"/>
        <v>0</v>
      </c>
      <c r="ES13" s="484">
        <f t="shared" si="71"/>
        <v>0</v>
      </c>
      <c r="ET13" s="116"/>
      <c r="EV13" s="136"/>
    </row>
    <row r="14" spans="2:152" ht="13.5" customHeight="1" x14ac:dyDescent="0.15">
      <c r="B14" s="141">
        <v>5</v>
      </c>
      <c r="C14" s="610" t="s">
        <v>537</v>
      </c>
      <c r="D14" s="161">
        <f>③入力!J14</f>
        <v>0</v>
      </c>
      <c r="E14" s="143" t="s">
        <v>197</v>
      </c>
      <c r="F14" s="144" t="s">
        <v>421</v>
      </c>
      <c r="G14" s="485">
        <v>3.6565313038570734E-3</v>
      </c>
      <c r="H14" s="486">
        <v>4.5225140726354472E-3</v>
      </c>
      <c r="I14" s="487">
        <v>3.5629550300784615E-3</v>
      </c>
      <c r="J14" s="488">
        <v>3.2520296988201441E-3</v>
      </c>
      <c r="K14" s="489">
        <v>3.2504680299339653E-3</v>
      </c>
      <c r="L14" s="489">
        <v>3.3230800262215722E-3</v>
      </c>
      <c r="M14" s="488">
        <v>4.0031339688786386E-3</v>
      </c>
      <c r="N14" s="489">
        <v>4.0478798728190877E-3</v>
      </c>
      <c r="O14" s="490">
        <v>4.187763907320923E-3</v>
      </c>
      <c r="P14" s="489">
        <v>4.2156159224696907E-3</v>
      </c>
      <c r="Q14" s="489">
        <v>2.1799294840201692E-3</v>
      </c>
      <c r="R14" s="490">
        <v>3.6833282457171732E-3</v>
      </c>
      <c r="S14" s="489">
        <v>3.8020333676666821E-3</v>
      </c>
      <c r="T14" s="489">
        <v>3.6343407913677537E-3</v>
      </c>
      <c r="U14" s="489">
        <v>5.4304071226735284E-3</v>
      </c>
      <c r="V14" s="487">
        <v>5.5257683346461922E-3</v>
      </c>
      <c r="W14" s="488">
        <v>4.0279900904129657E-3</v>
      </c>
      <c r="X14" s="489">
        <v>2.2639610934093576E-3</v>
      </c>
      <c r="Y14" s="489">
        <v>4.2508170348079773E-3</v>
      </c>
      <c r="Z14" s="488">
        <v>5.6274927646268154E-3</v>
      </c>
      <c r="AA14" s="489">
        <v>3.1833265762722046E-3</v>
      </c>
      <c r="AB14" s="489">
        <v>6.0228302228664612E-3</v>
      </c>
      <c r="AC14" s="489">
        <v>3.0010222733626375E-3</v>
      </c>
      <c r="AD14" s="489">
        <v>5.4428976424337385E-3</v>
      </c>
      <c r="AE14" s="489">
        <v>8.9047436496382752E-3</v>
      </c>
      <c r="AF14" s="489">
        <v>2.6395796868441271E-3</v>
      </c>
      <c r="AG14" s="489">
        <v>6.7133483674708507E-3</v>
      </c>
      <c r="AH14" s="489">
        <v>3.0644129051688438E-3</v>
      </c>
      <c r="AI14" s="489">
        <v>4.2979348762998597E-3</v>
      </c>
      <c r="AJ14" s="580">
        <v>2.1863123553239141E-3</v>
      </c>
      <c r="AK14" s="487">
        <v>2.2672488778964421E-3</v>
      </c>
      <c r="AL14" s="488">
        <v>2.4795259081551013E-3</v>
      </c>
      <c r="AM14" s="490">
        <v>2.5009778440137731E-3</v>
      </c>
      <c r="AN14" s="491">
        <v>2.6903032722911525E-3</v>
      </c>
      <c r="AO14" s="489">
        <v>1.7124162301355333E-3</v>
      </c>
      <c r="AP14" s="489">
        <v>1.7981313091078766E-3</v>
      </c>
      <c r="AQ14" s="489">
        <v>1.5904561292096765E-3</v>
      </c>
      <c r="AR14" s="489">
        <v>3.9234360929897884E-3</v>
      </c>
      <c r="AS14" s="489">
        <v>2.6844475233806721E-3</v>
      </c>
      <c r="AT14" s="489">
        <v>2.8710247349823322E-3</v>
      </c>
      <c r="AU14" s="489">
        <v>3.4967582137393457E-3</v>
      </c>
      <c r="AV14" s="491">
        <v>1.7048803766121898E-3</v>
      </c>
      <c r="AW14" s="492">
        <v>1.6613750982930997E-3</v>
      </c>
      <c r="AX14" s="489">
        <v>1.6633344348056347E-3</v>
      </c>
      <c r="AY14" s="489">
        <v>1.4991159060041513E-3</v>
      </c>
      <c r="AZ14" s="489">
        <v>2.1110601193207895E-3</v>
      </c>
      <c r="BA14" s="489">
        <v>1.7295694607449503E-3</v>
      </c>
      <c r="BB14" s="492">
        <v>2.1329196761840129E-3</v>
      </c>
      <c r="BC14" s="489">
        <v>2.1774374874264819E-3</v>
      </c>
      <c r="BD14" s="489">
        <v>1.9311232700354038E-3</v>
      </c>
      <c r="BE14" s="489">
        <v>1.188962294387064E-3</v>
      </c>
      <c r="BF14" s="488">
        <v>2.0096762554854494E-3</v>
      </c>
      <c r="BG14" s="490">
        <v>2.230649118893598E-3</v>
      </c>
      <c r="BH14" s="489">
        <v>2.5785089367694422E-3</v>
      </c>
      <c r="BI14" s="489">
        <v>1.1469257280423341E-3</v>
      </c>
      <c r="BJ14" s="489">
        <v>1.9849169064870952E-3</v>
      </c>
      <c r="BK14" s="489">
        <v>1.593707720883304E-3</v>
      </c>
      <c r="BL14" s="489">
        <v>1.5579712325598791E-3</v>
      </c>
      <c r="BM14" s="489">
        <v>1.8847741453922266E-3</v>
      </c>
      <c r="BN14" s="489">
        <v>2.3844288757015981E-3</v>
      </c>
      <c r="BO14" s="489">
        <v>1.2978071806721691E-3</v>
      </c>
      <c r="BP14" s="489">
        <v>4.8463858397206063E-3</v>
      </c>
      <c r="BQ14" s="489">
        <v>1.9538582219026067E-3</v>
      </c>
      <c r="BR14" s="489">
        <v>2.5267875924873825E-3</v>
      </c>
      <c r="BS14" s="487">
        <v>2.0721334295510929E-3</v>
      </c>
      <c r="BT14" s="489">
        <v>1.533656359296643E-3</v>
      </c>
      <c r="BU14" s="489">
        <v>2.1635370180105333E-3</v>
      </c>
      <c r="BV14" s="489">
        <v>2.8020073623780941E-3</v>
      </c>
      <c r="BW14" s="489">
        <v>2.1567009610140805E-3</v>
      </c>
      <c r="BX14" s="489">
        <v>1.9977754679131108E-3</v>
      </c>
      <c r="BY14" s="581">
        <v>2.0925336625770394E-3</v>
      </c>
      <c r="BZ14" s="493">
        <f t="shared" si="67"/>
        <v>0</v>
      </c>
      <c r="CA14" s="494">
        <f t="shared" si="0"/>
        <v>0</v>
      </c>
      <c r="CB14" s="495">
        <f t="shared" si="1"/>
        <v>0</v>
      </c>
      <c r="CC14" s="496">
        <f t="shared" si="2"/>
        <v>0</v>
      </c>
      <c r="CD14" s="497">
        <f t="shared" si="3"/>
        <v>0</v>
      </c>
      <c r="CE14" s="497">
        <f t="shared" si="4"/>
        <v>0</v>
      </c>
      <c r="CF14" s="496">
        <f t="shared" si="5"/>
        <v>0</v>
      </c>
      <c r="CG14" s="497">
        <f t="shared" si="6"/>
        <v>0</v>
      </c>
      <c r="CH14" s="498">
        <f t="shared" si="7"/>
        <v>0</v>
      </c>
      <c r="CI14" s="497">
        <f t="shared" si="8"/>
        <v>0</v>
      </c>
      <c r="CJ14" s="497">
        <f t="shared" si="9"/>
        <v>0</v>
      </c>
      <c r="CK14" s="498">
        <f t="shared" si="10"/>
        <v>0</v>
      </c>
      <c r="CL14" s="497">
        <f t="shared" si="11"/>
        <v>0</v>
      </c>
      <c r="CM14" s="497">
        <f t="shared" si="12"/>
        <v>0</v>
      </c>
      <c r="CN14" s="497">
        <f t="shared" si="13"/>
        <v>0</v>
      </c>
      <c r="CO14" s="495">
        <f t="shared" si="14"/>
        <v>0</v>
      </c>
      <c r="CP14" s="496">
        <f t="shared" si="15"/>
        <v>0</v>
      </c>
      <c r="CQ14" s="497">
        <f t="shared" si="16"/>
        <v>0</v>
      </c>
      <c r="CR14" s="497">
        <f t="shared" si="17"/>
        <v>0</v>
      </c>
      <c r="CS14" s="496">
        <f t="shared" si="18"/>
        <v>0</v>
      </c>
      <c r="CT14" s="497">
        <f t="shared" si="19"/>
        <v>0</v>
      </c>
      <c r="CU14" s="497">
        <f t="shared" si="20"/>
        <v>0</v>
      </c>
      <c r="CV14" s="497">
        <f t="shared" si="21"/>
        <v>0</v>
      </c>
      <c r="CW14" s="497">
        <f t="shared" si="22"/>
        <v>0</v>
      </c>
      <c r="CX14" s="497">
        <f t="shared" si="23"/>
        <v>0</v>
      </c>
      <c r="CY14" s="497">
        <f t="shared" si="24"/>
        <v>0</v>
      </c>
      <c r="CZ14" s="497">
        <f t="shared" si="25"/>
        <v>0</v>
      </c>
      <c r="DA14" s="497">
        <f t="shared" si="26"/>
        <v>0</v>
      </c>
      <c r="DB14" s="497">
        <f t="shared" si="27"/>
        <v>0</v>
      </c>
      <c r="DC14" s="573">
        <f t="shared" si="28"/>
        <v>0</v>
      </c>
      <c r="DD14" s="495">
        <f t="shared" si="29"/>
        <v>0</v>
      </c>
      <c r="DE14" s="496">
        <f t="shared" si="30"/>
        <v>0</v>
      </c>
      <c r="DF14" s="498">
        <f t="shared" si="31"/>
        <v>0</v>
      </c>
      <c r="DG14" s="499">
        <f t="shared" si="32"/>
        <v>0</v>
      </c>
      <c r="DH14" s="497">
        <f t="shared" si="33"/>
        <v>0</v>
      </c>
      <c r="DI14" s="497">
        <f t="shared" si="34"/>
        <v>0</v>
      </c>
      <c r="DJ14" s="497">
        <f t="shared" si="35"/>
        <v>0</v>
      </c>
      <c r="DK14" s="497">
        <f t="shared" si="36"/>
        <v>0</v>
      </c>
      <c r="DL14" s="497">
        <f t="shared" si="37"/>
        <v>0</v>
      </c>
      <c r="DM14" s="497">
        <f t="shared" si="38"/>
        <v>0</v>
      </c>
      <c r="DN14" s="497">
        <f t="shared" si="39"/>
        <v>0</v>
      </c>
      <c r="DO14" s="499">
        <f t="shared" si="68"/>
        <v>0</v>
      </c>
      <c r="DP14" s="500">
        <f t="shared" si="40"/>
        <v>0</v>
      </c>
      <c r="DQ14" s="497">
        <f t="shared" si="41"/>
        <v>0</v>
      </c>
      <c r="DR14" s="497">
        <f t="shared" si="42"/>
        <v>0</v>
      </c>
      <c r="DS14" s="497">
        <f t="shared" si="43"/>
        <v>0</v>
      </c>
      <c r="DT14" s="497">
        <f t="shared" si="44"/>
        <v>0</v>
      </c>
      <c r="DU14" s="500">
        <f t="shared" si="45"/>
        <v>0</v>
      </c>
      <c r="DV14" s="497">
        <f t="shared" si="46"/>
        <v>0</v>
      </c>
      <c r="DW14" s="497">
        <f t="shared" si="47"/>
        <v>0</v>
      </c>
      <c r="DX14" s="497">
        <f t="shared" si="48"/>
        <v>0</v>
      </c>
      <c r="DY14" s="496">
        <f t="shared" si="49"/>
        <v>0</v>
      </c>
      <c r="DZ14" s="498">
        <f t="shared" si="50"/>
        <v>0</v>
      </c>
      <c r="EA14" s="497">
        <f t="shared" si="51"/>
        <v>0</v>
      </c>
      <c r="EB14" s="497">
        <f t="shared" si="52"/>
        <v>0</v>
      </c>
      <c r="EC14" s="497">
        <f t="shared" si="53"/>
        <v>0</v>
      </c>
      <c r="ED14" s="497">
        <f t="shared" si="54"/>
        <v>0</v>
      </c>
      <c r="EE14" s="497">
        <f t="shared" si="55"/>
        <v>0</v>
      </c>
      <c r="EF14" s="497">
        <f t="shared" si="56"/>
        <v>0</v>
      </c>
      <c r="EG14" s="497">
        <f t="shared" si="57"/>
        <v>0</v>
      </c>
      <c r="EH14" s="497">
        <f t="shared" si="58"/>
        <v>0</v>
      </c>
      <c r="EI14" s="497">
        <f t="shared" si="59"/>
        <v>0</v>
      </c>
      <c r="EJ14" s="497">
        <f t="shared" si="60"/>
        <v>0</v>
      </c>
      <c r="EK14" s="497">
        <f t="shared" si="61"/>
        <v>0</v>
      </c>
      <c r="EL14" s="495">
        <f t="shared" si="62"/>
        <v>0</v>
      </c>
      <c r="EM14" s="497">
        <f t="shared" si="63"/>
        <v>0</v>
      </c>
      <c r="EN14" s="497">
        <f t="shared" si="64"/>
        <v>0</v>
      </c>
      <c r="EO14" s="497">
        <f t="shared" si="65"/>
        <v>0</v>
      </c>
      <c r="EP14" s="497">
        <f t="shared" si="66"/>
        <v>0</v>
      </c>
      <c r="EQ14" s="497">
        <f t="shared" si="69"/>
        <v>0</v>
      </c>
      <c r="ER14" s="537">
        <f t="shared" si="70"/>
        <v>0</v>
      </c>
      <c r="ES14" s="501">
        <f t="shared" si="71"/>
        <v>0</v>
      </c>
      <c r="ET14" s="116"/>
      <c r="EV14" s="136"/>
    </row>
    <row r="15" spans="2:152" ht="13.5" customHeight="1" x14ac:dyDescent="0.15">
      <c r="B15" s="360">
        <v>6</v>
      </c>
      <c r="C15" s="361" t="s">
        <v>396</v>
      </c>
      <c r="D15" s="362">
        <f>③入力!J15</f>
        <v>0</v>
      </c>
      <c r="E15" s="137" t="s">
        <v>198</v>
      </c>
      <c r="F15" s="138" t="s">
        <v>422</v>
      </c>
      <c r="G15" s="468">
        <v>4.0972716831342008E-2</v>
      </c>
      <c r="H15" s="469">
        <v>6.9006656913052619E-2</v>
      </c>
      <c r="I15" s="470">
        <v>0.11438243023799007</v>
      </c>
      <c r="J15" s="471">
        <v>0.15206736406106997</v>
      </c>
      <c r="K15" s="472">
        <v>0.15085443518144245</v>
      </c>
      <c r="L15" s="472">
        <v>0.20725127325903889</v>
      </c>
      <c r="M15" s="471">
        <v>6.1031633402409004E-2</v>
      </c>
      <c r="N15" s="472">
        <v>2.8655783258075721E-2</v>
      </c>
      <c r="O15" s="473">
        <v>4.1786347013050874E-2</v>
      </c>
      <c r="P15" s="472">
        <v>4.1439883166013804E-2</v>
      </c>
      <c r="Q15" s="472">
        <v>6.6762709936687259E-2</v>
      </c>
      <c r="R15" s="473">
        <v>9.1504051502289033E-2</v>
      </c>
      <c r="S15" s="472">
        <v>3.5653234989577696E-2</v>
      </c>
      <c r="T15" s="472">
        <v>0.11455267214612282</v>
      </c>
      <c r="U15" s="472">
        <v>5.8866244652469729E-2</v>
      </c>
      <c r="V15" s="470">
        <v>2.1564617433159503E-2</v>
      </c>
      <c r="W15" s="471">
        <v>9.6163953302481675E-2</v>
      </c>
      <c r="X15" s="472">
        <v>6.5552387873367243E-2</v>
      </c>
      <c r="Y15" s="472">
        <v>0.10003071603671332</v>
      </c>
      <c r="Z15" s="471">
        <v>1.6498063056730593E-2</v>
      </c>
      <c r="AA15" s="472">
        <v>7.35018093908134E-3</v>
      </c>
      <c r="AB15" s="472">
        <v>1.6285558978075737E-2</v>
      </c>
      <c r="AC15" s="472">
        <v>9.097751480049621E-3</v>
      </c>
      <c r="AD15" s="472">
        <v>3.4486003100876669E-2</v>
      </c>
      <c r="AE15" s="472">
        <v>2.9647964321857668E-2</v>
      </c>
      <c r="AF15" s="472">
        <v>6.8141498301165027E-3</v>
      </c>
      <c r="AG15" s="472">
        <v>1.7440148837618095E-2</v>
      </c>
      <c r="AH15" s="472">
        <v>7.1528065354063922E-3</v>
      </c>
      <c r="AI15" s="472">
        <v>4.2149731881348615E-2</v>
      </c>
      <c r="AJ15" s="578">
        <v>2.2280255637316493E-3</v>
      </c>
      <c r="AK15" s="470">
        <v>1.5313502283555939E-3</v>
      </c>
      <c r="AL15" s="471">
        <v>1.5939084938638157E-3</v>
      </c>
      <c r="AM15" s="473">
        <v>1.5356791049341769E-3</v>
      </c>
      <c r="AN15" s="474">
        <v>1.4356651209530315E-3</v>
      </c>
      <c r="AO15" s="472">
        <v>1.4900446136280265E-3</v>
      </c>
      <c r="AP15" s="472">
        <v>3.7555907088961978E-4</v>
      </c>
      <c r="AQ15" s="472">
        <v>1.057469048476309E-3</v>
      </c>
      <c r="AR15" s="472">
        <v>4.7463035211278687E-4</v>
      </c>
      <c r="AS15" s="472">
        <v>6.4309582509831089E-3</v>
      </c>
      <c r="AT15" s="472">
        <v>9.9381625441696104E-4</v>
      </c>
      <c r="AU15" s="472">
        <v>1.1655860712464486E-3</v>
      </c>
      <c r="AV15" s="474">
        <v>1.9562294772564842E-3</v>
      </c>
      <c r="AW15" s="475">
        <v>2.0673576252781276E-3</v>
      </c>
      <c r="AX15" s="472">
        <v>2.304191046476568E-3</v>
      </c>
      <c r="AY15" s="472">
        <v>2.6907208569305283E-4</v>
      </c>
      <c r="AZ15" s="472">
        <v>1.3767783386874714E-4</v>
      </c>
      <c r="BA15" s="472">
        <v>1.8531101365124467E-4</v>
      </c>
      <c r="BB15" s="475">
        <v>8.6286295991080519E-4</v>
      </c>
      <c r="BC15" s="472">
        <v>8.7570855472586767E-4</v>
      </c>
      <c r="BD15" s="472">
        <v>8.0463469584808492E-4</v>
      </c>
      <c r="BE15" s="472">
        <v>5.097029662024544E-3</v>
      </c>
      <c r="BF15" s="471">
        <v>1.1296734452545015E-3</v>
      </c>
      <c r="BG15" s="473">
        <v>3.6690637292912553E-4</v>
      </c>
      <c r="BH15" s="472">
        <v>3.9486391467133527E-4</v>
      </c>
      <c r="BI15" s="472">
        <v>6.2456351527057801E-5</v>
      </c>
      <c r="BJ15" s="472">
        <v>3.2418413658958289E-4</v>
      </c>
      <c r="BK15" s="472">
        <v>4.1275883418560389E-4</v>
      </c>
      <c r="BL15" s="472">
        <v>1.2200668758291769E-3</v>
      </c>
      <c r="BM15" s="472">
        <v>3.190385904385782E-3</v>
      </c>
      <c r="BN15" s="472">
        <v>1.1386317664867182E-4</v>
      </c>
      <c r="BO15" s="472">
        <v>3.8578109791322101E-4</v>
      </c>
      <c r="BP15" s="472">
        <v>8.2225850877753696E-3</v>
      </c>
      <c r="BQ15" s="472">
        <v>4.3301722755679389E-4</v>
      </c>
      <c r="BR15" s="472">
        <v>3.2514480786973005E-3</v>
      </c>
      <c r="BS15" s="470">
        <v>3.2108407240244072E-3</v>
      </c>
      <c r="BT15" s="472">
        <v>3.7230111025509664E-3</v>
      </c>
      <c r="BU15" s="472">
        <v>1.8624005388932696E-3</v>
      </c>
      <c r="BV15" s="472">
        <v>2.0611584602024269E-3</v>
      </c>
      <c r="BW15" s="472">
        <v>1.3400791755793352E-3</v>
      </c>
      <c r="BX15" s="472">
        <v>1.7279847460656898E-3</v>
      </c>
      <c r="BY15" s="579">
        <v>5.6660826418173903E-3</v>
      </c>
      <c r="BZ15" s="476">
        <f t="shared" si="67"/>
        <v>0</v>
      </c>
      <c r="CA15" s="477">
        <f t="shared" si="0"/>
        <v>0</v>
      </c>
      <c r="CB15" s="478">
        <f t="shared" si="1"/>
        <v>0</v>
      </c>
      <c r="CC15" s="479">
        <f t="shared" si="2"/>
        <v>0</v>
      </c>
      <c r="CD15" s="480">
        <f t="shared" si="3"/>
        <v>0</v>
      </c>
      <c r="CE15" s="480">
        <f t="shared" si="4"/>
        <v>0</v>
      </c>
      <c r="CF15" s="479">
        <f t="shared" si="5"/>
        <v>0</v>
      </c>
      <c r="CG15" s="480">
        <f t="shared" si="6"/>
        <v>0</v>
      </c>
      <c r="CH15" s="481">
        <f t="shared" si="7"/>
        <v>0</v>
      </c>
      <c r="CI15" s="480">
        <f t="shared" si="8"/>
        <v>0</v>
      </c>
      <c r="CJ15" s="480">
        <f t="shared" si="9"/>
        <v>0</v>
      </c>
      <c r="CK15" s="481">
        <f t="shared" si="10"/>
        <v>0</v>
      </c>
      <c r="CL15" s="480">
        <f t="shared" si="11"/>
        <v>0</v>
      </c>
      <c r="CM15" s="480">
        <f t="shared" si="12"/>
        <v>0</v>
      </c>
      <c r="CN15" s="480">
        <f t="shared" si="13"/>
        <v>0</v>
      </c>
      <c r="CO15" s="478">
        <f t="shared" si="14"/>
        <v>0</v>
      </c>
      <c r="CP15" s="479">
        <f t="shared" si="15"/>
        <v>0</v>
      </c>
      <c r="CQ15" s="480">
        <f t="shared" si="16"/>
        <v>0</v>
      </c>
      <c r="CR15" s="480">
        <f t="shared" si="17"/>
        <v>0</v>
      </c>
      <c r="CS15" s="479">
        <f t="shared" si="18"/>
        <v>0</v>
      </c>
      <c r="CT15" s="480">
        <f t="shared" si="19"/>
        <v>0</v>
      </c>
      <c r="CU15" s="480">
        <f t="shared" si="20"/>
        <v>0</v>
      </c>
      <c r="CV15" s="480">
        <f t="shared" si="21"/>
        <v>0</v>
      </c>
      <c r="CW15" s="480">
        <f t="shared" si="22"/>
        <v>0</v>
      </c>
      <c r="CX15" s="480">
        <f t="shared" si="23"/>
        <v>0</v>
      </c>
      <c r="CY15" s="480">
        <f t="shared" si="24"/>
        <v>0</v>
      </c>
      <c r="CZ15" s="480">
        <f t="shared" si="25"/>
        <v>0</v>
      </c>
      <c r="DA15" s="480">
        <f t="shared" si="26"/>
        <v>0</v>
      </c>
      <c r="DB15" s="480">
        <f t="shared" si="27"/>
        <v>0</v>
      </c>
      <c r="DC15" s="572">
        <f t="shared" si="28"/>
        <v>0</v>
      </c>
      <c r="DD15" s="478">
        <f t="shared" si="29"/>
        <v>0</v>
      </c>
      <c r="DE15" s="479">
        <f t="shared" si="30"/>
        <v>0</v>
      </c>
      <c r="DF15" s="481">
        <f t="shared" si="31"/>
        <v>0</v>
      </c>
      <c r="DG15" s="482">
        <f t="shared" si="32"/>
        <v>0</v>
      </c>
      <c r="DH15" s="480">
        <f t="shared" si="33"/>
        <v>0</v>
      </c>
      <c r="DI15" s="480">
        <f t="shared" si="34"/>
        <v>0</v>
      </c>
      <c r="DJ15" s="480">
        <f t="shared" si="35"/>
        <v>0</v>
      </c>
      <c r="DK15" s="480">
        <f t="shared" si="36"/>
        <v>0</v>
      </c>
      <c r="DL15" s="480">
        <f t="shared" si="37"/>
        <v>0</v>
      </c>
      <c r="DM15" s="480">
        <f t="shared" si="38"/>
        <v>0</v>
      </c>
      <c r="DN15" s="480">
        <f t="shared" si="39"/>
        <v>0</v>
      </c>
      <c r="DO15" s="482">
        <f t="shared" si="68"/>
        <v>0</v>
      </c>
      <c r="DP15" s="483">
        <f t="shared" si="40"/>
        <v>0</v>
      </c>
      <c r="DQ15" s="480">
        <f t="shared" si="41"/>
        <v>0</v>
      </c>
      <c r="DR15" s="480">
        <f t="shared" si="42"/>
        <v>0</v>
      </c>
      <c r="DS15" s="480">
        <f t="shared" si="43"/>
        <v>0</v>
      </c>
      <c r="DT15" s="480">
        <f t="shared" si="44"/>
        <v>0</v>
      </c>
      <c r="DU15" s="483">
        <f t="shared" si="45"/>
        <v>0</v>
      </c>
      <c r="DV15" s="480">
        <f t="shared" si="46"/>
        <v>0</v>
      </c>
      <c r="DW15" s="480">
        <f t="shared" si="47"/>
        <v>0</v>
      </c>
      <c r="DX15" s="480">
        <f t="shared" si="48"/>
        <v>0</v>
      </c>
      <c r="DY15" s="479">
        <f t="shared" si="49"/>
        <v>0</v>
      </c>
      <c r="DZ15" s="481">
        <f t="shared" si="50"/>
        <v>0</v>
      </c>
      <c r="EA15" s="480">
        <f t="shared" si="51"/>
        <v>0</v>
      </c>
      <c r="EB15" s="480">
        <f t="shared" si="52"/>
        <v>0</v>
      </c>
      <c r="EC15" s="480">
        <f t="shared" si="53"/>
        <v>0</v>
      </c>
      <c r="ED15" s="480">
        <f t="shared" si="54"/>
        <v>0</v>
      </c>
      <c r="EE15" s="480">
        <f t="shared" si="55"/>
        <v>0</v>
      </c>
      <c r="EF15" s="480">
        <f t="shared" si="56"/>
        <v>0</v>
      </c>
      <c r="EG15" s="480">
        <f t="shared" si="57"/>
        <v>0</v>
      </c>
      <c r="EH15" s="480">
        <f t="shared" si="58"/>
        <v>0</v>
      </c>
      <c r="EI15" s="480">
        <f t="shared" si="59"/>
        <v>0</v>
      </c>
      <c r="EJ15" s="480">
        <f t="shared" si="60"/>
        <v>0</v>
      </c>
      <c r="EK15" s="480">
        <f t="shared" si="61"/>
        <v>0</v>
      </c>
      <c r="EL15" s="478">
        <f t="shared" si="62"/>
        <v>0</v>
      </c>
      <c r="EM15" s="480">
        <f t="shared" si="63"/>
        <v>0</v>
      </c>
      <c r="EN15" s="480">
        <f t="shared" si="64"/>
        <v>0</v>
      </c>
      <c r="EO15" s="480">
        <f t="shared" si="65"/>
        <v>0</v>
      </c>
      <c r="EP15" s="480">
        <f t="shared" si="66"/>
        <v>0</v>
      </c>
      <c r="EQ15" s="480">
        <f t="shared" si="69"/>
        <v>0</v>
      </c>
      <c r="ER15" s="536">
        <f t="shared" si="70"/>
        <v>0</v>
      </c>
      <c r="ES15" s="484">
        <f t="shared" si="71"/>
        <v>0</v>
      </c>
      <c r="ET15" s="116"/>
      <c r="EV15" s="136"/>
    </row>
    <row r="16" spans="2:152" ht="13.5" customHeight="1" x14ac:dyDescent="0.15">
      <c r="B16" s="131">
        <v>7</v>
      </c>
      <c r="C16" s="145" t="s">
        <v>538</v>
      </c>
      <c r="D16" s="140">
        <f>③入力!J16</f>
        <v>0</v>
      </c>
      <c r="E16" s="146" t="s">
        <v>199</v>
      </c>
      <c r="F16" s="138" t="s">
        <v>423</v>
      </c>
      <c r="G16" s="468">
        <v>4.795393381864123E-3</v>
      </c>
      <c r="H16" s="469">
        <v>5.613590815229828E-3</v>
      </c>
      <c r="I16" s="470">
        <v>6.8045646806090057E-3</v>
      </c>
      <c r="J16" s="471">
        <v>7.0022860512913166E-3</v>
      </c>
      <c r="K16" s="472">
        <v>6.9663336544972046E-3</v>
      </c>
      <c r="L16" s="472">
        <v>8.6379910241541017E-3</v>
      </c>
      <c r="M16" s="471">
        <v>6.5246492977972092E-3</v>
      </c>
      <c r="N16" s="472">
        <v>4.2215512865043953E-3</v>
      </c>
      <c r="O16" s="473">
        <v>7.9794966332162529E-3</v>
      </c>
      <c r="P16" s="472">
        <v>7.8803513959889073E-3</v>
      </c>
      <c r="Q16" s="472">
        <v>1.5126815028244305E-2</v>
      </c>
      <c r="R16" s="473">
        <v>4.3910957058005571E-3</v>
      </c>
      <c r="S16" s="472">
        <v>5.2872451156508434E-3</v>
      </c>
      <c r="T16" s="472">
        <v>4.0212710715781764E-3</v>
      </c>
      <c r="U16" s="472">
        <v>5.5409095931930477E-3</v>
      </c>
      <c r="V16" s="470">
        <v>4.3683838468278682E-3</v>
      </c>
      <c r="W16" s="471">
        <v>4.8252291147930157E-3</v>
      </c>
      <c r="X16" s="472">
        <v>3.5683008180073415E-3</v>
      </c>
      <c r="Y16" s="472">
        <v>4.9840005931372604E-3</v>
      </c>
      <c r="Z16" s="471">
        <v>4.3373563401512098E-3</v>
      </c>
      <c r="AA16" s="472">
        <v>5.150382149346067E-3</v>
      </c>
      <c r="AB16" s="472">
        <v>3.3411849972821163E-3</v>
      </c>
      <c r="AC16" s="472">
        <v>5.2830830609143327E-3</v>
      </c>
      <c r="AD16" s="472">
        <v>4.418135628582065E-3</v>
      </c>
      <c r="AE16" s="472">
        <v>4.0040940783372557E-3</v>
      </c>
      <c r="AF16" s="472">
        <v>4.9687952923659342E-3</v>
      </c>
      <c r="AG16" s="472">
        <v>4.0331932058332732E-3</v>
      </c>
      <c r="AH16" s="472">
        <v>2.130783420547378E-3</v>
      </c>
      <c r="AI16" s="472">
        <v>7.0067099491792281E-3</v>
      </c>
      <c r="AJ16" s="578">
        <v>2.6809814117175592E-3</v>
      </c>
      <c r="AK16" s="470">
        <v>2.5923306875033814E-3</v>
      </c>
      <c r="AL16" s="471">
        <v>3.2929618687524797E-3</v>
      </c>
      <c r="AM16" s="473">
        <v>3.3202014668003914E-3</v>
      </c>
      <c r="AN16" s="474">
        <v>3.0219378735010763E-3</v>
      </c>
      <c r="AO16" s="472">
        <v>1.6200623569224387E-3</v>
      </c>
      <c r="AP16" s="472">
        <v>7.7387929759073167E-4</v>
      </c>
      <c r="AQ16" s="472">
        <v>3.7280745274700976E-3</v>
      </c>
      <c r="AR16" s="472">
        <v>4.968147321065668E-3</v>
      </c>
      <c r="AS16" s="472">
        <v>5.1192974591984352E-4</v>
      </c>
      <c r="AT16" s="472">
        <v>4.4169611307420494E-4</v>
      </c>
      <c r="AU16" s="472">
        <v>3.6424564726451517E-4</v>
      </c>
      <c r="AV16" s="474">
        <v>4.5743747355691177E-3</v>
      </c>
      <c r="AW16" s="475">
        <v>4.6303686754918597E-3</v>
      </c>
      <c r="AX16" s="472">
        <v>3.1631169218410832E-3</v>
      </c>
      <c r="AY16" s="472">
        <v>1.2979524895574406E-2</v>
      </c>
      <c r="AZ16" s="472">
        <v>3.8366223038090869E-2</v>
      </c>
      <c r="BA16" s="472">
        <v>4.3239236518623756E-4</v>
      </c>
      <c r="BB16" s="475">
        <v>4.0234621164380244E-3</v>
      </c>
      <c r="BC16" s="472">
        <v>4.0708613895364659E-3</v>
      </c>
      <c r="BD16" s="472">
        <v>3.8086042270142687E-3</v>
      </c>
      <c r="BE16" s="472">
        <v>1.6542084095820021E-3</v>
      </c>
      <c r="BF16" s="471">
        <v>1.5461194683016783E-3</v>
      </c>
      <c r="BG16" s="473">
        <v>7.6258103806620429E-4</v>
      </c>
      <c r="BH16" s="472">
        <v>8.0264076286892761E-4</v>
      </c>
      <c r="BI16" s="472">
        <v>7.0973126735292952E-4</v>
      </c>
      <c r="BJ16" s="472">
        <v>1.9962917884726946E-3</v>
      </c>
      <c r="BK16" s="472">
        <v>1.5134490586805476E-4</v>
      </c>
      <c r="BL16" s="472">
        <v>3.4564262444209239E-3</v>
      </c>
      <c r="BM16" s="472">
        <v>1.2494429930712707E-3</v>
      </c>
      <c r="BN16" s="472">
        <v>1.1922144378507991E-3</v>
      </c>
      <c r="BO16" s="472">
        <v>1.8834031036583918E-3</v>
      </c>
      <c r="BP16" s="472">
        <v>3.4517424326067627E-3</v>
      </c>
      <c r="BQ16" s="472">
        <v>9.130806727417096E-4</v>
      </c>
      <c r="BR16" s="472">
        <v>4.4382349092559432E-3</v>
      </c>
      <c r="BS16" s="470">
        <v>2.8060429307701835E-3</v>
      </c>
      <c r="BT16" s="472">
        <v>3.9009491331875937E-3</v>
      </c>
      <c r="BU16" s="472">
        <v>1.2368994224899175E-3</v>
      </c>
      <c r="BV16" s="472">
        <v>1.8121594515873687E-3</v>
      </c>
      <c r="BW16" s="472">
        <v>5.3221700099181403E-3</v>
      </c>
      <c r="BX16" s="472">
        <v>2.8816297345788948E-3</v>
      </c>
      <c r="BY16" s="579">
        <v>2.4943989570396555E-3</v>
      </c>
      <c r="BZ16" s="476">
        <f t="shared" si="67"/>
        <v>0</v>
      </c>
      <c r="CA16" s="477">
        <f t="shared" si="0"/>
        <v>0</v>
      </c>
      <c r="CB16" s="478">
        <f t="shared" si="1"/>
        <v>0</v>
      </c>
      <c r="CC16" s="479">
        <f t="shared" si="2"/>
        <v>0</v>
      </c>
      <c r="CD16" s="480">
        <f t="shared" si="3"/>
        <v>0</v>
      </c>
      <c r="CE16" s="480">
        <f t="shared" si="4"/>
        <v>0</v>
      </c>
      <c r="CF16" s="479">
        <f t="shared" si="5"/>
        <v>0</v>
      </c>
      <c r="CG16" s="480">
        <f t="shared" si="6"/>
        <v>0</v>
      </c>
      <c r="CH16" s="481">
        <f t="shared" si="7"/>
        <v>0</v>
      </c>
      <c r="CI16" s="480">
        <f t="shared" si="8"/>
        <v>0</v>
      </c>
      <c r="CJ16" s="480">
        <f t="shared" si="9"/>
        <v>0</v>
      </c>
      <c r="CK16" s="481">
        <f t="shared" si="10"/>
        <v>0</v>
      </c>
      <c r="CL16" s="480">
        <f t="shared" si="11"/>
        <v>0</v>
      </c>
      <c r="CM16" s="480">
        <f t="shared" si="12"/>
        <v>0</v>
      </c>
      <c r="CN16" s="480">
        <f t="shared" si="13"/>
        <v>0</v>
      </c>
      <c r="CO16" s="478">
        <f t="shared" si="14"/>
        <v>0</v>
      </c>
      <c r="CP16" s="479">
        <f t="shared" si="15"/>
        <v>0</v>
      </c>
      <c r="CQ16" s="480">
        <f t="shared" si="16"/>
        <v>0</v>
      </c>
      <c r="CR16" s="480">
        <f t="shared" si="17"/>
        <v>0</v>
      </c>
      <c r="CS16" s="479">
        <f t="shared" si="18"/>
        <v>0</v>
      </c>
      <c r="CT16" s="480">
        <f t="shared" si="19"/>
        <v>0</v>
      </c>
      <c r="CU16" s="480">
        <f t="shared" si="20"/>
        <v>0</v>
      </c>
      <c r="CV16" s="480">
        <f t="shared" si="21"/>
        <v>0</v>
      </c>
      <c r="CW16" s="480">
        <f t="shared" si="22"/>
        <v>0</v>
      </c>
      <c r="CX16" s="480">
        <f t="shared" si="23"/>
        <v>0</v>
      </c>
      <c r="CY16" s="480">
        <f t="shared" si="24"/>
        <v>0</v>
      </c>
      <c r="CZ16" s="480">
        <f t="shared" si="25"/>
        <v>0</v>
      </c>
      <c r="DA16" s="480">
        <f t="shared" si="26"/>
        <v>0</v>
      </c>
      <c r="DB16" s="480">
        <f t="shared" si="27"/>
        <v>0</v>
      </c>
      <c r="DC16" s="572">
        <f t="shared" si="28"/>
        <v>0</v>
      </c>
      <c r="DD16" s="478">
        <f t="shared" si="29"/>
        <v>0</v>
      </c>
      <c r="DE16" s="479">
        <f t="shared" si="30"/>
        <v>0</v>
      </c>
      <c r="DF16" s="481">
        <f t="shared" si="31"/>
        <v>0</v>
      </c>
      <c r="DG16" s="482">
        <f t="shared" si="32"/>
        <v>0</v>
      </c>
      <c r="DH16" s="480">
        <f t="shared" si="33"/>
        <v>0</v>
      </c>
      <c r="DI16" s="480">
        <f t="shared" si="34"/>
        <v>0</v>
      </c>
      <c r="DJ16" s="480">
        <f t="shared" si="35"/>
        <v>0</v>
      </c>
      <c r="DK16" s="480">
        <f t="shared" si="36"/>
        <v>0</v>
      </c>
      <c r="DL16" s="480">
        <f t="shared" si="37"/>
        <v>0</v>
      </c>
      <c r="DM16" s="480">
        <f t="shared" si="38"/>
        <v>0</v>
      </c>
      <c r="DN16" s="480">
        <f t="shared" si="39"/>
        <v>0</v>
      </c>
      <c r="DO16" s="482">
        <f t="shared" si="68"/>
        <v>0</v>
      </c>
      <c r="DP16" s="483">
        <f t="shared" si="40"/>
        <v>0</v>
      </c>
      <c r="DQ16" s="480">
        <f t="shared" si="41"/>
        <v>0</v>
      </c>
      <c r="DR16" s="480">
        <f t="shared" si="42"/>
        <v>0</v>
      </c>
      <c r="DS16" s="480">
        <f t="shared" si="43"/>
        <v>0</v>
      </c>
      <c r="DT16" s="480">
        <f t="shared" si="44"/>
        <v>0</v>
      </c>
      <c r="DU16" s="483">
        <f t="shared" si="45"/>
        <v>0</v>
      </c>
      <c r="DV16" s="480">
        <f t="shared" si="46"/>
        <v>0</v>
      </c>
      <c r="DW16" s="480">
        <f t="shared" si="47"/>
        <v>0</v>
      </c>
      <c r="DX16" s="480">
        <f t="shared" si="48"/>
        <v>0</v>
      </c>
      <c r="DY16" s="479">
        <f t="shared" si="49"/>
        <v>0</v>
      </c>
      <c r="DZ16" s="481">
        <f t="shared" si="50"/>
        <v>0</v>
      </c>
      <c r="EA16" s="480">
        <f t="shared" si="51"/>
        <v>0</v>
      </c>
      <c r="EB16" s="480">
        <f t="shared" si="52"/>
        <v>0</v>
      </c>
      <c r="EC16" s="480">
        <f t="shared" si="53"/>
        <v>0</v>
      </c>
      <c r="ED16" s="480">
        <f t="shared" si="54"/>
        <v>0</v>
      </c>
      <c r="EE16" s="480">
        <f t="shared" si="55"/>
        <v>0</v>
      </c>
      <c r="EF16" s="480">
        <f t="shared" si="56"/>
        <v>0</v>
      </c>
      <c r="EG16" s="480">
        <f t="shared" si="57"/>
        <v>0</v>
      </c>
      <c r="EH16" s="480">
        <f t="shared" si="58"/>
        <v>0</v>
      </c>
      <c r="EI16" s="480">
        <f t="shared" si="59"/>
        <v>0</v>
      </c>
      <c r="EJ16" s="480">
        <f t="shared" si="60"/>
        <v>0</v>
      </c>
      <c r="EK16" s="480">
        <f t="shared" si="61"/>
        <v>0</v>
      </c>
      <c r="EL16" s="478">
        <f t="shared" si="62"/>
        <v>0</v>
      </c>
      <c r="EM16" s="480">
        <f t="shared" si="63"/>
        <v>0</v>
      </c>
      <c r="EN16" s="480">
        <f t="shared" si="64"/>
        <v>0</v>
      </c>
      <c r="EO16" s="480">
        <f t="shared" si="65"/>
        <v>0</v>
      </c>
      <c r="EP16" s="480">
        <f t="shared" si="66"/>
        <v>0</v>
      </c>
      <c r="EQ16" s="480">
        <f t="shared" si="69"/>
        <v>0</v>
      </c>
      <c r="ER16" s="536">
        <f t="shared" si="70"/>
        <v>0</v>
      </c>
      <c r="ES16" s="484">
        <f t="shared" si="71"/>
        <v>0</v>
      </c>
      <c r="ET16" s="116"/>
      <c r="EV16" s="136"/>
    </row>
    <row r="17" spans="2:155" ht="13.5" customHeight="1" x14ac:dyDescent="0.15">
      <c r="B17" s="360">
        <v>8</v>
      </c>
      <c r="C17" s="361" t="s">
        <v>79</v>
      </c>
      <c r="D17" s="362">
        <f>③入力!J17</f>
        <v>0</v>
      </c>
      <c r="E17" s="137" t="s">
        <v>200</v>
      </c>
      <c r="F17" s="138" t="s">
        <v>424</v>
      </c>
      <c r="G17" s="468">
        <v>1.1319451536507361E-2</v>
      </c>
      <c r="H17" s="469">
        <v>2.7466637143337192E-3</v>
      </c>
      <c r="I17" s="470">
        <v>1.5199077148949558E-3</v>
      </c>
      <c r="J17" s="471">
        <v>5.5353697001193946E-4</v>
      </c>
      <c r="K17" s="472">
        <v>5.539550316639942E-4</v>
      </c>
      <c r="L17" s="472">
        <v>5.3451666582623168E-4</v>
      </c>
      <c r="M17" s="471">
        <v>2.8880048308444445E-3</v>
      </c>
      <c r="N17" s="472">
        <v>2.4447591311085579E-3</v>
      </c>
      <c r="O17" s="473">
        <v>3.6441611854688975E-3</v>
      </c>
      <c r="P17" s="472">
        <v>3.6763052776976508E-3</v>
      </c>
      <c r="Q17" s="472">
        <v>1.3269135989687985E-3</v>
      </c>
      <c r="R17" s="473">
        <v>1.749372516313782E-3</v>
      </c>
      <c r="S17" s="472">
        <v>2.8263864920467113E-3</v>
      </c>
      <c r="T17" s="472">
        <v>1.3049083507965997E-3</v>
      </c>
      <c r="U17" s="472">
        <v>2.6678453596855416E-3</v>
      </c>
      <c r="V17" s="470">
        <v>4.0292822196052172E-3</v>
      </c>
      <c r="W17" s="471">
        <v>1.2392208164020175E-3</v>
      </c>
      <c r="X17" s="472">
        <v>4.5838224607300578E-3</v>
      </c>
      <c r="Y17" s="472">
        <v>8.1674059306664911E-4</v>
      </c>
      <c r="Z17" s="471">
        <v>4.2187744938751515E-3</v>
      </c>
      <c r="AA17" s="472">
        <v>6.4567473009294711E-3</v>
      </c>
      <c r="AB17" s="472">
        <v>2.7275472609772301E-3</v>
      </c>
      <c r="AC17" s="472">
        <v>5.7195953915852617E-3</v>
      </c>
      <c r="AD17" s="472">
        <v>4.5613159498787059E-3</v>
      </c>
      <c r="AE17" s="472">
        <v>4.2058396086054536E-3</v>
      </c>
      <c r="AF17" s="472">
        <v>5.7927203535477539E-3</v>
      </c>
      <c r="AG17" s="472">
        <v>3.0145522829384168E-3</v>
      </c>
      <c r="AH17" s="472">
        <v>3.4935812972932273E-3</v>
      </c>
      <c r="AI17" s="472">
        <v>2.8036444339469622E-3</v>
      </c>
      <c r="AJ17" s="578">
        <v>2.685263436402302E-2</v>
      </c>
      <c r="AK17" s="470">
        <v>3.5742805502932809E-2</v>
      </c>
      <c r="AL17" s="471">
        <v>5.5562138849731907E-2</v>
      </c>
      <c r="AM17" s="473">
        <v>5.5692770690938739E-2</v>
      </c>
      <c r="AN17" s="474">
        <v>5.5931802822276402E-2</v>
      </c>
      <c r="AO17" s="472">
        <v>3.3653441832796151E-2</v>
      </c>
      <c r="AP17" s="472">
        <v>0.13105873516257155</v>
      </c>
      <c r="AQ17" s="472">
        <v>1.0242991078136473E-2</v>
      </c>
      <c r="AR17" s="472">
        <v>8.61372798803407E-2</v>
      </c>
      <c r="AS17" s="472">
        <v>4.1815236659263635E-2</v>
      </c>
      <c r="AT17" s="472">
        <v>0.20340106007067138</v>
      </c>
      <c r="AU17" s="472">
        <v>5.4636847089677282E-3</v>
      </c>
      <c r="AV17" s="474">
        <v>5.4687660727016092E-2</v>
      </c>
      <c r="AW17" s="475">
        <v>5.4426293478068072E-2</v>
      </c>
      <c r="AX17" s="472">
        <v>5.7740513152580615E-2</v>
      </c>
      <c r="AY17" s="472">
        <v>2.0077902775286368E-2</v>
      </c>
      <c r="AZ17" s="472">
        <v>7.4483708122992195E-2</v>
      </c>
      <c r="BA17" s="472">
        <v>9.0184693310272415E-3</v>
      </c>
      <c r="BB17" s="475">
        <v>5.7259198216103542E-2</v>
      </c>
      <c r="BC17" s="472">
        <v>5.8033442599671019E-2</v>
      </c>
      <c r="BD17" s="472">
        <v>5.3749597682652077E-2</v>
      </c>
      <c r="BE17" s="472">
        <v>4.7703235011320989E-2</v>
      </c>
      <c r="BF17" s="471">
        <v>1.8823294582130806E-2</v>
      </c>
      <c r="BG17" s="473">
        <v>1.2819151007863924E-2</v>
      </c>
      <c r="BH17" s="472">
        <v>1.5598823699718566E-2</v>
      </c>
      <c r="BI17" s="472">
        <v>1.0123606797522186E-2</v>
      </c>
      <c r="BJ17" s="472">
        <v>8.468599638278753E-3</v>
      </c>
      <c r="BK17" s="472">
        <v>6.2831066981586369E-3</v>
      </c>
      <c r="BL17" s="472">
        <v>2.4329113684610562E-2</v>
      </c>
      <c r="BM17" s="472">
        <v>1.8400887716140533E-2</v>
      </c>
      <c r="BN17" s="472">
        <v>6.1707143909659617E-2</v>
      </c>
      <c r="BO17" s="472">
        <v>1.4121566548228572E-2</v>
      </c>
      <c r="BP17" s="472">
        <v>5.5332477177241747E-2</v>
      </c>
      <c r="BQ17" s="472">
        <v>1.6127251377542055E-2</v>
      </c>
      <c r="BR17" s="472">
        <v>2.4007380770574974E-2</v>
      </c>
      <c r="BS17" s="470">
        <v>1.4311075148062905E-2</v>
      </c>
      <c r="BT17" s="472">
        <v>4.6596299671107944E-3</v>
      </c>
      <c r="BU17" s="472">
        <v>7.6428936146207983E-3</v>
      </c>
      <c r="BV17" s="472">
        <v>2.935729052189885E-3</v>
      </c>
      <c r="BW17" s="472">
        <v>8.8351978117926968E-3</v>
      </c>
      <c r="BX17" s="472">
        <v>2.6568593049661356E-2</v>
      </c>
      <c r="BY17" s="579">
        <v>2.8347490667350733E-2</v>
      </c>
      <c r="BZ17" s="476">
        <f t="shared" si="67"/>
        <v>0</v>
      </c>
      <c r="CA17" s="477">
        <f t="shared" si="0"/>
        <v>0</v>
      </c>
      <c r="CB17" s="478">
        <f t="shared" si="1"/>
        <v>0</v>
      </c>
      <c r="CC17" s="479">
        <f t="shared" si="2"/>
        <v>0</v>
      </c>
      <c r="CD17" s="480">
        <f t="shared" si="3"/>
        <v>0</v>
      </c>
      <c r="CE17" s="480">
        <f t="shared" si="4"/>
        <v>0</v>
      </c>
      <c r="CF17" s="479">
        <f t="shared" si="5"/>
        <v>0</v>
      </c>
      <c r="CG17" s="480">
        <f t="shared" si="6"/>
        <v>0</v>
      </c>
      <c r="CH17" s="481">
        <f t="shared" si="7"/>
        <v>0</v>
      </c>
      <c r="CI17" s="480">
        <f t="shared" si="8"/>
        <v>0</v>
      </c>
      <c r="CJ17" s="480">
        <f t="shared" si="9"/>
        <v>0</v>
      </c>
      <c r="CK17" s="481">
        <f t="shared" si="10"/>
        <v>0</v>
      </c>
      <c r="CL17" s="480">
        <f t="shared" si="11"/>
        <v>0</v>
      </c>
      <c r="CM17" s="480">
        <f t="shared" si="12"/>
        <v>0</v>
      </c>
      <c r="CN17" s="480">
        <f t="shared" si="13"/>
        <v>0</v>
      </c>
      <c r="CO17" s="478">
        <f t="shared" si="14"/>
        <v>0</v>
      </c>
      <c r="CP17" s="479">
        <f t="shared" si="15"/>
        <v>0</v>
      </c>
      <c r="CQ17" s="480">
        <f t="shared" si="16"/>
        <v>0</v>
      </c>
      <c r="CR17" s="480">
        <f t="shared" si="17"/>
        <v>0</v>
      </c>
      <c r="CS17" s="479">
        <f t="shared" si="18"/>
        <v>0</v>
      </c>
      <c r="CT17" s="480">
        <f t="shared" si="19"/>
        <v>0</v>
      </c>
      <c r="CU17" s="480">
        <f t="shared" si="20"/>
        <v>0</v>
      </c>
      <c r="CV17" s="480">
        <f t="shared" si="21"/>
        <v>0</v>
      </c>
      <c r="CW17" s="480">
        <f t="shared" si="22"/>
        <v>0</v>
      </c>
      <c r="CX17" s="480">
        <f t="shared" si="23"/>
        <v>0</v>
      </c>
      <c r="CY17" s="480">
        <f t="shared" si="24"/>
        <v>0</v>
      </c>
      <c r="CZ17" s="480">
        <f t="shared" si="25"/>
        <v>0</v>
      </c>
      <c r="DA17" s="480">
        <f t="shared" si="26"/>
        <v>0</v>
      </c>
      <c r="DB17" s="480">
        <f t="shared" si="27"/>
        <v>0</v>
      </c>
      <c r="DC17" s="572">
        <f t="shared" si="28"/>
        <v>0</v>
      </c>
      <c r="DD17" s="478">
        <f t="shared" si="29"/>
        <v>0</v>
      </c>
      <c r="DE17" s="479">
        <f t="shared" si="30"/>
        <v>0</v>
      </c>
      <c r="DF17" s="481">
        <f t="shared" si="31"/>
        <v>0</v>
      </c>
      <c r="DG17" s="482">
        <f t="shared" si="32"/>
        <v>0</v>
      </c>
      <c r="DH17" s="480">
        <f t="shared" si="33"/>
        <v>0</v>
      </c>
      <c r="DI17" s="480">
        <f t="shared" si="34"/>
        <v>0</v>
      </c>
      <c r="DJ17" s="480">
        <f t="shared" si="35"/>
        <v>0</v>
      </c>
      <c r="DK17" s="480">
        <f t="shared" si="36"/>
        <v>0</v>
      </c>
      <c r="DL17" s="480">
        <f t="shared" si="37"/>
        <v>0</v>
      </c>
      <c r="DM17" s="480">
        <f t="shared" si="38"/>
        <v>0</v>
      </c>
      <c r="DN17" s="480">
        <f t="shared" si="39"/>
        <v>0</v>
      </c>
      <c r="DO17" s="482">
        <f t="shared" si="68"/>
        <v>0</v>
      </c>
      <c r="DP17" s="483">
        <f t="shared" si="40"/>
        <v>0</v>
      </c>
      <c r="DQ17" s="480">
        <f t="shared" si="41"/>
        <v>0</v>
      </c>
      <c r="DR17" s="480">
        <f t="shared" si="42"/>
        <v>0</v>
      </c>
      <c r="DS17" s="480">
        <f t="shared" si="43"/>
        <v>0</v>
      </c>
      <c r="DT17" s="480">
        <f t="shared" si="44"/>
        <v>0</v>
      </c>
      <c r="DU17" s="483">
        <f t="shared" si="45"/>
        <v>0</v>
      </c>
      <c r="DV17" s="480">
        <f t="shared" si="46"/>
        <v>0</v>
      </c>
      <c r="DW17" s="480">
        <f t="shared" si="47"/>
        <v>0</v>
      </c>
      <c r="DX17" s="480">
        <f t="shared" si="48"/>
        <v>0</v>
      </c>
      <c r="DY17" s="479">
        <f t="shared" si="49"/>
        <v>0</v>
      </c>
      <c r="DZ17" s="481">
        <f t="shared" si="50"/>
        <v>0</v>
      </c>
      <c r="EA17" s="480">
        <f t="shared" si="51"/>
        <v>0</v>
      </c>
      <c r="EB17" s="480">
        <f t="shared" si="52"/>
        <v>0</v>
      </c>
      <c r="EC17" s="480">
        <f t="shared" si="53"/>
        <v>0</v>
      </c>
      <c r="ED17" s="480">
        <f t="shared" si="54"/>
        <v>0</v>
      </c>
      <c r="EE17" s="480">
        <f t="shared" si="55"/>
        <v>0</v>
      </c>
      <c r="EF17" s="480">
        <f t="shared" si="56"/>
        <v>0</v>
      </c>
      <c r="EG17" s="480">
        <f t="shared" si="57"/>
        <v>0</v>
      </c>
      <c r="EH17" s="480">
        <f t="shared" si="58"/>
        <v>0</v>
      </c>
      <c r="EI17" s="480">
        <f t="shared" si="59"/>
        <v>0</v>
      </c>
      <c r="EJ17" s="480">
        <f t="shared" si="60"/>
        <v>0</v>
      </c>
      <c r="EK17" s="480">
        <f t="shared" si="61"/>
        <v>0</v>
      </c>
      <c r="EL17" s="478">
        <f t="shared" si="62"/>
        <v>0</v>
      </c>
      <c r="EM17" s="480">
        <f t="shared" si="63"/>
        <v>0</v>
      </c>
      <c r="EN17" s="480">
        <f t="shared" si="64"/>
        <v>0</v>
      </c>
      <c r="EO17" s="480">
        <f t="shared" si="65"/>
        <v>0</v>
      </c>
      <c r="EP17" s="480">
        <f t="shared" si="66"/>
        <v>0</v>
      </c>
      <c r="EQ17" s="480">
        <f t="shared" si="69"/>
        <v>0</v>
      </c>
      <c r="ER17" s="536">
        <f t="shared" si="70"/>
        <v>0</v>
      </c>
      <c r="ES17" s="484">
        <f t="shared" si="71"/>
        <v>0</v>
      </c>
      <c r="ET17" s="116"/>
      <c r="EV17" s="136"/>
    </row>
    <row r="18" spans="2:155" ht="13.5" customHeight="1" x14ac:dyDescent="0.15">
      <c r="B18" s="131">
        <v>9</v>
      </c>
      <c r="C18" s="139" t="s">
        <v>282</v>
      </c>
      <c r="D18" s="140">
        <f>③入力!J18</f>
        <v>0</v>
      </c>
      <c r="E18" s="137" t="s">
        <v>201</v>
      </c>
      <c r="F18" s="138" t="s">
        <v>425</v>
      </c>
      <c r="G18" s="468">
        <v>1.3998379328599306E-2</v>
      </c>
      <c r="H18" s="469">
        <v>1.2703283131978249E-2</v>
      </c>
      <c r="I18" s="470">
        <v>1.443670811657668E-2</v>
      </c>
      <c r="J18" s="471">
        <v>1.4149354989527371E-2</v>
      </c>
      <c r="K18" s="472">
        <v>1.4194571218522625E-2</v>
      </c>
      <c r="L18" s="472">
        <v>1.209217891180475E-2</v>
      </c>
      <c r="M18" s="471">
        <v>1.4843515738244507E-2</v>
      </c>
      <c r="N18" s="472">
        <v>1.5510193176049377E-2</v>
      </c>
      <c r="O18" s="473">
        <v>1.5563480789894177E-2</v>
      </c>
      <c r="P18" s="472">
        <v>1.551878870461054E-2</v>
      </c>
      <c r="Q18" s="472">
        <v>1.878530537968685E-2</v>
      </c>
      <c r="R18" s="473">
        <v>1.3734181913306227E-2</v>
      </c>
      <c r="S18" s="472">
        <v>1.3165797462231052E-2</v>
      </c>
      <c r="T18" s="472">
        <v>1.3968743884118307E-2</v>
      </c>
      <c r="U18" s="472">
        <v>1.4349535100320457E-2</v>
      </c>
      <c r="V18" s="470">
        <v>1.0890923572487143E-2</v>
      </c>
      <c r="W18" s="471">
        <v>8.299435872412499E-3</v>
      </c>
      <c r="X18" s="472">
        <v>6.0465462947435107E-3</v>
      </c>
      <c r="Y18" s="472">
        <v>8.5840142447091341E-3</v>
      </c>
      <c r="Z18" s="471">
        <v>1.1066929339767363E-2</v>
      </c>
      <c r="AA18" s="472">
        <v>7.4102437046713815E-3</v>
      </c>
      <c r="AB18" s="472">
        <v>1.0854623422117533E-2</v>
      </c>
      <c r="AC18" s="472">
        <v>6.0790761344907329E-3</v>
      </c>
      <c r="AD18" s="472">
        <v>1.0846932054801245E-2</v>
      </c>
      <c r="AE18" s="472">
        <v>1.4720438630119088E-2</v>
      </c>
      <c r="AF18" s="472">
        <v>9.0512957081647031E-3</v>
      </c>
      <c r="AG18" s="472">
        <v>1.1687076392404379E-2</v>
      </c>
      <c r="AH18" s="472">
        <v>6.7763430335428983E-3</v>
      </c>
      <c r="AI18" s="472">
        <v>1.6017143128758207E-2</v>
      </c>
      <c r="AJ18" s="578">
        <v>1.4851584891582191E-2</v>
      </c>
      <c r="AK18" s="470">
        <v>1.5686710729780666E-2</v>
      </c>
      <c r="AL18" s="471">
        <v>1.25245809968039E-2</v>
      </c>
      <c r="AM18" s="473">
        <v>1.2438553931964054E-2</v>
      </c>
      <c r="AN18" s="474">
        <v>9.3559673062314757E-3</v>
      </c>
      <c r="AO18" s="472">
        <v>5.8657608075959253E-3</v>
      </c>
      <c r="AP18" s="472">
        <v>3.9604411111996266E-2</v>
      </c>
      <c r="AQ18" s="472">
        <v>1.5876210915462013E-2</v>
      </c>
      <c r="AR18" s="472">
        <v>1.1275748696602118E-2</v>
      </c>
      <c r="AS18" s="472">
        <v>4.2940972717455533E-3</v>
      </c>
      <c r="AT18" s="472">
        <v>1.3250883392226149E-2</v>
      </c>
      <c r="AU18" s="472">
        <v>1.6536752385808991E-2</v>
      </c>
      <c r="AV18" s="474">
        <v>2.5400570857637122E-2</v>
      </c>
      <c r="AW18" s="475">
        <v>2.6934772797594059E-2</v>
      </c>
      <c r="AX18" s="472">
        <v>2.8984297900415779E-2</v>
      </c>
      <c r="AY18" s="472">
        <v>1.3197345155421161E-2</v>
      </c>
      <c r="AZ18" s="472">
        <v>9.1785222579164757E-4</v>
      </c>
      <c r="BA18" s="472">
        <v>1.4392488726913337E-2</v>
      </c>
      <c r="BB18" s="475">
        <v>1.0305880071743661E-2</v>
      </c>
      <c r="BC18" s="472">
        <v>1.0449333159769475E-2</v>
      </c>
      <c r="BD18" s="472">
        <v>9.6556163501770199E-3</v>
      </c>
      <c r="BE18" s="472">
        <v>1.7700029982527423E-2</v>
      </c>
      <c r="BF18" s="471">
        <v>1.9201001440243361E-2</v>
      </c>
      <c r="BG18" s="473">
        <v>7.1101940664733436E-3</v>
      </c>
      <c r="BH18" s="472">
        <v>8.1140796510517591E-3</v>
      </c>
      <c r="BI18" s="472">
        <v>4.7296491656399217E-3</v>
      </c>
      <c r="BJ18" s="472">
        <v>7.5074221104956037E-3</v>
      </c>
      <c r="BK18" s="472">
        <v>4.5242954436010918E-3</v>
      </c>
      <c r="BL18" s="472">
        <v>4.9166373615602409E-2</v>
      </c>
      <c r="BM18" s="472">
        <v>2.1186858505885864E-2</v>
      </c>
      <c r="BN18" s="472">
        <v>4.078980857590655E-3</v>
      </c>
      <c r="BO18" s="472">
        <v>1.8701480608070146E-2</v>
      </c>
      <c r="BP18" s="472">
        <v>3.0013888323929174E-2</v>
      </c>
      <c r="BQ18" s="472">
        <v>1.1064502284621936E-2</v>
      </c>
      <c r="BR18" s="472">
        <v>1.3448042257230456E-2</v>
      </c>
      <c r="BS18" s="470">
        <v>1.367345457340376E-2</v>
      </c>
      <c r="BT18" s="472">
        <v>1.3684281879912035E-2</v>
      </c>
      <c r="BU18" s="472">
        <v>7.5914598358184007E-3</v>
      </c>
      <c r="BV18" s="472">
        <v>2.0316474665887905E-2</v>
      </c>
      <c r="BW18" s="472">
        <v>1.5435282017084067E-2</v>
      </c>
      <c r="BX18" s="472">
        <v>1.2446786676641751E-2</v>
      </c>
      <c r="BY18" s="579">
        <v>1.6787868173649408E-2</v>
      </c>
      <c r="BZ18" s="476">
        <f t="shared" si="67"/>
        <v>0</v>
      </c>
      <c r="CA18" s="477">
        <f t="shared" si="0"/>
        <v>0</v>
      </c>
      <c r="CB18" s="478">
        <f t="shared" si="1"/>
        <v>0</v>
      </c>
      <c r="CC18" s="479">
        <f t="shared" si="2"/>
        <v>0</v>
      </c>
      <c r="CD18" s="480">
        <f t="shared" si="3"/>
        <v>0</v>
      </c>
      <c r="CE18" s="480">
        <f t="shared" si="4"/>
        <v>0</v>
      </c>
      <c r="CF18" s="479">
        <f t="shared" si="5"/>
        <v>0</v>
      </c>
      <c r="CG18" s="480">
        <f t="shared" si="6"/>
        <v>0</v>
      </c>
      <c r="CH18" s="481">
        <f t="shared" si="7"/>
        <v>0</v>
      </c>
      <c r="CI18" s="480">
        <f t="shared" si="8"/>
        <v>0</v>
      </c>
      <c r="CJ18" s="480">
        <f t="shared" si="9"/>
        <v>0</v>
      </c>
      <c r="CK18" s="481">
        <f t="shared" si="10"/>
        <v>0</v>
      </c>
      <c r="CL18" s="480">
        <f t="shared" si="11"/>
        <v>0</v>
      </c>
      <c r="CM18" s="480">
        <f t="shared" si="12"/>
        <v>0</v>
      </c>
      <c r="CN18" s="480">
        <f t="shared" si="13"/>
        <v>0</v>
      </c>
      <c r="CO18" s="478">
        <f t="shared" si="14"/>
        <v>0</v>
      </c>
      <c r="CP18" s="479">
        <f t="shared" si="15"/>
        <v>0</v>
      </c>
      <c r="CQ18" s="480">
        <f t="shared" si="16"/>
        <v>0</v>
      </c>
      <c r="CR18" s="480">
        <f t="shared" si="17"/>
        <v>0</v>
      </c>
      <c r="CS18" s="479">
        <f t="shared" si="18"/>
        <v>0</v>
      </c>
      <c r="CT18" s="480">
        <f t="shared" si="19"/>
        <v>0</v>
      </c>
      <c r="CU18" s="480">
        <f t="shared" si="20"/>
        <v>0</v>
      </c>
      <c r="CV18" s="480">
        <f t="shared" si="21"/>
        <v>0</v>
      </c>
      <c r="CW18" s="480">
        <f t="shared" si="22"/>
        <v>0</v>
      </c>
      <c r="CX18" s="480">
        <f t="shared" si="23"/>
        <v>0</v>
      </c>
      <c r="CY18" s="480">
        <f t="shared" si="24"/>
        <v>0</v>
      </c>
      <c r="CZ18" s="480">
        <f t="shared" si="25"/>
        <v>0</v>
      </c>
      <c r="DA18" s="480">
        <f t="shared" si="26"/>
        <v>0</v>
      </c>
      <c r="DB18" s="480">
        <f t="shared" si="27"/>
        <v>0</v>
      </c>
      <c r="DC18" s="572">
        <f t="shared" si="28"/>
        <v>0</v>
      </c>
      <c r="DD18" s="478">
        <f t="shared" si="29"/>
        <v>0</v>
      </c>
      <c r="DE18" s="479">
        <f t="shared" si="30"/>
        <v>0</v>
      </c>
      <c r="DF18" s="481">
        <f t="shared" si="31"/>
        <v>0</v>
      </c>
      <c r="DG18" s="482">
        <f t="shared" si="32"/>
        <v>0</v>
      </c>
      <c r="DH18" s="480">
        <f t="shared" si="33"/>
        <v>0</v>
      </c>
      <c r="DI18" s="480">
        <f t="shared" si="34"/>
        <v>0</v>
      </c>
      <c r="DJ18" s="480">
        <f t="shared" si="35"/>
        <v>0</v>
      </c>
      <c r="DK18" s="480">
        <f t="shared" si="36"/>
        <v>0</v>
      </c>
      <c r="DL18" s="480">
        <f t="shared" si="37"/>
        <v>0</v>
      </c>
      <c r="DM18" s="480">
        <f t="shared" si="38"/>
        <v>0</v>
      </c>
      <c r="DN18" s="480">
        <f t="shared" si="39"/>
        <v>0</v>
      </c>
      <c r="DO18" s="482">
        <f t="shared" si="68"/>
        <v>0</v>
      </c>
      <c r="DP18" s="483">
        <f t="shared" si="40"/>
        <v>0</v>
      </c>
      <c r="DQ18" s="480">
        <f t="shared" si="41"/>
        <v>0</v>
      </c>
      <c r="DR18" s="480">
        <f t="shared" si="42"/>
        <v>0</v>
      </c>
      <c r="DS18" s="480">
        <f t="shared" si="43"/>
        <v>0</v>
      </c>
      <c r="DT18" s="480">
        <f t="shared" si="44"/>
        <v>0</v>
      </c>
      <c r="DU18" s="483">
        <f t="shared" si="45"/>
        <v>0</v>
      </c>
      <c r="DV18" s="480">
        <f t="shared" si="46"/>
        <v>0</v>
      </c>
      <c r="DW18" s="480">
        <f t="shared" si="47"/>
        <v>0</v>
      </c>
      <c r="DX18" s="480">
        <f t="shared" si="48"/>
        <v>0</v>
      </c>
      <c r="DY18" s="479">
        <f t="shared" si="49"/>
        <v>0</v>
      </c>
      <c r="DZ18" s="481">
        <f t="shared" si="50"/>
        <v>0</v>
      </c>
      <c r="EA18" s="480">
        <f t="shared" si="51"/>
        <v>0</v>
      </c>
      <c r="EB18" s="480">
        <f t="shared" si="52"/>
        <v>0</v>
      </c>
      <c r="EC18" s="480">
        <f t="shared" si="53"/>
        <v>0</v>
      </c>
      <c r="ED18" s="480">
        <f t="shared" si="54"/>
        <v>0</v>
      </c>
      <c r="EE18" s="480">
        <f t="shared" si="55"/>
        <v>0</v>
      </c>
      <c r="EF18" s="480">
        <f t="shared" si="56"/>
        <v>0</v>
      </c>
      <c r="EG18" s="480">
        <f t="shared" si="57"/>
        <v>0</v>
      </c>
      <c r="EH18" s="480">
        <f t="shared" si="58"/>
        <v>0</v>
      </c>
      <c r="EI18" s="480">
        <f t="shared" si="59"/>
        <v>0</v>
      </c>
      <c r="EJ18" s="480">
        <f t="shared" si="60"/>
        <v>0</v>
      </c>
      <c r="EK18" s="480">
        <f t="shared" si="61"/>
        <v>0</v>
      </c>
      <c r="EL18" s="478">
        <f t="shared" si="62"/>
        <v>0</v>
      </c>
      <c r="EM18" s="480">
        <f t="shared" si="63"/>
        <v>0</v>
      </c>
      <c r="EN18" s="480">
        <f t="shared" si="64"/>
        <v>0</v>
      </c>
      <c r="EO18" s="480">
        <f t="shared" si="65"/>
        <v>0</v>
      </c>
      <c r="EP18" s="480">
        <f t="shared" si="66"/>
        <v>0</v>
      </c>
      <c r="EQ18" s="480">
        <f t="shared" si="69"/>
        <v>0</v>
      </c>
      <c r="ER18" s="536">
        <f t="shared" si="70"/>
        <v>0</v>
      </c>
      <c r="ES18" s="484">
        <f t="shared" si="71"/>
        <v>0</v>
      </c>
      <c r="ET18" s="116"/>
      <c r="EV18" s="136"/>
    </row>
    <row r="19" spans="2:155" ht="12" x14ac:dyDescent="0.15">
      <c r="B19" s="363">
        <v>10</v>
      </c>
      <c r="C19" s="543" t="s">
        <v>416</v>
      </c>
      <c r="D19" s="365">
        <f>③入力!J19</f>
        <v>0</v>
      </c>
      <c r="E19" s="143" t="s">
        <v>202</v>
      </c>
      <c r="F19" s="144" t="s">
        <v>426</v>
      </c>
      <c r="G19" s="485">
        <v>4.8780126375369923E-2</v>
      </c>
      <c r="H19" s="486">
        <v>4.0379520321263726E-2</v>
      </c>
      <c r="I19" s="487">
        <v>3.7443155998055151E-2</v>
      </c>
      <c r="J19" s="488">
        <v>3.3583339578338006E-2</v>
      </c>
      <c r="K19" s="489">
        <v>3.3637749984954106E-2</v>
      </c>
      <c r="L19" s="489">
        <v>3.1107861429075689E-2</v>
      </c>
      <c r="M19" s="488">
        <v>4.2907522277633225E-2</v>
      </c>
      <c r="N19" s="489">
        <v>2.8842814011275284E-2</v>
      </c>
      <c r="O19" s="490">
        <v>5.068006101006884E-2</v>
      </c>
      <c r="P19" s="489">
        <v>4.9905561473393527E-2</v>
      </c>
      <c r="Q19" s="489">
        <v>0.10651325018008113</v>
      </c>
      <c r="R19" s="490">
        <v>3.1884864533784481E-2</v>
      </c>
      <c r="S19" s="489">
        <v>3.3055133560350149E-2</v>
      </c>
      <c r="T19" s="489">
        <v>3.1401915697425009E-2</v>
      </c>
      <c r="U19" s="489">
        <v>2.478412553080651E-2</v>
      </c>
      <c r="V19" s="487">
        <v>4.3449597191390604E-2</v>
      </c>
      <c r="W19" s="488">
        <v>4.5453073131791026E-2</v>
      </c>
      <c r="X19" s="489">
        <v>8.7251010863286557E-2</v>
      </c>
      <c r="Y19" s="489">
        <v>4.0173280814010282E-2</v>
      </c>
      <c r="Z19" s="488">
        <v>4.3313527350076104E-2</v>
      </c>
      <c r="AA19" s="489">
        <v>5.2877757256332869E-2</v>
      </c>
      <c r="AB19" s="489">
        <v>3.1310019931146946E-2</v>
      </c>
      <c r="AC19" s="489">
        <v>6.0962477592634498E-2</v>
      </c>
      <c r="AD19" s="489">
        <v>4.0256170049131304E-2</v>
      </c>
      <c r="AE19" s="489">
        <v>3.9285319540677613E-2</v>
      </c>
      <c r="AF19" s="489">
        <v>5.1710021938335064E-2</v>
      </c>
      <c r="AG19" s="489">
        <v>3.8780109688435607E-2</v>
      </c>
      <c r="AH19" s="489">
        <v>1.6805330723186386E-2</v>
      </c>
      <c r="AI19" s="489">
        <v>5.0599377370815227E-2</v>
      </c>
      <c r="AJ19" s="580">
        <v>5.9408952177046441E-2</v>
      </c>
      <c r="AK19" s="487">
        <v>6.9685780735497596E-2</v>
      </c>
      <c r="AL19" s="488">
        <v>6.4493537224246139E-2</v>
      </c>
      <c r="AM19" s="490">
        <v>6.3861806753276032E-2</v>
      </c>
      <c r="AN19" s="491">
        <v>6.3806582361846748E-2</v>
      </c>
      <c r="AO19" s="489">
        <v>9.2466864823338393E-2</v>
      </c>
      <c r="AP19" s="489">
        <v>0.10256176808658343</v>
      </c>
      <c r="AQ19" s="489">
        <v>4.9797436558944683E-2</v>
      </c>
      <c r="AR19" s="489">
        <v>2.1855547694581399E-2</v>
      </c>
      <c r="AS19" s="489">
        <v>0.13065924326086514</v>
      </c>
      <c r="AT19" s="489">
        <v>5.3997349823321557E-2</v>
      </c>
      <c r="AU19" s="489">
        <v>5.0484446710861802E-2</v>
      </c>
      <c r="AV19" s="491">
        <v>6.4094020664295107E-2</v>
      </c>
      <c r="AW19" s="492">
        <v>6.4717753458241933E-2</v>
      </c>
      <c r="AX19" s="489">
        <v>7.0577672155113999E-2</v>
      </c>
      <c r="AY19" s="489">
        <v>2.1602644594213669E-2</v>
      </c>
      <c r="AZ19" s="489">
        <v>4.4056906837999085E-3</v>
      </c>
      <c r="BA19" s="489">
        <v>2.8414355426524183E-2</v>
      </c>
      <c r="BB19" s="492">
        <v>5.7957244655581948E-2</v>
      </c>
      <c r="BC19" s="489">
        <v>5.8802646059903201E-2</v>
      </c>
      <c r="BD19" s="489">
        <v>5.4125093874047847E-2</v>
      </c>
      <c r="BE19" s="489">
        <v>0.10249888857872481</v>
      </c>
      <c r="BF19" s="488">
        <v>7.1977696746533912E-2</v>
      </c>
      <c r="BG19" s="490">
        <v>7.6250579791735273E-2</v>
      </c>
      <c r="BH19" s="489">
        <v>6.5552167232003952E-2</v>
      </c>
      <c r="BI19" s="489">
        <v>4.8392316733192144E-2</v>
      </c>
      <c r="BJ19" s="489">
        <v>0.11151365554582371</v>
      </c>
      <c r="BK19" s="489">
        <v>0.10938109105918503</v>
      </c>
      <c r="BL19" s="489">
        <v>5.9699015778327862E-2</v>
      </c>
      <c r="BM19" s="489">
        <v>9.7394143719645457E-2</v>
      </c>
      <c r="BN19" s="489">
        <v>1.883430898447442E-2</v>
      </c>
      <c r="BO19" s="489">
        <v>3.9096441317749094E-2</v>
      </c>
      <c r="BP19" s="489">
        <v>4.666244399635068E-2</v>
      </c>
      <c r="BQ19" s="489">
        <v>8.4627504370977671E-2</v>
      </c>
      <c r="BR19" s="489">
        <v>8.3560393619012435E-2</v>
      </c>
      <c r="BS19" s="487">
        <v>4.491120495663796E-2</v>
      </c>
      <c r="BT19" s="489">
        <v>4.1969259086897637E-2</v>
      </c>
      <c r="BU19" s="489">
        <v>1.7096339200793738E-2</v>
      </c>
      <c r="BV19" s="489">
        <v>1.5457919936059513E-2</v>
      </c>
      <c r="BW19" s="489">
        <v>5.1746694659745629E-2</v>
      </c>
      <c r="BX19" s="489">
        <v>0.11079129784233629</v>
      </c>
      <c r="BY19" s="581">
        <v>5.9901183286182595E-2</v>
      </c>
      <c r="BZ19" s="493">
        <f t="shared" si="67"/>
        <v>0</v>
      </c>
      <c r="CA19" s="494">
        <f t="shared" si="0"/>
        <v>0</v>
      </c>
      <c r="CB19" s="495">
        <f t="shared" si="1"/>
        <v>0</v>
      </c>
      <c r="CC19" s="496">
        <f t="shared" si="2"/>
        <v>0</v>
      </c>
      <c r="CD19" s="497">
        <f t="shared" si="3"/>
        <v>0</v>
      </c>
      <c r="CE19" s="497">
        <f t="shared" si="4"/>
        <v>0</v>
      </c>
      <c r="CF19" s="496">
        <f t="shared" si="5"/>
        <v>0</v>
      </c>
      <c r="CG19" s="497">
        <f t="shared" si="6"/>
        <v>0</v>
      </c>
      <c r="CH19" s="498">
        <f t="shared" si="7"/>
        <v>0</v>
      </c>
      <c r="CI19" s="497">
        <f t="shared" si="8"/>
        <v>0</v>
      </c>
      <c r="CJ19" s="497">
        <f t="shared" si="9"/>
        <v>0</v>
      </c>
      <c r="CK19" s="498">
        <f t="shared" si="10"/>
        <v>0</v>
      </c>
      <c r="CL19" s="497">
        <f t="shared" si="11"/>
        <v>0</v>
      </c>
      <c r="CM19" s="497">
        <f t="shared" si="12"/>
        <v>0</v>
      </c>
      <c r="CN19" s="497">
        <f t="shared" si="13"/>
        <v>0</v>
      </c>
      <c r="CO19" s="495">
        <f t="shared" si="14"/>
        <v>0</v>
      </c>
      <c r="CP19" s="496">
        <f t="shared" si="15"/>
        <v>0</v>
      </c>
      <c r="CQ19" s="497">
        <f t="shared" si="16"/>
        <v>0</v>
      </c>
      <c r="CR19" s="497">
        <f t="shared" si="17"/>
        <v>0</v>
      </c>
      <c r="CS19" s="496">
        <f t="shared" si="18"/>
        <v>0</v>
      </c>
      <c r="CT19" s="497">
        <f t="shared" si="19"/>
        <v>0</v>
      </c>
      <c r="CU19" s="497">
        <f t="shared" si="20"/>
        <v>0</v>
      </c>
      <c r="CV19" s="497">
        <f t="shared" si="21"/>
        <v>0</v>
      </c>
      <c r="CW19" s="497">
        <f t="shared" si="22"/>
        <v>0</v>
      </c>
      <c r="CX19" s="497">
        <f t="shared" si="23"/>
        <v>0</v>
      </c>
      <c r="CY19" s="497">
        <f t="shared" si="24"/>
        <v>0</v>
      </c>
      <c r="CZ19" s="497">
        <f t="shared" si="25"/>
        <v>0</v>
      </c>
      <c r="DA19" s="497">
        <f t="shared" si="26"/>
        <v>0</v>
      </c>
      <c r="DB19" s="497">
        <f t="shared" si="27"/>
        <v>0</v>
      </c>
      <c r="DC19" s="573">
        <f t="shared" si="28"/>
        <v>0</v>
      </c>
      <c r="DD19" s="495">
        <f t="shared" si="29"/>
        <v>0</v>
      </c>
      <c r="DE19" s="496">
        <f t="shared" si="30"/>
        <v>0</v>
      </c>
      <c r="DF19" s="498">
        <f t="shared" si="31"/>
        <v>0</v>
      </c>
      <c r="DG19" s="499">
        <f t="shared" si="32"/>
        <v>0</v>
      </c>
      <c r="DH19" s="497">
        <f t="shared" si="33"/>
        <v>0</v>
      </c>
      <c r="DI19" s="497">
        <f t="shared" si="34"/>
        <v>0</v>
      </c>
      <c r="DJ19" s="497">
        <f t="shared" si="35"/>
        <v>0</v>
      </c>
      <c r="DK19" s="497">
        <f t="shared" si="36"/>
        <v>0</v>
      </c>
      <c r="DL19" s="497">
        <f t="shared" si="37"/>
        <v>0</v>
      </c>
      <c r="DM19" s="497">
        <f t="shared" si="38"/>
        <v>0</v>
      </c>
      <c r="DN19" s="497">
        <f t="shared" si="39"/>
        <v>0</v>
      </c>
      <c r="DO19" s="499">
        <f t="shared" si="68"/>
        <v>0</v>
      </c>
      <c r="DP19" s="500">
        <f t="shared" si="40"/>
        <v>0</v>
      </c>
      <c r="DQ19" s="497">
        <f t="shared" si="41"/>
        <v>0</v>
      </c>
      <c r="DR19" s="497">
        <f t="shared" si="42"/>
        <v>0</v>
      </c>
      <c r="DS19" s="497">
        <f t="shared" si="43"/>
        <v>0</v>
      </c>
      <c r="DT19" s="497">
        <f t="shared" si="44"/>
        <v>0</v>
      </c>
      <c r="DU19" s="500">
        <f t="shared" si="45"/>
        <v>0</v>
      </c>
      <c r="DV19" s="497">
        <f t="shared" si="46"/>
        <v>0</v>
      </c>
      <c r="DW19" s="497">
        <f t="shared" si="47"/>
        <v>0</v>
      </c>
      <c r="DX19" s="497">
        <f t="shared" si="48"/>
        <v>0</v>
      </c>
      <c r="DY19" s="496">
        <f t="shared" si="49"/>
        <v>0</v>
      </c>
      <c r="DZ19" s="498">
        <f t="shared" si="50"/>
        <v>0</v>
      </c>
      <c r="EA19" s="497">
        <f t="shared" si="51"/>
        <v>0</v>
      </c>
      <c r="EB19" s="497">
        <f t="shared" si="52"/>
        <v>0</v>
      </c>
      <c r="EC19" s="497">
        <f t="shared" si="53"/>
        <v>0</v>
      </c>
      <c r="ED19" s="497">
        <f t="shared" si="54"/>
        <v>0</v>
      </c>
      <c r="EE19" s="497">
        <f t="shared" si="55"/>
        <v>0</v>
      </c>
      <c r="EF19" s="497">
        <f t="shared" si="56"/>
        <v>0</v>
      </c>
      <c r="EG19" s="497">
        <f t="shared" si="57"/>
        <v>0</v>
      </c>
      <c r="EH19" s="497">
        <f t="shared" si="58"/>
        <v>0</v>
      </c>
      <c r="EI19" s="497">
        <f t="shared" si="59"/>
        <v>0</v>
      </c>
      <c r="EJ19" s="497">
        <f t="shared" si="60"/>
        <v>0</v>
      </c>
      <c r="EK19" s="497">
        <f t="shared" si="61"/>
        <v>0</v>
      </c>
      <c r="EL19" s="495">
        <f t="shared" si="62"/>
        <v>0</v>
      </c>
      <c r="EM19" s="497">
        <f t="shared" si="63"/>
        <v>0</v>
      </c>
      <c r="EN19" s="497">
        <f t="shared" si="64"/>
        <v>0</v>
      </c>
      <c r="EO19" s="497">
        <f t="shared" si="65"/>
        <v>0</v>
      </c>
      <c r="EP19" s="497">
        <f t="shared" si="66"/>
        <v>0</v>
      </c>
      <c r="EQ19" s="497">
        <f t="shared" si="69"/>
        <v>0</v>
      </c>
      <c r="ER19" s="537">
        <f t="shared" si="70"/>
        <v>0</v>
      </c>
      <c r="ES19" s="501">
        <f t="shared" si="71"/>
        <v>0</v>
      </c>
      <c r="ET19" s="116"/>
      <c r="EV19" s="136"/>
    </row>
    <row r="20" spans="2:155" ht="13.5" customHeight="1" x14ac:dyDescent="0.15">
      <c r="B20" s="131">
        <v>11</v>
      </c>
      <c r="C20" s="139" t="s">
        <v>80</v>
      </c>
      <c r="D20" s="140">
        <f>③入力!J20</f>
        <v>0</v>
      </c>
      <c r="E20" s="137" t="s">
        <v>203</v>
      </c>
      <c r="F20" s="138" t="s">
        <v>204</v>
      </c>
      <c r="G20" s="468">
        <v>2.8749990797360134E-3</v>
      </c>
      <c r="H20" s="469">
        <v>5.2863262673558389E-3</v>
      </c>
      <c r="I20" s="470">
        <v>6.556437235641626E-3</v>
      </c>
      <c r="J20" s="471">
        <v>8.1063233464953813E-3</v>
      </c>
      <c r="K20" s="472">
        <v>8.1672345684786728E-3</v>
      </c>
      <c r="L20" s="472">
        <v>5.3350814381523878E-3</v>
      </c>
      <c r="M20" s="471">
        <v>4.3622537615073025E-3</v>
      </c>
      <c r="N20" s="472">
        <v>2.9524140326502258E-3</v>
      </c>
      <c r="O20" s="473">
        <v>3.4569087211668162E-3</v>
      </c>
      <c r="P20" s="472">
        <v>3.4588455491620699E-3</v>
      </c>
      <c r="Q20" s="472">
        <v>3.3172839974219964E-3</v>
      </c>
      <c r="R20" s="473">
        <v>5.8618071133209933E-3</v>
      </c>
      <c r="S20" s="472">
        <v>2.1795788140590985E-3</v>
      </c>
      <c r="T20" s="472">
        <v>7.3813960556663692E-3</v>
      </c>
      <c r="U20" s="472">
        <v>1.4996763856220501E-3</v>
      </c>
      <c r="V20" s="470">
        <v>3.9583785479911536E-3</v>
      </c>
      <c r="W20" s="471">
        <v>5.3581149633301394E-3</v>
      </c>
      <c r="X20" s="472">
        <v>8.9440438258147465E-4</v>
      </c>
      <c r="Y20" s="472">
        <v>5.9219577295553001E-3</v>
      </c>
      <c r="Z20" s="471">
        <v>3.8633128134462021E-3</v>
      </c>
      <c r="AA20" s="472">
        <v>1.1261768548132798E-3</v>
      </c>
      <c r="AB20" s="472">
        <v>6.1629522256447427E-3</v>
      </c>
      <c r="AC20" s="472">
        <v>8.6500053761628959E-4</v>
      </c>
      <c r="AD20" s="472">
        <v>6.4901594210605984E-3</v>
      </c>
      <c r="AE20" s="472">
        <v>6.7348492599308314E-3</v>
      </c>
      <c r="AF20" s="472">
        <v>1.3850059003825349E-3</v>
      </c>
      <c r="AG20" s="472">
        <v>4.3389228121149944E-3</v>
      </c>
      <c r="AH20" s="472">
        <v>5.7523623084741937E-3</v>
      </c>
      <c r="AI20" s="472">
        <v>7.0465982032644669E-4</v>
      </c>
      <c r="AJ20" s="578">
        <v>5.687520687780842E-4</v>
      </c>
      <c r="AK20" s="470">
        <v>2.2542334981821979E-4</v>
      </c>
      <c r="AL20" s="471">
        <v>2.0876837309596058E-4</v>
      </c>
      <c r="AM20" s="473">
        <v>2.1223855131979728E-4</v>
      </c>
      <c r="AN20" s="474">
        <v>0</v>
      </c>
      <c r="AO20" s="472">
        <v>0</v>
      </c>
      <c r="AP20" s="472">
        <v>0</v>
      </c>
      <c r="AQ20" s="472">
        <v>0</v>
      </c>
      <c r="AR20" s="472">
        <v>0</v>
      </c>
      <c r="AS20" s="472">
        <v>0</v>
      </c>
      <c r="AT20" s="472">
        <v>0</v>
      </c>
      <c r="AU20" s="472">
        <v>0</v>
      </c>
      <c r="AV20" s="474">
        <v>1.1046837697356005E-3</v>
      </c>
      <c r="AW20" s="475">
        <v>0</v>
      </c>
      <c r="AX20" s="472">
        <v>0</v>
      </c>
      <c r="AY20" s="472">
        <v>0</v>
      </c>
      <c r="AZ20" s="472">
        <v>0</v>
      </c>
      <c r="BA20" s="472">
        <v>0</v>
      </c>
      <c r="BB20" s="475">
        <v>1.1973435454942071E-2</v>
      </c>
      <c r="BC20" s="472">
        <v>1.2141580772280273E-2</v>
      </c>
      <c r="BD20" s="472">
        <v>1.121124342881665E-2</v>
      </c>
      <c r="BE20" s="472">
        <v>0</v>
      </c>
      <c r="BF20" s="471">
        <v>2.1421445016813783E-4</v>
      </c>
      <c r="BG20" s="473">
        <v>1.1949905994072847E-5</v>
      </c>
      <c r="BH20" s="472">
        <v>1.8349958168891655E-5</v>
      </c>
      <c r="BI20" s="472">
        <v>0</v>
      </c>
      <c r="BJ20" s="472">
        <v>0</v>
      </c>
      <c r="BK20" s="472">
        <v>0</v>
      </c>
      <c r="BL20" s="472">
        <v>0</v>
      </c>
      <c r="BM20" s="472">
        <v>6.1161545115376889E-5</v>
      </c>
      <c r="BN20" s="472">
        <v>0</v>
      </c>
      <c r="BO20" s="472">
        <v>0</v>
      </c>
      <c r="BP20" s="472">
        <v>7.1417364472621406E-3</v>
      </c>
      <c r="BQ20" s="472">
        <v>0</v>
      </c>
      <c r="BR20" s="472">
        <v>3.6357251822417602E-4</v>
      </c>
      <c r="BS20" s="470">
        <v>1.0530934152038294E-3</v>
      </c>
      <c r="BT20" s="472">
        <v>4.8884074350721728E-5</v>
      </c>
      <c r="BU20" s="472">
        <v>3.8500672164827011E-3</v>
      </c>
      <c r="BV20" s="472">
        <v>1.7061043182883625E-4</v>
      </c>
      <c r="BW20" s="472">
        <v>7.0642022961483139E-7</v>
      </c>
      <c r="BX20" s="472">
        <v>2.8965261548035987E-4</v>
      </c>
      <c r="BY20" s="579">
        <v>8.0300388857358165E-5</v>
      </c>
      <c r="BZ20" s="476">
        <f t="shared" si="67"/>
        <v>0</v>
      </c>
      <c r="CA20" s="477">
        <f t="shared" si="0"/>
        <v>0</v>
      </c>
      <c r="CB20" s="478">
        <f t="shared" si="1"/>
        <v>0</v>
      </c>
      <c r="CC20" s="479">
        <f t="shared" si="2"/>
        <v>0</v>
      </c>
      <c r="CD20" s="480">
        <f t="shared" si="3"/>
        <v>0</v>
      </c>
      <c r="CE20" s="480">
        <f t="shared" si="4"/>
        <v>0</v>
      </c>
      <c r="CF20" s="479">
        <f t="shared" si="5"/>
        <v>0</v>
      </c>
      <c r="CG20" s="480">
        <f t="shared" si="6"/>
        <v>0</v>
      </c>
      <c r="CH20" s="481">
        <f t="shared" si="7"/>
        <v>0</v>
      </c>
      <c r="CI20" s="480">
        <f t="shared" si="8"/>
        <v>0</v>
      </c>
      <c r="CJ20" s="480">
        <f t="shared" si="9"/>
        <v>0</v>
      </c>
      <c r="CK20" s="481">
        <f t="shared" si="10"/>
        <v>0</v>
      </c>
      <c r="CL20" s="480">
        <f t="shared" si="11"/>
        <v>0</v>
      </c>
      <c r="CM20" s="480">
        <f t="shared" si="12"/>
        <v>0</v>
      </c>
      <c r="CN20" s="480">
        <f t="shared" si="13"/>
        <v>0</v>
      </c>
      <c r="CO20" s="478">
        <f t="shared" si="14"/>
        <v>0</v>
      </c>
      <c r="CP20" s="479">
        <f t="shared" si="15"/>
        <v>0</v>
      </c>
      <c r="CQ20" s="480">
        <f t="shared" si="16"/>
        <v>0</v>
      </c>
      <c r="CR20" s="480">
        <f t="shared" si="17"/>
        <v>0</v>
      </c>
      <c r="CS20" s="479">
        <f t="shared" si="18"/>
        <v>0</v>
      </c>
      <c r="CT20" s="480">
        <f t="shared" si="19"/>
        <v>0</v>
      </c>
      <c r="CU20" s="480">
        <f t="shared" si="20"/>
        <v>0</v>
      </c>
      <c r="CV20" s="480">
        <f t="shared" si="21"/>
        <v>0</v>
      </c>
      <c r="CW20" s="480">
        <f t="shared" si="22"/>
        <v>0</v>
      </c>
      <c r="CX20" s="480">
        <f t="shared" si="23"/>
        <v>0</v>
      </c>
      <c r="CY20" s="480">
        <f t="shared" si="24"/>
        <v>0</v>
      </c>
      <c r="CZ20" s="480">
        <f t="shared" si="25"/>
        <v>0</v>
      </c>
      <c r="DA20" s="480">
        <f t="shared" si="26"/>
        <v>0</v>
      </c>
      <c r="DB20" s="480">
        <f t="shared" si="27"/>
        <v>0</v>
      </c>
      <c r="DC20" s="572">
        <f t="shared" si="28"/>
        <v>0</v>
      </c>
      <c r="DD20" s="478">
        <f t="shared" si="29"/>
        <v>0</v>
      </c>
      <c r="DE20" s="479">
        <f t="shared" si="30"/>
        <v>0</v>
      </c>
      <c r="DF20" s="481">
        <f t="shared" si="31"/>
        <v>0</v>
      </c>
      <c r="DG20" s="482">
        <f t="shared" si="32"/>
        <v>0</v>
      </c>
      <c r="DH20" s="480">
        <f t="shared" si="33"/>
        <v>0</v>
      </c>
      <c r="DI20" s="480">
        <f t="shared" si="34"/>
        <v>0</v>
      </c>
      <c r="DJ20" s="480">
        <f t="shared" si="35"/>
        <v>0</v>
      </c>
      <c r="DK20" s="480">
        <f t="shared" si="36"/>
        <v>0</v>
      </c>
      <c r="DL20" s="480">
        <f t="shared" si="37"/>
        <v>0</v>
      </c>
      <c r="DM20" s="480">
        <f t="shared" si="38"/>
        <v>0</v>
      </c>
      <c r="DN20" s="480">
        <f t="shared" si="39"/>
        <v>0</v>
      </c>
      <c r="DO20" s="482">
        <f t="shared" si="68"/>
        <v>0</v>
      </c>
      <c r="DP20" s="483">
        <f t="shared" si="40"/>
        <v>0</v>
      </c>
      <c r="DQ20" s="480">
        <f t="shared" si="41"/>
        <v>0</v>
      </c>
      <c r="DR20" s="480">
        <f t="shared" si="42"/>
        <v>0</v>
      </c>
      <c r="DS20" s="480">
        <f t="shared" si="43"/>
        <v>0</v>
      </c>
      <c r="DT20" s="480">
        <f t="shared" si="44"/>
        <v>0</v>
      </c>
      <c r="DU20" s="483">
        <f t="shared" si="45"/>
        <v>0</v>
      </c>
      <c r="DV20" s="480">
        <f t="shared" si="46"/>
        <v>0</v>
      </c>
      <c r="DW20" s="480">
        <f t="shared" si="47"/>
        <v>0</v>
      </c>
      <c r="DX20" s="480">
        <f t="shared" si="48"/>
        <v>0</v>
      </c>
      <c r="DY20" s="479">
        <f t="shared" si="49"/>
        <v>0</v>
      </c>
      <c r="DZ20" s="481">
        <f t="shared" si="50"/>
        <v>0</v>
      </c>
      <c r="EA20" s="480">
        <f t="shared" si="51"/>
        <v>0</v>
      </c>
      <c r="EB20" s="480">
        <f t="shared" si="52"/>
        <v>0</v>
      </c>
      <c r="EC20" s="480">
        <f t="shared" si="53"/>
        <v>0</v>
      </c>
      <c r="ED20" s="480">
        <f t="shared" si="54"/>
        <v>0</v>
      </c>
      <c r="EE20" s="480">
        <f t="shared" si="55"/>
        <v>0</v>
      </c>
      <c r="EF20" s="480">
        <f t="shared" si="56"/>
        <v>0</v>
      </c>
      <c r="EG20" s="480">
        <f t="shared" si="57"/>
        <v>0</v>
      </c>
      <c r="EH20" s="480">
        <f t="shared" si="58"/>
        <v>0</v>
      </c>
      <c r="EI20" s="480">
        <f t="shared" si="59"/>
        <v>0</v>
      </c>
      <c r="EJ20" s="480">
        <f t="shared" si="60"/>
        <v>0</v>
      </c>
      <c r="EK20" s="480">
        <f t="shared" si="61"/>
        <v>0</v>
      </c>
      <c r="EL20" s="478">
        <f t="shared" si="62"/>
        <v>0</v>
      </c>
      <c r="EM20" s="480">
        <f t="shared" si="63"/>
        <v>0</v>
      </c>
      <c r="EN20" s="480">
        <f t="shared" si="64"/>
        <v>0</v>
      </c>
      <c r="EO20" s="480">
        <f t="shared" si="65"/>
        <v>0</v>
      </c>
      <c r="EP20" s="480">
        <f t="shared" si="66"/>
        <v>0</v>
      </c>
      <c r="EQ20" s="480">
        <f t="shared" si="69"/>
        <v>0</v>
      </c>
      <c r="ER20" s="536">
        <f t="shared" si="70"/>
        <v>0</v>
      </c>
      <c r="ES20" s="484">
        <f t="shared" si="71"/>
        <v>0</v>
      </c>
      <c r="ET20" s="116"/>
      <c r="EV20" s="136"/>
    </row>
    <row r="21" spans="2:155" ht="13.5" customHeight="1" x14ac:dyDescent="0.15">
      <c r="B21" s="360">
        <v>12</v>
      </c>
      <c r="C21" s="361" t="s">
        <v>288</v>
      </c>
      <c r="D21" s="362">
        <f>③入力!J21</f>
        <v>0</v>
      </c>
      <c r="E21" s="137" t="s">
        <v>205</v>
      </c>
      <c r="F21" s="138" t="s">
        <v>427</v>
      </c>
      <c r="G21" s="468">
        <v>1.9810750936042187E-2</v>
      </c>
      <c r="H21" s="469">
        <v>1.8392826350715062E-2</v>
      </c>
      <c r="I21" s="470">
        <v>1.8571106245451684E-2</v>
      </c>
      <c r="J21" s="471">
        <v>8.5226690416121201E-3</v>
      </c>
      <c r="K21" s="472">
        <v>8.5585941556746634E-3</v>
      </c>
      <c r="L21" s="472">
        <v>6.888205335081438E-3</v>
      </c>
      <c r="M21" s="471">
        <v>3.2796741728691216E-2</v>
      </c>
      <c r="N21" s="472">
        <v>2.3365484810430971E-2</v>
      </c>
      <c r="O21" s="473">
        <v>2.7006110602924405E-2</v>
      </c>
      <c r="P21" s="472">
        <v>2.7209286976633992E-2</v>
      </c>
      <c r="Q21" s="472">
        <v>1.2359252378966524E-2</v>
      </c>
      <c r="R21" s="473">
        <v>4.2571637141953222E-2</v>
      </c>
      <c r="S21" s="472">
        <v>1.1317775525123586E-2</v>
      </c>
      <c r="T21" s="472">
        <v>5.546953989503535E-2</v>
      </c>
      <c r="U21" s="472">
        <v>7.6720286674980664E-3</v>
      </c>
      <c r="V21" s="470">
        <v>1.8206428165410359E-2</v>
      </c>
      <c r="W21" s="471">
        <v>8.4039232936942883E-3</v>
      </c>
      <c r="X21" s="472">
        <v>1.6509214228483053E-2</v>
      </c>
      <c r="Y21" s="472">
        <v>7.3800868287045478E-3</v>
      </c>
      <c r="Z21" s="471">
        <v>1.887218374324497E-2</v>
      </c>
      <c r="AA21" s="472">
        <v>2.0736669819961862E-2</v>
      </c>
      <c r="AB21" s="472">
        <v>1.9189466690825632E-2</v>
      </c>
      <c r="AC21" s="472">
        <v>2.5527947220523782E-2</v>
      </c>
      <c r="AD21" s="472">
        <v>2.2452719812474688E-2</v>
      </c>
      <c r="AE21" s="472">
        <v>2.4366422476506507E-2</v>
      </c>
      <c r="AF21" s="472">
        <v>1.8863156665056273E-2</v>
      </c>
      <c r="AG21" s="472">
        <v>1.569881187741496E-2</v>
      </c>
      <c r="AH21" s="472">
        <v>1.0390392651432444E-2</v>
      </c>
      <c r="AI21" s="472">
        <v>1.3457238468545858E-2</v>
      </c>
      <c r="AJ21" s="578">
        <v>2.4614202638958232E-2</v>
      </c>
      <c r="AK21" s="470">
        <v>1.9165979008159962E-2</v>
      </c>
      <c r="AL21" s="471">
        <v>2.056106458008735E-2</v>
      </c>
      <c r="AM21" s="473">
        <v>2.0763976295273833E-2</v>
      </c>
      <c r="AN21" s="474">
        <v>1.3813570300685583E-2</v>
      </c>
      <c r="AO21" s="472">
        <v>1.6160895925439983E-2</v>
      </c>
      <c r="AP21" s="472">
        <v>4.7457009866961044E-3</v>
      </c>
      <c r="AQ21" s="472">
        <v>4.9411871436712038E-2</v>
      </c>
      <c r="AR21" s="472">
        <v>6.8483128595456027E-3</v>
      </c>
      <c r="AS21" s="472">
        <v>4.3654108681920982E-3</v>
      </c>
      <c r="AT21" s="472">
        <v>3.7544169611307418E-3</v>
      </c>
      <c r="AU21" s="472">
        <v>7.0080862533692723E-2</v>
      </c>
      <c r="AV21" s="474">
        <v>4.9989847643087858E-2</v>
      </c>
      <c r="AW21" s="475">
        <v>5.3001413055688583E-2</v>
      </c>
      <c r="AX21" s="472">
        <v>5.6936104593139497E-2</v>
      </c>
      <c r="AY21" s="472">
        <v>7.8159034415601052E-4</v>
      </c>
      <c r="AZ21" s="472">
        <v>0.11638366223038091</v>
      </c>
      <c r="BA21" s="472">
        <v>9.8832540613997166E-4</v>
      </c>
      <c r="BB21" s="475">
        <v>2.0359687818120122E-2</v>
      </c>
      <c r="BC21" s="472">
        <v>2.0661988331775204E-2</v>
      </c>
      <c r="BD21" s="472">
        <v>1.8989378822014805E-2</v>
      </c>
      <c r="BE21" s="472">
        <v>8.3537524683891112E-3</v>
      </c>
      <c r="BF21" s="471">
        <v>1.6712994987217716E-2</v>
      </c>
      <c r="BG21" s="473">
        <v>1.4994476487896072E-2</v>
      </c>
      <c r="BH21" s="472">
        <v>1.7077014774434837E-2</v>
      </c>
      <c r="BI21" s="472">
        <v>2.285334680876433E-2</v>
      </c>
      <c r="BJ21" s="472">
        <v>1.2034625140764164E-2</v>
      </c>
      <c r="BK21" s="472">
        <v>5.9872962003256211E-3</v>
      </c>
      <c r="BL21" s="472">
        <v>1.0315110859283041E-2</v>
      </c>
      <c r="BM21" s="472">
        <v>2.6549103359266659E-2</v>
      </c>
      <c r="BN21" s="472">
        <v>1.7086174331221282E-2</v>
      </c>
      <c r="BO21" s="472">
        <v>5.765350130967737E-2</v>
      </c>
      <c r="BP21" s="472">
        <v>1.2086909528319979E-3</v>
      </c>
      <c r="BQ21" s="472">
        <v>2.6585913594340629E-3</v>
      </c>
      <c r="BR21" s="472">
        <v>2.4707195754400554E-2</v>
      </c>
      <c r="BS21" s="470">
        <v>3.2300131089580728E-2</v>
      </c>
      <c r="BT21" s="472">
        <v>5.3203471160351498E-2</v>
      </c>
      <c r="BU21" s="472">
        <v>1.6460883159460891E-2</v>
      </c>
      <c r="BV21" s="472">
        <v>7.090323621859654E-3</v>
      </c>
      <c r="BW21" s="472">
        <v>5.4531403204887301E-2</v>
      </c>
      <c r="BX21" s="472">
        <v>6.2995305972471417E-3</v>
      </c>
      <c r="BY21" s="579">
        <v>3.4754807667851433E-2</v>
      </c>
      <c r="BZ21" s="476">
        <f t="shared" si="67"/>
        <v>0</v>
      </c>
      <c r="CA21" s="477">
        <f t="shared" si="0"/>
        <v>0</v>
      </c>
      <c r="CB21" s="478">
        <f t="shared" si="1"/>
        <v>0</v>
      </c>
      <c r="CC21" s="479">
        <f t="shared" si="2"/>
        <v>0</v>
      </c>
      <c r="CD21" s="480">
        <f t="shared" si="3"/>
        <v>0</v>
      </c>
      <c r="CE21" s="480">
        <f t="shared" si="4"/>
        <v>0</v>
      </c>
      <c r="CF21" s="479">
        <f t="shared" si="5"/>
        <v>0</v>
      </c>
      <c r="CG21" s="480">
        <f t="shared" si="6"/>
        <v>0</v>
      </c>
      <c r="CH21" s="481">
        <f t="shared" si="7"/>
        <v>0</v>
      </c>
      <c r="CI21" s="480">
        <f t="shared" si="8"/>
        <v>0</v>
      </c>
      <c r="CJ21" s="480">
        <f t="shared" si="9"/>
        <v>0</v>
      </c>
      <c r="CK21" s="481">
        <f t="shared" si="10"/>
        <v>0</v>
      </c>
      <c r="CL21" s="480">
        <f t="shared" si="11"/>
        <v>0</v>
      </c>
      <c r="CM21" s="480">
        <f t="shared" si="12"/>
        <v>0</v>
      </c>
      <c r="CN21" s="480">
        <f t="shared" si="13"/>
        <v>0</v>
      </c>
      <c r="CO21" s="478">
        <f t="shared" si="14"/>
        <v>0</v>
      </c>
      <c r="CP21" s="479">
        <f t="shared" si="15"/>
        <v>0</v>
      </c>
      <c r="CQ21" s="480">
        <f t="shared" si="16"/>
        <v>0</v>
      </c>
      <c r="CR21" s="480">
        <f t="shared" si="17"/>
        <v>0</v>
      </c>
      <c r="CS21" s="479">
        <f t="shared" si="18"/>
        <v>0</v>
      </c>
      <c r="CT21" s="480">
        <f t="shared" si="19"/>
        <v>0</v>
      </c>
      <c r="CU21" s="480">
        <f t="shared" si="20"/>
        <v>0</v>
      </c>
      <c r="CV21" s="480">
        <f t="shared" si="21"/>
        <v>0</v>
      </c>
      <c r="CW21" s="480">
        <f t="shared" si="22"/>
        <v>0</v>
      </c>
      <c r="CX21" s="480">
        <f t="shared" si="23"/>
        <v>0</v>
      </c>
      <c r="CY21" s="480">
        <f t="shared" si="24"/>
        <v>0</v>
      </c>
      <c r="CZ21" s="480">
        <f t="shared" si="25"/>
        <v>0</v>
      </c>
      <c r="DA21" s="480">
        <f t="shared" si="26"/>
        <v>0</v>
      </c>
      <c r="DB21" s="480">
        <f t="shared" si="27"/>
        <v>0</v>
      </c>
      <c r="DC21" s="572">
        <f t="shared" si="28"/>
        <v>0</v>
      </c>
      <c r="DD21" s="478">
        <f t="shared" si="29"/>
        <v>0</v>
      </c>
      <c r="DE21" s="479">
        <f t="shared" si="30"/>
        <v>0</v>
      </c>
      <c r="DF21" s="481">
        <f t="shared" si="31"/>
        <v>0</v>
      </c>
      <c r="DG21" s="482">
        <f t="shared" si="32"/>
        <v>0</v>
      </c>
      <c r="DH21" s="480">
        <f t="shared" si="33"/>
        <v>0</v>
      </c>
      <c r="DI21" s="480">
        <f t="shared" si="34"/>
        <v>0</v>
      </c>
      <c r="DJ21" s="480">
        <f t="shared" si="35"/>
        <v>0</v>
      </c>
      <c r="DK21" s="480">
        <f t="shared" si="36"/>
        <v>0</v>
      </c>
      <c r="DL21" s="480">
        <f t="shared" si="37"/>
        <v>0</v>
      </c>
      <c r="DM21" s="480">
        <f t="shared" si="38"/>
        <v>0</v>
      </c>
      <c r="DN21" s="480">
        <f t="shared" si="39"/>
        <v>0</v>
      </c>
      <c r="DO21" s="482">
        <f t="shared" si="68"/>
        <v>0</v>
      </c>
      <c r="DP21" s="483">
        <f t="shared" si="40"/>
        <v>0</v>
      </c>
      <c r="DQ21" s="480">
        <f t="shared" si="41"/>
        <v>0</v>
      </c>
      <c r="DR21" s="480">
        <f t="shared" si="42"/>
        <v>0</v>
      </c>
      <c r="DS21" s="480">
        <f t="shared" si="43"/>
        <v>0</v>
      </c>
      <c r="DT21" s="480">
        <f t="shared" si="44"/>
        <v>0</v>
      </c>
      <c r="DU21" s="483">
        <f t="shared" si="45"/>
        <v>0</v>
      </c>
      <c r="DV21" s="480">
        <f t="shared" si="46"/>
        <v>0</v>
      </c>
      <c r="DW21" s="480">
        <f t="shared" si="47"/>
        <v>0</v>
      </c>
      <c r="DX21" s="480">
        <f t="shared" si="48"/>
        <v>0</v>
      </c>
      <c r="DY21" s="479">
        <f t="shared" si="49"/>
        <v>0</v>
      </c>
      <c r="DZ21" s="481">
        <f t="shared" si="50"/>
        <v>0</v>
      </c>
      <c r="EA21" s="480">
        <f t="shared" si="51"/>
        <v>0</v>
      </c>
      <c r="EB21" s="480">
        <f t="shared" si="52"/>
        <v>0</v>
      </c>
      <c r="EC21" s="480">
        <f t="shared" si="53"/>
        <v>0</v>
      </c>
      <c r="ED21" s="480">
        <f t="shared" si="54"/>
        <v>0</v>
      </c>
      <c r="EE21" s="480">
        <f t="shared" si="55"/>
        <v>0</v>
      </c>
      <c r="EF21" s="480">
        <f t="shared" si="56"/>
        <v>0</v>
      </c>
      <c r="EG21" s="480">
        <f t="shared" si="57"/>
        <v>0</v>
      </c>
      <c r="EH21" s="480">
        <f t="shared" si="58"/>
        <v>0</v>
      </c>
      <c r="EI21" s="480">
        <f t="shared" si="59"/>
        <v>0</v>
      </c>
      <c r="EJ21" s="480">
        <f t="shared" si="60"/>
        <v>0</v>
      </c>
      <c r="EK21" s="480">
        <f t="shared" si="61"/>
        <v>0</v>
      </c>
      <c r="EL21" s="478">
        <f t="shared" si="62"/>
        <v>0</v>
      </c>
      <c r="EM21" s="480">
        <f t="shared" si="63"/>
        <v>0</v>
      </c>
      <c r="EN21" s="480">
        <f t="shared" si="64"/>
        <v>0</v>
      </c>
      <c r="EO21" s="480">
        <f t="shared" si="65"/>
        <v>0</v>
      </c>
      <c r="EP21" s="480">
        <f t="shared" si="66"/>
        <v>0</v>
      </c>
      <c r="EQ21" s="480">
        <f t="shared" si="69"/>
        <v>0</v>
      </c>
      <c r="ER21" s="536">
        <f t="shared" si="70"/>
        <v>0</v>
      </c>
      <c r="ES21" s="484">
        <f t="shared" si="71"/>
        <v>0</v>
      </c>
      <c r="ET21" s="116"/>
      <c r="EV21" s="136"/>
    </row>
    <row r="22" spans="2:155" ht="13.5" customHeight="1" x14ac:dyDescent="0.15">
      <c r="B22" s="131">
        <v>13</v>
      </c>
      <c r="C22" s="139" t="s">
        <v>81</v>
      </c>
      <c r="D22" s="140">
        <f>③入力!J22</f>
        <v>0</v>
      </c>
      <c r="E22" s="137" t="s">
        <v>206</v>
      </c>
      <c r="F22" s="138" t="s">
        <v>428</v>
      </c>
      <c r="G22" s="468">
        <v>8.9839159249338937E-3</v>
      </c>
      <c r="H22" s="469">
        <v>5.9952045380683968E-3</v>
      </c>
      <c r="I22" s="470">
        <v>4.9448164308163612E-3</v>
      </c>
      <c r="J22" s="471">
        <v>3.7063334541845671E-3</v>
      </c>
      <c r="K22" s="472">
        <v>3.7445719777447072E-3</v>
      </c>
      <c r="L22" s="472">
        <v>1.9666179214361352E-3</v>
      </c>
      <c r="M22" s="471">
        <v>6.6981445375023782E-3</v>
      </c>
      <c r="N22" s="472">
        <v>1.6525502979132713E-2</v>
      </c>
      <c r="O22" s="473">
        <v>7.357310120943825E-3</v>
      </c>
      <c r="P22" s="472">
        <v>7.406252374768045E-3</v>
      </c>
      <c r="Q22" s="472">
        <v>3.8290935284528188E-3</v>
      </c>
      <c r="R22" s="473">
        <v>5.4303190431523795E-3</v>
      </c>
      <c r="S22" s="472">
        <v>8.564766374697318E-3</v>
      </c>
      <c r="T22" s="472">
        <v>4.1367893871192595E-3</v>
      </c>
      <c r="U22" s="472">
        <v>5.3830489210223058E-3</v>
      </c>
      <c r="V22" s="470">
        <v>7.0934239270055007E-3</v>
      </c>
      <c r="W22" s="471">
        <v>5.0509219447616802E-3</v>
      </c>
      <c r="X22" s="472">
        <v>3.5869342426444557E-3</v>
      </c>
      <c r="Y22" s="472">
        <v>5.2358485569935472E-3</v>
      </c>
      <c r="Z22" s="471">
        <v>7.2321442954432283E-3</v>
      </c>
      <c r="AA22" s="472">
        <v>5.2554919891286394E-3</v>
      </c>
      <c r="AB22" s="472">
        <v>8.6513257232590443E-3</v>
      </c>
      <c r="AC22" s="472">
        <v>5.4178883395038843E-3</v>
      </c>
      <c r="AD22" s="472">
        <v>7.343105049356302E-3</v>
      </c>
      <c r="AE22" s="472">
        <v>7.6342809620837558E-3</v>
      </c>
      <c r="AF22" s="472">
        <v>7.2165836389124285E-3</v>
      </c>
      <c r="AG22" s="472">
        <v>7.0836227979872313E-3</v>
      </c>
      <c r="AH22" s="472">
        <v>1.2513646801942552E-2</v>
      </c>
      <c r="AI22" s="472">
        <v>7.9950958028638195E-3</v>
      </c>
      <c r="AJ22" s="578">
        <v>1.3504584799698001E-2</v>
      </c>
      <c r="AK22" s="470">
        <v>3.2971286331921696E-3</v>
      </c>
      <c r="AL22" s="471">
        <v>3.3081757582898372E-3</v>
      </c>
      <c r="AM22" s="473">
        <v>3.3066250736390437E-3</v>
      </c>
      <c r="AN22" s="474">
        <v>3.4852477910348894E-3</v>
      </c>
      <c r="AO22" s="472">
        <v>1.3982066838407034E-4</v>
      </c>
      <c r="AP22" s="472">
        <v>1.2746247254435581E-3</v>
      </c>
      <c r="AQ22" s="472">
        <v>2.2992155450785165E-3</v>
      </c>
      <c r="AR22" s="472">
        <v>7.2820358442939733E-3</v>
      </c>
      <c r="AS22" s="472">
        <v>3.0664846472014508E-3</v>
      </c>
      <c r="AT22" s="472">
        <v>3.7544169611307418E-3</v>
      </c>
      <c r="AU22" s="472">
        <v>4.8808916733445035E-3</v>
      </c>
      <c r="AV22" s="474">
        <v>2.5555316033478628E-3</v>
      </c>
      <c r="AW22" s="475">
        <v>4.4539830630396267E-4</v>
      </c>
      <c r="AX22" s="472">
        <v>5.0289442443621863E-4</v>
      </c>
      <c r="AY22" s="472">
        <v>0</v>
      </c>
      <c r="AZ22" s="472">
        <v>0</v>
      </c>
      <c r="BA22" s="472">
        <v>0</v>
      </c>
      <c r="BB22" s="475">
        <v>2.3316690096466138E-2</v>
      </c>
      <c r="BC22" s="472">
        <v>2.3644130977598429E-2</v>
      </c>
      <c r="BD22" s="472">
        <v>2.1832421414011371E-2</v>
      </c>
      <c r="BE22" s="472">
        <v>3.4014660422029921E-3</v>
      </c>
      <c r="BF22" s="471">
        <v>3.770995067979027E-3</v>
      </c>
      <c r="BG22" s="473">
        <v>3.5575312733465755E-3</v>
      </c>
      <c r="BH22" s="472">
        <v>1.0676957141973627E-3</v>
      </c>
      <c r="BI22" s="472">
        <v>3.5730710923615884E-2</v>
      </c>
      <c r="BJ22" s="472">
        <v>6.5974315516476511E-4</v>
      </c>
      <c r="BK22" s="472">
        <v>1.3300006879313903E-4</v>
      </c>
      <c r="BL22" s="472">
        <v>4.249168781076668E-3</v>
      </c>
      <c r="BM22" s="472">
        <v>4.6657521559444652E-3</v>
      </c>
      <c r="BN22" s="472">
        <v>6.2289855460743993E-4</v>
      </c>
      <c r="BO22" s="472">
        <v>8.8254845014916865E-3</v>
      </c>
      <c r="BP22" s="472">
        <v>5.99115563639322E-3</v>
      </c>
      <c r="BQ22" s="472">
        <v>6.4328501654778696E-4</v>
      </c>
      <c r="BR22" s="472">
        <v>8.5220073178286359E-4</v>
      </c>
      <c r="BS22" s="470">
        <v>2.790446686678822E-2</v>
      </c>
      <c r="BT22" s="472">
        <v>4.5343563792413451E-2</v>
      </c>
      <c r="BU22" s="472">
        <v>5.3167594894284922E-2</v>
      </c>
      <c r="BV22" s="472">
        <v>6.4894982362570228E-2</v>
      </c>
      <c r="BW22" s="472">
        <v>3.9291093171176924E-3</v>
      </c>
      <c r="BX22" s="472">
        <v>3.7472772654144845E-3</v>
      </c>
      <c r="BY22" s="579">
        <v>4.9430157919253415E-3</v>
      </c>
      <c r="BZ22" s="476">
        <f t="shared" si="67"/>
        <v>0</v>
      </c>
      <c r="CA22" s="477">
        <f t="shared" si="0"/>
        <v>0</v>
      </c>
      <c r="CB22" s="478">
        <f t="shared" si="1"/>
        <v>0</v>
      </c>
      <c r="CC22" s="479">
        <f t="shared" si="2"/>
        <v>0</v>
      </c>
      <c r="CD22" s="480">
        <f t="shared" si="3"/>
        <v>0</v>
      </c>
      <c r="CE22" s="480">
        <f t="shared" si="4"/>
        <v>0</v>
      </c>
      <c r="CF22" s="479">
        <f t="shared" si="5"/>
        <v>0</v>
      </c>
      <c r="CG22" s="480">
        <f t="shared" si="6"/>
        <v>0</v>
      </c>
      <c r="CH22" s="481">
        <f t="shared" si="7"/>
        <v>0</v>
      </c>
      <c r="CI22" s="480">
        <f t="shared" si="8"/>
        <v>0</v>
      </c>
      <c r="CJ22" s="480">
        <f t="shared" si="9"/>
        <v>0</v>
      </c>
      <c r="CK22" s="481">
        <f t="shared" si="10"/>
        <v>0</v>
      </c>
      <c r="CL22" s="480">
        <f t="shared" si="11"/>
        <v>0</v>
      </c>
      <c r="CM22" s="480">
        <f t="shared" si="12"/>
        <v>0</v>
      </c>
      <c r="CN22" s="480">
        <f t="shared" si="13"/>
        <v>0</v>
      </c>
      <c r="CO22" s="478">
        <f t="shared" si="14"/>
        <v>0</v>
      </c>
      <c r="CP22" s="479">
        <f t="shared" si="15"/>
        <v>0</v>
      </c>
      <c r="CQ22" s="480">
        <f t="shared" si="16"/>
        <v>0</v>
      </c>
      <c r="CR22" s="480">
        <f t="shared" si="17"/>
        <v>0</v>
      </c>
      <c r="CS22" s="479">
        <f t="shared" si="18"/>
        <v>0</v>
      </c>
      <c r="CT22" s="480">
        <f t="shared" si="19"/>
        <v>0</v>
      </c>
      <c r="CU22" s="480">
        <f t="shared" si="20"/>
        <v>0</v>
      </c>
      <c r="CV22" s="480">
        <f t="shared" si="21"/>
        <v>0</v>
      </c>
      <c r="CW22" s="480">
        <f t="shared" si="22"/>
        <v>0</v>
      </c>
      <c r="CX22" s="480">
        <f t="shared" si="23"/>
        <v>0</v>
      </c>
      <c r="CY22" s="480">
        <f t="shared" si="24"/>
        <v>0</v>
      </c>
      <c r="CZ22" s="480">
        <f t="shared" si="25"/>
        <v>0</v>
      </c>
      <c r="DA22" s="480">
        <f t="shared" si="26"/>
        <v>0</v>
      </c>
      <c r="DB22" s="480">
        <f t="shared" si="27"/>
        <v>0</v>
      </c>
      <c r="DC22" s="572">
        <f t="shared" si="28"/>
        <v>0</v>
      </c>
      <c r="DD22" s="478">
        <f t="shared" si="29"/>
        <v>0</v>
      </c>
      <c r="DE22" s="479">
        <f t="shared" si="30"/>
        <v>0</v>
      </c>
      <c r="DF22" s="481">
        <f t="shared" si="31"/>
        <v>0</v>
      </c>
      <c r="DG22" s="482">
        <f t="shared" si="32"/>
        <v>0</v>
      </c>
      <c r="DH22" s="480">
        <f t="shared" si="33"/>
        <v>0</v>
      </c>
      <c r="DI22" s="480">
        <f t="shared" si="34"/>
        <v>0</v>
      </c>
      <c r="DJ22" s="480">
        <f t="shared" si="35"/>
        <v>0</v>
      </c>
      <c r="DK22" s="480">
        <f t="shared" si="36"/>
        <v>0</v>
      </c>
      <c r="DL22" s="480">
        <f t="shared" si="37"/>
        <v>0</v>
      </c>
      <c r="DM22" s="480">
        <f t="shared" si="38"/>
        <v>0</v>
      </c>
      <c r="DN22" s="480">
        <f t="shared" si="39"/>
        <v>0</v>
      </c>
      <c r="DO22" s="482">
        <f t="shared" si="68"/>
        <v>0</v>
      </c>
      <c r="DP22" s="483">
        <f t="shared" si="40"/>
        <v>0</v>
      </c>
      <c r="DQ22" s="480">
        <f t="shared" si="41"/>
        <v>0</v>
      </c>
      <c r="DR22" s="480">
        <f t="shared" si="42"/>
        <v>0</v>
      </c>
      <c r="DS22" s="480">
        <f t="shared" si="43"/>
        <v>0</v>
      </c>
      <c r="DT22" s="480">
        <f t="shared" si="44"/>
        <v>0</v>
      </c>
      <c r="DU22" s="483">
        <f t="shared" si="45"/>
        <v>0</v>
      </c>
      <c r="DV22" s="480">
        <f t="shared" si="46"/>
        <v>0</v>
      </c>
      <c r="DW22" s="480">
        <f t="shared" si="47"/>
        <v>0</v>
      </c>
      <c r="DX22" s="480">
        <f t="shared" si="48"/>
        <v>0</v>
      </c>
      <c r="DY22" s="479">
        <f t="shared" si="49"/>
        <v>0</v>
      </c>
      <c r="DZ22" s="481">
        <f t="shared" si="50"/>
        <v>0</v>
      </c>
      <c r="EA22" s="480">
        <f t="shared" si="51"/>
        <v>0</v>
      </c>
      <c r="EB22" s="480">
        <f t="shared" si="52"/>
        <v>0</v>
      </c>
      <c r="EC22" s="480">
        <f t="shared" si="53"/>
        <v>0</v>
      </c>
      <c r="ED22" s="480">
        <f t="shared" si="54"/>
        <v>0</v>
      </c>
      <c r="EE22" s="480">
        <f t="shared" si="55"/>
        <v>0</v>
      </c>
      <c r="EF22" s="480">
        <f t="shared" si="56"/>
        <v>0</v>
      </c>
      <c r="EG22" s="480">
        <f t="shared" si="57"/>
        <v>0</v>
      </c>
      <c r="EH22" s="480">
        <f t="shared" si="58"/>
        <v>0</v>
      </c>
      <c r="EI22" s="480">
        <f t="shared" si="59"/>
        <v>0</v>
      </c>
      <c r="EJ22" s="480">
        <f t="shared" si="60"/>
        <v>0</v>
      </c>
      <c r="EK22" s="480">
        <f t="shared" si="61"/>
        <v>0</v>
      </c>
      <c r="EL22" s="478">
        <f t="shared" si="62"/>
        <v>0</v>
      </c>
      <c r="EM22" s="480">
        <f t="shared" si="63"/>
        <v>0</v>
      </c>
      <c r="EN22" s="480">
        <f t="shared" si="64"/>
        <v>0</v>
      </c>
      <c r="EO22" s="480">
        <f t="shared" si="65"/>
        <v>0</v>
      </c>
      <c r="EP22" s="480">
        <f t="shared" si="66"/>
        <v>0</v>
      </c>
      <c r="EQ22" s="480">
        <f t="shared" si="69"/>
        <v>0</v>
      </c>
      <c r="ER22" s="536">
        <f t="shared" si="70"/>
        <v>0</v>
      </c>
      <c r="ES22" s="484">
        <f t="shared" si="71"/>
        <v>0</v>
      </c>
      <c r="ET22" s="116"/>
      <c r="EV22" s="136"/>
    </row>
    <row r="23" spans="2:155" ht="13.5" customHeight="1" x14ac:dyDescent="0.15">
      <c r="B23" s="360">
        <v>14</v>
      </c>
      <c r="C23" s="361" t="s">
        <v>82</v>
      </c>
      <c r="D23" s="362">
        <f>③入力!J23</f>
        <v>0</v>
      </c>
      <c r="E23" s="137" t="s">
        <v>207</v>
      </c>
      <c r="F23" s="138" t="s">
        <v>429</v>
      </c>
      <c r="G23" s="468">
        <v>8.8111186640925709E-2</v>
      </c>
      <c r="H23" s="469">
        <v>9.1111177815816791E-2</v>
      </c>
      <c r="I23" s="470">
        <v>6.3309043876737095E-2</v>
      </c>
      <c r="J23" s="471">
        <v>4.9070119707792348E-2</v>
      </c>
      <c r="K23" s="472">
        <v>4.8418972660579075E-2</v>
      </c>
      <c r="L23" s="472">
        <v>7.86949725177752E-2</v>
      </c>
      <c r="M23" s="471">
        <v>8.3467178001663409E-2</v>
      </c>
      <c r="N23" s="472">
        <v>8.3976808186603261E-2</v>
      </c>
      <c r="O23" s="473">
        <v>5.7253348693914061E-2</v>
      </c>
      <c r="P23" s="472">
        <v>5.7262379230308261E-2</v>
      </c>
      <c r="Q23" s="472">
        <v>5.6602342950297604E-2</v>
      </c>
      <c r="R23" s="473">
        <v>0.12475483181293662</v>
      </c>
      <c r="S23" s="472">
        <v>0.10396074583991238</v>
      </c>
      <c r="T23" s="472">
        <v>0.13333617456051169</v>
      </c>
      <c r="U23" s="472">
        <v>3.6497387405875575E-2</v>
      </c>
      <c r="V23" s="470">
        <v>0.12017933113449994</v>
      </c>
      <c r="W23" s="471">
        <v>7.3114028167719031E-2</v>
      </c>
      <c r="X23" s="472">
        <v>5.8564853634449472E-2</v>
      </c>
      <c r="Y23" s="472">
        <v>7.4951837019061593E-2</v>
      </c>
      <c r="Z23" s="471">
        <v>0.12337585981596183</v>
      </c>
      <c r="AA23" s="472">
        <v>0.1520488910911903</v>
      </c>
      <c r="AB23" s="472">
        <v>0.11443619013106239</v>
      </c>
      <c r="AC23" s="472">
        <v>0.10899488221388784</v>
      </c>
      <c r="AD23" s="472">
        <v>7.8810539707993968E-2</v>
      </c>
      <c r="AE23" s="472">
        <v>8.6179034160736537E-2</v>
      </c>
      <c r="AF23" s="472">
        <v>0.14776919010319731</v>
      </c>
      <c r="AG23" s="472">
        <v>0.12824472925420344</v>
      </c>
      <c r="AH23" s="472">
        <v>7.9975906335880739E-2</v>
      </c>
      <c r="AI23" s="472">
        <v>0.16200599695888815</v>
      </c>
      <c r="AJ23" s="578">
        <v>5.0634255533254881E-2</v>
      </c>
      <c r="AK23" s="470">
        <v>3.7925076058625204E-2</v>
      </c>
      <c r="AL23" s="471">
        <v>4.76150791282847E-2</v>
      </c>
      <c r="AM23" s="473">
        <v>4.7944430963525214E-2</v>
      </c>
      <c r="AN23" s="474">
        <v>4.0809775541448261E-2</v>
      </c>
      <c r="AO23" s="472">
        <v>3.2387832609378719E-2</v>
      </c>
      <c r="AP23" s="472">
        <v>6.498309984180997E-3</v>
      </c>
      <c r="AQ23" s="472">
        <v>8.5209892013415403E-2</v>
      </c>
      <c r="AR23" s="472">
        <v>3.4857272621905265E-2</v>
      </c>
      <c r="AS23" s="472">
        <v>7.5966808614682454E-2</v>
      </c>
      <c r="AT23" s="472">
        <v>1.0600706713780919E-2</v>
      </c>
      <c r="AU23" s="472">
        <v>0.14985065928462155</v>
      </c>
      <c r="AV23" s="474">
        <v>7.7945055623287629E-2</v>
      </c>
      <c r="AW23" s="475">
        <v>8.0737311567939993E-2</v>
      </c>
      <c r="AX23" s="472">
        <v>6.9728759664306847E-2</v>
      </c>
      <c r="AY23" s="472">
        <v>0.20534044025318401</v>
      </c>
      <c r="AZ23" s="472">
        <v>2.4552547039926573E-2</v>
      </c>
      <c r="BA23" s="472">
        <v>0.16684168262400395</v>
      </c>
      <c r="BB23" s="475">
        <v>5.0472635610063502E-2</v>
      </c>
      <c r="BC23" s="472">
        <v>5.1157947055134136E-2</v>
      </c>
      <c r="BD23" s="472">
        <v>4.7366162428923934E-2</v>
      </c>
      <c r="BE23" s="472">
        <v>2.7801040083537523E-2</v>
      </c>
      <c r="BF23" s="471">
        <v>2.8701289193447305E-2</v>
      </c>
      <c r="BG23" s="473">
        <v>3.4827337136058976E-2</v>
      </c>
      <c r="BH23" s="472">
        <v>2.498652637330747E-2</v>
      </c>
      <c r="BI23" s="472">
        <v>7.5725487301488162E-2</v>
      </c>
      <c r="BJ23" s="472">
        <v>6.1208239964510365E-2</v>
      </c>
      <c r="BK23" s="472">
        <v>4.087688321218097E-2</v>
      </c>
      <c r="BL23" s="472">
        <v>3.649624994948631E-2</v>
      </c>
      <c r="BM23" s="472">
        <v>3.1940056693007736E-2</v>
      </c>
      <c r="BN23" s="472">
        <v>7.2336606341509152E-3</v>
      </c>
      <c r="BO23" s="472">
        <v>2.0042811810045344E-2</v>
      </c>
      <c r="BP23" s="472">
        <v>4.2158907994212229E-2</v>
      </c>
      <c r="BQ23" s="472">
        <v>9.2719453803014606E-3</v>
      </c>
      <c r="BR23" s="472">
        <v>3.6988327582979839E-2</v>
      </c>
      <c r="BS23" s="470">
        <v>6.8563373485744539E-2</v>
      </c>
      <c r="BT23" s="472">
        <v>4.2804199076807964E-2</v>
      </c>
      <c r="BU23" s="472">
        <v>7.7883599551530638E-2</v>
      </c>
      <c r="BV23" s="472">
        <v>4.5991039109751691E-2</v>
      </c>
      <c r="BW23" s="472">
        <v>0.11276091631180823</v>
      </c>
      <c r="BX23" s="472">
        <v>1.2423614467403322E-2</v>
      </c>
      <c r="BY23" s="579">
        <v>6.9685840170978064E-2</v>
      </c>
      <c r="BZ23" s="476">
        <f t="shared" si="67"/>
        <v>0</v>
      </c>
      <c r="CA23" s="477">
        <f t="shared" si="0"/>
        <v>0</v>
      </c>
      <c r="CB23" s="478">
        <f t="shared" si="1"/>
        <v>0</v>
      </c>
      <c r="CC23" s="479">
        <f t="shared" si="2"/>
        <v>0</v>
      </c>
      <c r="CD23" s="480">
        <f t="shared" si="3"/>
        <v>0</v>
      </c>
      <c r="CE23" s="480">
        <f t="shared" si="4"/>
        <v>0</v>
      </c>
      <c r="CF23" s="479">
        <f t="shared" si="5"/>
        <v>0</v>
      </c>
      <c r="CG23" s="480">
        <f t="shared" si="6"/>
        <v>0</v>
      </c>
      <c r="CH23" s="481">
        <f t="shared" si="7"/>
        <v>0</v>
      </c>
      <c r="CI23" s="480">
        <f t="shared" si="8"/>
        <v>0</v>
      </c>
      <c r="CJ23" s="480">
        <f t="shared" si="9"/>
        <v>0</v>
      </c>
      <c r="CK23" s="481">
        <f t="shared" si="10"/>
        <v>0</v>
      </c>
      <c r="CL23" s="480">
        <f t="shared" si="11"/>
        <v>0</v>
      </c>
      <c r="CM23" s="480">
        <f t="shared" si="12"/>
        <v>0</v>
      </c>
      <c r="CN23" s="480">
        <f t="shared" si="13"/>
        <v>0</v>
      </c>
      <c r="CO23" s="478">
        <f t="shared" si="14"/>
        <v>0</v>
      </c>
      <c r="CP23" s="479">
        <f t="shared" si="15"/>
        <v>0</v>
      </c>
      <c r="CQ23" s="480">
        <f t="shared" si="16"/>
        <v>0</v>
      </c>
      <c r="CR23" s="480">
        <f t="shared" si="17"/>
        <v>0</v>
      </c>
      <c r="CS23" s="479">
        <f t="shared" si="18"/>
        <v>0</v>
      </c>
      <c r="CT23" s="480">
        <f t="shared" si="19"/>
        <v>0</v>
      </c>
      <c r="CU23" s="480">
        <f t="shared" si="20"/>
        <v>0</v>
      </c>
      <c r="CV23" s="480">
        <f t="shared" si="21"/>
        <v>0</v>
      </c>
      <c r="CW23" s="480">
        <f t="shared" si="22"/>
        <v>0</v>
      </c>
      <c r="CX23" s="480">
        <f t="shared" si="23"/>
        <v>0</v>
      </c>
      <c r="CY23" s="480">
        <f t="shared" si="24"/>
        <v>0</v>
      </c>
      <c r="CZ23" s="480">
        <f t="shared" si="25"/>
        <v>0</v>
      </c>
      <c r="DA23" s="480">
        <f t="shared" si="26"/>
        <v>0</v>
      </c>
      <c r="DB23" s="480">
        <f t="shared" si="27"/>
        <v>0</v>
      </c>
      <c r="DC23" s="572">
        <f t="shared" si="28"/>
        <v>0</v>
      </c>
      <c r="DD23" s="478">
        <f t="shared" si="29"/>
        <v>0</v>
      </c>
      <c r="DE23" s="479">
        <f t="shared" si="30"/>
        <v>0</v>
      </c>
      <c r="DF23" s="481">
        <f t="shared" si="31"/>
        <v>0</v>
      </c>
      <c r="DG23" s="482">
        <f t="shared" si="32"/>
        <v>0</v>
      </c>
      <c r="DH23" s="480">
        <f t="shared" si="33"/>
        <v>0</v>
      </c>
      <c r="DI23" s="480">
        <f t="shared" si="34"/>
        <v>0</v>
      </c>
      <c r="DJ23" s="480">
        <f t="shared" si="35"/>
        <v>0</v>
      </c>
      <c r="DK23" s="480">
        <f t="shared" si="36"/>
        <v>0</v>
      </c>
      <c r="DL23" s="480">
        <f t="shared" si="37"/>
        <v>0</v>
      </c>
      <c r="DM23" s="480">
        <f t="shared" si="38"/>
        <v>0</v>
      </c>
      <c r="DN23" s="480">
        <f t="shared" si="39"/>
        <v>0</v>
      </c>
      <c r="DO23" s="482">
        <f t="shared" si="68"/>
        <v>0</v>
      </c>
      <c r="DP23" s="483">
        <f t="shared" si="40"/>
        <v>0</v>
      </c>
      <c r="DQ23" s="480">
        <f t="shared" si="41"/>
        <v>0</v>
      </c>
      <c r="DR23" s="480">
        <f t="shared" si="42"/>
        <v>0</v>
      </c>
      <c r="DS23" s="480">
        <f t="shared" si="43"/>
        <v>0</v>
      </c>
      <c r="DT23" s="480">
        <f t="shared" si="44"/>
        <v>0</v>
      </c>
      <c r="DU23" s="483">
        <f t="shared" si="45"/>
        <v>0</v>
      </c>
      <c r="DV23" s="480">
        <f t="shared" si="46"/>
        <v>0</v>
      </c>
      <c r="DW23" s="480">
        <f t="shared" si="47"/>
        <v>0</v>
      </c>
      <c r="DX23" s="480">
        <f t="shared" si="48"/>
        <v>0</v>
      </c>
      <c r="DY23" s="479">
        <f t="shared" si="49"/>
        <v>0</v>
      </c>
      <c r="DZ23" s="481">
        <f t="shared" si="50"/>
        <v>0</v>
      </c>
      <c r="EA23" s="480">
        <f t="shared" si="51"/>
        <v>0</v>
      </c>
      <c r="EB23" s="480">
        <f t="shared" si="52"/>
        <v>0</v>
      </c>
      <c r="EC23" s="480">
        <f t="shared" si="53"/>
        <v>0</v>
      </c>
      <c r="ED23" s="480">
        <f t="shared" si="54"/>
        <v>0</v>
      </c>
      <c r="EE23" s="480">
        <f t="shared" si="55"/>
        <v>0</v>
      </c>
      <c r="EF23" s="480">
        <f t="shared" si="56"/>
        <v>0</v>
      </c>
      <c r="EG23" s="480">
        <f t="shared" si="57"/>
        <v>0</v>
      </c>
      <c r="EH23" s="480">
        <f t="shared" si="58"/>
        <v>0</v>
      </c>
      <c r="EI23" s="480">
        <f t="shared" si="59"/>
        <v>0</v>
      </c>
      <c r="EJ23" s="480">
        <f t="shared" si="60"/>
        <v>0</v>
      </c>
      <c r="EK23" s="480">
        <f t="shared" si="61"/>
        <v>0</v>
      </c>
      <c r="EL23" s="478">
        <f t="shared" si="62"/>
        <v>0</v>
      </c>
      <c r="EM23" s="480">
        <f t="shared" si="63"/>
        <v>0</v>
      </c>
      <c r="EN23" s="480">
        <f t="shared" si="64"/>
        <v>0</v>
      </c>
      <c r="EO23" s="480">
        <f t="shared" si="65"/>
        <v>0</v>
      </c>
      <c r="EP23" s="480">
        <f t="shared" si="66"/>
        <v>0</v>
      </c>
      <c r="EQ23" s="480">
        <f t="shared" si="69"/>
        <v>0</v>
      </c>
      <c r="ER23" s="536">
        <f t="shared" si="70"/>
        <v>0</v>
      </c>
      <c r="ES23" s="484">
        <f t="shared" si="71"/>
        <v>0</v>
      </c>
      <c r="ET23" s="116"/>
      <c r="EV23" s="136"/>
    </row>
    <row r="24" spans="2:155" ht="13.5" customHeight="1" x14ac:dyDescent="0.15">
      <c r="B24" s="141">
        <v>15</v>
      </c>
      <c r="C24" s="142" t="s">
        <v>83</v>
      </c>
      <c r="D24" s="161">
        <f>③入力!J24</f>
        <v>0</v>
      </c>
      <c r="E24" s="143" t="s">
        <v>208</v>
      </c>
      <c r="F24" s="144" t="s">
        <v>430</v>
      </c>
      <c r="G24" s="485">
        <v>7.0806369598530195E-3</v>
      </c>
      <c r="H24" s="486">
        <v>1.0208743713460495E-2</v>
      </c>
      <c r="I24" s="487">
        <v>4.0672181316079659E-3</v>
      </c>
      <c r="J24" s="488">
        <v>2.8081372971236573E-3</v>
      </c>
      <c r="K24" s="489">
        <v>2.8552292058215598E-3</v>
      </c>
      <c r="L24" s="489">
        <v>6.6562452725530731E-4</v>
      </c>
      <c r="M24" s="488">
        <v>5.8497067546609957E-3</v>
      </c>
      <c r="N24" s="489">
        <v>2.6304539503566943E-2</v>
      </c>
      <c r="O24" s="490">
        <v>7.2784669780797907E-3</v>
      </c>
      <c r="P24" s="489">
        <v>7.2708330758613649E-3</v>
      </c>
      <c r="Q24" s="489">
        <v>7.8287902339159113E-3</v>
      </c>
      <c r="R24" s="490">
        <v>3.1355329036447839E-3</v>
      </c>
      <c r="S24" s="489">
        <v>7.1379847320775843E-3</v>
      </c>
      <c r="T24" s="489">
        <v>1.4837935093286647E-3</v>
      </c>
      <c r="U24" s="489">
        <v>2.6520592924684674E-3</v>
      </c>
      <c r="V24" s="487">
        <v>1.6629934533384065E-2</v>
      </c>
      <c r="W24" s="488">
        <v>1.1874995428675319E-2</v>
      </c>
      <c r="X24" s="489">
        <v>1.5372575325619095E-3</v>
      </c>
      <c r="Y24" s="489">
        <v>1.3180828014908458E-2</v>
      </c>
      <c r="Z24" s="488">
        <v>1.6952875176888135E-2</v>
      </c>
      <c r="AA24" s="489">
        <v>1.5000675706112888E-2</v>
      </c>
      <c r="AB24" s="489">
        <v>2.7350365404360692E-2</v>
      </c>
      <c r="AC24" s="489">
        <v>1.1289942081874949E-2</v>
      </c>
      <c r="AD24" s="489">
        <v>1.9464341963697653E-2</v>
      </c>
      <c r="AE24" s="489">
        <v>1.6638048385234527E-2</v>
      </c>
      <c r="AF24" s="489">
        <v>1.6594330880780592E-2</v>
      </c>
      <c r="AG24" s="489">
        <v>1.6939068140966584E-2</v>
      </c>
      <c r="AH24" s="489">
        <v>2.1112073184504761E-2</v>
      </c>
      <c r="AI24" s="489">
        <v>6.9848547141398965E-4</v>
      </c>
      <c r="AJ24" s="580">
        <v>5.7003623336813122E-3</v>
      </c>
      <c r="AK24" s="487">
        <v>5.304448270865186E-3</v>
      </c>
      <c r="AL24" s="488">
        <v>5.0019887934489669E-4</v>
      </c>
      <c r="AM24" s="490">
        <v>5.0473249006173645E-4</v>
      </c>
      <c r="AN24" s="491">
        <v>4.8245495544843315E-4</v>
      </c>
      <c r="AO24" s="489">
        <v>5.3090578511885017E-4</v>
      </c>
      <c r="AP24" s="489">
        <v>4.8936484994708033E-4</v>
      </c>
      <c r="AQ24" s="489">
        <v>5.1597685475251542E-4</v>
      </c>
      <c r="AR24" s="489">
        <v>5.0819537148871872E-4</v>
      </c>
      <c r="AS24" s="489">
        <v>1.0187656635220767E-4</v>
      </c>
      <c r="AT24" s="489">
        <v>2.2084805653710247E-4</v>
      </c>
      <c r="AU24" s="489">
        <v>2.185473883587091E-4</v>
      </c>
      <c r="AV24" s="491">
        <v>5.9840764530616735E-4</v>
      </c>
      <c r="AW24" s="492">
        <v>6.168569463413288E-4</v>
      </c>
      <c r="AX24" s="489">
        <v>1.4352517865546947E-4</v>
      </c>
      <c r="AY24" s="489">
        <v>2.9469799861620071E-4</v>
      </c>
      <c r="AZ24" s="489">
        <v>2.1569527306103717E-2</v>
      </c>
      <c r="BA24" s="489">
        <v>2.4708135153499292E-4</v>
      </c>
      <c r="BB24" s="492">
        <v>4.1688884579960253E-4</v>
      </c>
      <c r="BC24" s="489">
        <v>4.1418647858655904E-4</v>
      </c>
      <c r="BD24" s="489">
        <v>4.2913850445231198E-4</v>
      </c>
      <c r="BE24" s="489">
        <v>2.274536563175253E-4</v>
      </c>
      <c r="BF24" s="488">
        <v>1.0897195776905745E-2</v>
      </c>
      <c r="BG24" s="490">
        <v>3.7115522839368479E-3</v>
      </c>
      <c r="BH24" s="489">
        <v>5.3677025784409742E-3</v>
      </c>
      <c r="BI24" s="489">
        <v>1.3853954338729183E-3</v>
      </c>
      <c r="BJ24" s="489">
        <v>9.5549008679034957E-4</v>
      </c>
      <c r="BK24" s="489">
        <v>1.7427595221169943E-4</v>
      </c>
      <c r="BL24" s="489">
        <v>4.1188219605159192E-2</v>
      </c>
      <c r="BM24" s="489">
        <v>3.4674851496023875E-3</v>
      </c>
      <c r="BN24" s="489">
        <v>1.3395667841020214E-5</v>
      </c>
      <c r="BO24" s="489">
        <v>1.2319276393362191E-2</v>
      </c>
      <c r="BP24" s="489">
        <v>2.0338549687076886E-3</v>
      </c>
      <c r="BQ24" s="489">
        <v>7.0953377198330534E-4</v>
      </c>
      <c r="BR24" s="489">
        <v>6.2445029325974648E-4</v>
      </c>
      <c r="BS24" s="487">
        <v>6.2588869768693076E-3</v>
      </c>
      <c r="BT24" s="489">
        <v>4.3663255210064644E-3</v>
      </c>
      <c r="BU24" s="489">
        <v>3.7438813505680738E-3</v>
      </c>
      <c r="BV24" s="489">
        <v>3.2170057100698582E-3</v>
      </c>
      <c r="BW24" s="489">
        <v>1.6110619756595845E-2</v>
      </c>
      <c r="BX24" s="489">
        <v>3.9889303046152419E-4</v>
      </c>
      <c r="BY24" s="581">
        <v>6.4552792237096163E-3</v>
      </c>
      <c r="BZ24" s="493">
        <f t="shared" si="67"/>
        <v>0</v>
      </c>
      <c r="CA24" s="494">
        <f t="shared" si="0"/>
        <v>0</v>
      </c>
      <c r="CB24" s="495">
        <f t="shared" si="1"/>
        <v>0</v>
      </c>
      <c r="CC24" s="496">
        <f t="shared" si="2"/>
        <v>0</v>
      </c>
      <c r="CD24" s="497">
        <f t="shared" si="3"/>
        <v>0</v>
      </c>
      <c r="CE24" s="497">
        <f t="shared" si="4"/>
        <v>0</v>
      </c>
      <c r="CF24" s="496">
        <f t="shared" si="5"/>
        <v>0</v>
      </c>
      <c r="CG24" s="497">
        <f t="shared" si="6"/>
        <v>0</v>
      </c>
      <c r="CH24" s="498">
        <f t="shared" si="7"/>
        <v>0</v>
      </c>
      <c r="CI24" s="497">
        <f t="shared" si="8"/>
        <v>0</v>
      </c>
      <c r="CJ24" s="497">
        <f t="shared" si="9"/>
        <v>0</v>
      </c>
      <c r="CK24" s="498">
        <f t="shared" si="10"/>
        <v>0</v>
      </c>
      <c r="CL24" s="497">
        <f t="shared" si="11"/>
        <v>0</v>
      </c>
      <c r="CM24" s="497">
        <f t="shared" si="12"/>
        <v>0</v>
      </c>
      <c r="CN24" s="497">
        <f t="shared" si="13"/>
        <v>0</v>
      </c>
      <c r="CO24" s="495">
        <f t="shared" si="14"/>
        <v>0</v>
      </c>
      <c r="CP24" s="496">
        <f t="shared" si="15"/>
        <v>0</v>
      </c>
      <c r="CQ24" s="497">
        <f t="shared" si="16"/>
        <v>0</v>
      </c>
      <c r="CR24" s="497">
        <f t="shared" si="17"/>
        <v>0</v>
      </c>
      <c r="CS24" s="496">
        <f t="shared" si="18"/>
        <v>0</v>
      </c>
      <c r="CT24" s="497">
        <f t="shared" si="19"/>
        <v>0</v>
      </c>
      <c r="CU24" s="497">
        <f t="shared" si="20"/>
        <v>0</v>
      </c>
      <c r="CV24" s="497">
        <f t="shared" si="21"/>
        <v>0</v>
      </c>
      <c r="CW24" s="497">
        <f t="shared" si="22"/>
        <v>0</v>
      </c>
      <c r="CX24" s="497">
        <f t="shared" si="23"/>
        <v>0</v>
      </c>
      <c r="CY24" s="497">
        <f t="shared" si="24"/>
        <v>0</v>
      </c>
      <c r="CZ24" s="497">
        <f t="shared" si="25"/>
        <v>0</v>
      </c>
      <c r="DA24" s="497">
        <f t="shared" si="26"/>
        <v>0</v>
      </c>
      <c r="DB24" s="497">
        <f t="shared" si="27"/>
        <v>0</v>
      </c>
      <c r="DC24" s="573">
        <f t="shared" si="28"/>
        <v>0</v>
      </c>
      <c r="DD24" s="495">
        <f t="shared" si="29"/>
        <v>0</v>
      </c>
      <c r="DE24" s="496">
        <f t="shared" si="30"/>
        <v>0</v>
      </c>
      <c r="DF24" s="498">
        <f t="shared" si="31"/>
        <v>0</v>
      </c>
      <c r="DG24" s="499">
        <f t="shared" si="32"/>
        <v>0</v>
      </c>
      <c r="DH24" s="497">
        <f t="shared" si="33"/>
        <v>0</v>
      </c>
      <c r="DI24" s="497">
        <f t="shared" si="34"/>
        <v>0</v>
      </c>
      <c r="DJ24" s="497">
        <f t="shared" si="35"/>
        <v>0</v>
      </c>
      <c r="DK24" s="497">
        <f t="shared" si="36"/>
        <v>0</v>
      </c>
      <c r="DL24" s="497">
        <f t="shared" si="37"/>
        <v>0</v>
      </c>
      <c r="DM24" s="497">
        <f t="shared" si="38"/>
        <v>0</v>
      </c>
      <c r="DN24" s="497">
        <f t="shared" si="39"/>
        <v>0</v>
      </c>
      <c r="DO24" s="499">
        <f t="shared" si="68"/>
        <v>0</v>
      </c>
      <c r="DP24" s="500">
        <f t="shared" si="40"/>
        <v>0</v>
      </c>
      <c r="DQ24" s="497">
        <f t="shared" si="41"/>
        <v>0</v>
      </c>
      <c r="DR24" s="497">
        <f t="shared" si="42"/>
        <v>0</v>
      </c>
      <c r="DS24" s="497">
        <f t="shared" si="43"/>
        <v>0</v>
      </c>
      <c r="DT24" s="497">
        <f t="shared" si="44"/>
        <v>0</v>
      </c>
      <c r="DU24" s="500">
        <f t="shared" si="45"/>
        <v>0</v>
      </c>
      <c r="DV24" s="497">
        <f t="shared" si="46"/>
        <v>0</v>
      </c>
      <c r="DW24" s="497">
        <f t="shared" si="47"/>
        <v>0</v>
      </c>
      <c r="DX24" s="497">
        <f t="shared" si="48"/>
        <v>0</v>
      </c>
      <c r="DY24" s="496">
        <f t="shared" si="49"/>
        <v>0</v>
      </c>
      <c r="DZ24" s="498">
        <f t="shared" si="50"/>
        <v>0</v>
      </c>
      <c r="EA24" s="497">
        <f t="shared" si="51"/>
        <v>0</v>
      </c>
      <c r="EB24" s="497">
        <f t="shared" si="52"/>
        <v>0</v>
      </c>
      <c r="EC24" s="497">
        <f t="shared" si="53"/>
        <v>0</v>
      </c>
      <c r="ED24" s="497">
        <f t="shared" si="54"/>
        <v>0</v>
      </c>
      <c r="EE24" s="497">
        <f t="shared" si="55"/>
        <v>0</v>
      </c>
      <c r="EF24" s="497">
        <f t="shared" si="56"/>
        <v>0</v>
      </c>
      <c r="EG24" s="497">
        <f t="shared" si="57"/>
        <v>0</v>
      </c>
      <c r="EH24" s="497">
        <f t="shared" si="58"/>
        <v>0</v>
      </c>
      <c r="EI24" s="497">
        <f t="shared" si="59"/>
        <v>0</v>
      </c>
      <c r="EJ24" s="497">
        <f t="shared" si="60"/>
        <v>0</v>
      </c>
      <c r="EK24" s="497">
        <f t="shared" si="61"/>
        <v>0</v>
      </c>
      <c r="EL24" s="495">
        <f t="shared" si="62"/>
        <v>0</v>
      </c>
      <c r="EM24" s="497">
        <f t="shared" si="63"/>
        <v>0</v>
      </c>
      <c r="EN24" s="497">
        <f t="shared" si="64"/>
        <v>0</v>
      </c>
      <c r="EO24" s="497">
        <f t="shared" si="65"/>
        <v>0</v>
      </c>
      <c r="EP24" s="497">
        <f t="shared" si="66"/>
        <v>0</v>
      </c>
      <c r="EQ24" s="497">
        <f t="shared" si="69"/>
        <v>0</v>
      </c>
      <c r="ER24" s="537">
        <f t="shared" si="70"/>
        <v>0</v>
      </c>
      <c r="ES24" s="501">
        <f t="shared" si="71"/>
        <v>0</v>
      </c>
      <c r="ET24" s="116"/>
      <c r="EV24" s="136"/>
    </row>
    <row r="25" spans="2:155" ht="13.5" customHeight="1" x14ac:dyDescent="0.15">
      <c r="B25" s="360">
        <v>16</v>
      </c>
      <c r="C25" s="361" t="s">
        <v>116</v>
      </c>
      <c r="D25" s="362">
        <f>③入力!J25</f>
        <v>0</v>
      </c>
      <c r="E25" s="137" t="s">
        <v>209</v>
      </c>
      <c r="F25" s="138" t="s">
        <v>431</v>
      </c>
      <c r="G25" s="468">
        <v>5.6301278761081155E-5</v>
      </c>
      <c r="H25" s="469">
        <v>2.358487807787532E-5</v>
      </c>
      <c r="I25" s="470">
        <v>1.6461323833645294E-5</v>
      </c>
      <c r="J25" s="471">
        <v>1.4207159692704559E-5</v>
      </c>
      <c r="K25" s="472">
        <v>1.4186923580030265E-5</v>
      </c>
      <c r="L25" s="472">
        <v>1.5127830164893349E-5</v>
      </c>
      <c r="M25" s="471">
        <v>1.9652558125895209E-5</v>
      </c>
      <c r="N25" s="472">
        <v>2.671867902850883E-5</v>
      </c>
      <c r="O25" s="473">
        <v>1.9710785716008555E-5</v>
      </c>
      <c r="P25" s="472">
        <v>1.9721257122332011E-5</v>
      </c>
      <c r="Q25" s="472">
        <v>1.8955908556697122E-5</v>
      </c>
      <c r="R25" s="473">
        <v>1.9450704175034108E-5</v>
      </c>
      <c r="S25" s="472">
        <v>1.6306075915654103E-5</v>
      </c>
      <c r="T25" s="472">
        <v>2.0748435315631366E-5</v>
      </c>
      <c r="U25" s="472">
        <v>1.578606721707421E-5</v>
      </c>
      <c r="V25" s="470">
        <v>3.1032815973540638E-5</v>
      </c>
      <c r="W25" s="471">
        <v>2.2987232681993578E-5</v>
      </c>
      <c r="X25" s="472">
        <v>2.7950136955671083E-5</v>
      </c>
      <c r="Y25" s="472">
        <v>2.2360333239576849E-5</v>
      </c>
      <c r="Z25" s="471">
        <v>3.1579246913731815E-5</v>
      </c>
      <c r="AA25" s="472">
        <v>3.7539228493775998E-5</v>
      </c>
      <c r="AB25" s="472">
        <v>3.1406655795131968E-5</v>
      </c>
      <c r="AC25" s="472">
        <v>3.5306144392501615E-5</v>
      </c>
      <c r="AD25" s="472">
        <v>3.0681497420708782E-5</v>
      </c>
      <c r="AE25" s="472">
        <v>3.3281849188847376E-5</v>
      </c>
      <c r="AF25" s="472">
        <v>3.0194910623064556E-5</v>
      </c>
      <c r="AG25" s="472">
        <v>3.1242441517840209E-5</v>
      </c>
      <c r="AH25" s="472">
        <v>3.7646350186349433E-5</v>
      </c>
      <c r="AI25" s="472">
        <v>1.0810010873714473E-4</v>
      </c>
      <c r="AJ25" s="578">
        <v>7.7492690778701909E-5</v>
      </c>
      <c r="AK25" s="470">
        <v>1.2478116946970273E-4</v>
      </c>
      <c r="AL25" s="471">
        <v>2.3733667678277624E-4</v>
      </c>
      <c r="AM25" s="473">
        <v>2.3801651301855807E-4</v>
      </c>
      <c r="AN25" s="474">
        <v>2.422910909416955E-4</v>
      </c>
      <c r="AO25" s="472">
        <v>2.3011076789407887E-4</v>
      </c>
      <c r="AP25" s="472">
        <v>2.5037271392641317E-4</v>
      </c>
      <c r="AQ25" s="472">
        <v>1.9845263644327515E-4</v>
      </c>
      <c r="AR25" s="472">
        <v>2.6170226044671893E-4</v>
      </c>
      <c r="AS25" s="472">
        <v>2.3940993092768802E-4</v>
      </c>
      <c r="AT25" s="472">
        <v>2.2084805653710247E-4</v>
      </c>
      <c r="AU25" s="472">
        <v>4.3709477671741821E-4</v>
      </c>
      <c r="AV25" s="474">
        <v>2.2004227316190907E-4</v>
      </c>
      <c r="AW25" s="475">
        <v>2.1974296970306121E-4</v>
      </c>
      <c r="AX25" s="472">
        <v>2.1918186197773245E-4</v>
      </c>
      <c r="AY25" s="472">
        <v>1.9219434692360914E-4</v>
      </c>
      <c r="AZ25" s="472">
        <v>3.2124827902707662E-4</v>
      </c>
      <c r="BA25" s="472">
        <v>2.4708135153499292E-4</v>
      </c>
      <c r="BB25" s="475">
        <v>2.2298705705560133E-4</v>
      </c>
      <c r="BC25" s="472">
        <v>2.3667798776374804E-4</v>
      </c>
      <c r="BD25" s="472">
        <v>1.6092693916961701E-4</v>
      </c>
      <c r="BE25" s="472">
        <v>1.9643724863786276E-4</v>
      </c>
      <c r="BF25" s="471">
        <v>1.3460218324741227E-5</v>
      </c>
      <c r="BG25" s="473">
        <v>1.3277673326747607E-5</v>
      </c>
      <c r="BH25" s="472">
        <v>1.3592561606586412E-5</v>
      </c>
      <c r="BI25" s="472">
        <v>1.1355700277646872E-5</v>
      </c>
      <c r="BJ25" s="472">
        <v>1.1374881985599399E-5</v>
      </c>
      <c r="BK25" s="472">
        <v>1.3758627806186795E-5</v>
      </c>
      <c r="BL25" s="472">
        <v>1.3756920375804673E-5</v>
      </c>
      <c r="BM25" s="472">
        <v>1.2481947982729977E-5</v>
      </c>
      <c r="BN25" s="472">
        <v>1.3395667841020214E-5</v>
      </c>
      <c r="BO25" s="472">
        <v>1.3848552232782293E-5</v>
      </c>
      <c r="BP25" s="472">
        <v>1.1622028392615363E-5</v>
      </c>
      <c r="BQ25" s="472">
        <v>1.4401903355547468E-5</v>
      </c>
      <c r="BR25" s="472">
        <v>1.3499389628824759E-4</v>
      </c>
      <c r="BS25" s="470">
        <v>1.0781797763364092E-5</v>
      </c>
      <c r="BT25" s="472">
        <v>5.214301264076984E-6</v>
      </c>
      <c r="BU25" s="472">
        <v>7.4661936971222388E-6</v>
      </c>
      <c r="BV25" s="472">
        <v>1.9981401925899739E-5</v>
      </c>
      <c r="BW25" s="472">
        <v>1.4834824821911461E-5</v>
      </c>
      <c r="BX25" s="472">
        <v>1.1586104619214397E-5</v>
      </c>
      <c r="BY25" s="579">
        <v>1.2353905978055103E-5</v>
      </c>
      <c r="BZ25" s="476">
        <f t="shared" si="67"/>
        <v>0</v>
      </c>
      <c r="CA25" s="477">
        <f t="shared" si="0"/>
        <v>0</v>
      </c>
      <c r="CB25" s="478">
        <f t="shared" si="1"/>
        <v>0</v>
      </c>
      <c r="CC25" s="479">
        <f t="shared" si="2"/>
        <v>0</v>
      </c>
      <c r="CD25" s="480">
        <f t="shared" si="3"/>
        <v>0</v>
      </c>
      <c r="CE25" s="480">
        <f t="shared" si="4"/>
        <v>0</v>
      </c>
      <c r="CF25" s="479">
        <f t="shared" si="5"/>
        <v>0</v>
      </c>
      <c r="CG25" s="480">
        <f t="shared" si="6"/>
        <v>0</v>
      </c>
      <c r="CH25" s="481">
        <f t="shared" si="7"/>
        <v>0</v>
      </c>
      <c r="CI25" s="480">
        <f t="shared" si="8"/>
        <v>0</v>
      </c>
      <c r="CJ25" s="480">
        <f t="shared" si="9"/>
        <v>0</v>
      </c>
      <c r="CK25" s="481">
        <f t="shared" si="10"/>
        <v>0</v>
      </c>
      <c r="CL25" s="480">
        <f t="shared" si="11"/>
        <v>0</v>
      </c>
      <c r="CM25" s="480">
        <f t="shared" si="12"/>
        <v>0</v>
      </c>
      <c r="CN25" s="480">
        <f t="shared" si="13"/>
        <v>0</v>
      </c>
      <c r="CO25" s="478">
        <f t="shared" si="14"/>
        <v>0</v>
      </c>
      <c r="CP25" s="479">
        <f t="shared" si="15"/>
        <v>0</v>
      </c>
      <c r="CQ25" s="480">
        <f t="shared" si="16"/>
        <v>0</v>
      </c>
      <c r="CR25" s="480">
        <f t="shared" si="17"/>
        <v>0</v>
      </c>
      <c r="CS25" s="479">
        <f t="shared" si="18"/>
        <v>0</v>
      </c>
      <c r="CT25" s="480">
        <f t="shared" si="19"/>
        <v>0</v>
      </c>
      <c r="CU25" s="480">
        <f t="shared" si="20"/>
        <v>0</v>
      </c>
      <c r="CV25" s="480">
        <f t="shared" si="21"/>
        <v>0</v>
      </c>
      <c r="CW25" s="480">
        <f t="shared" si="22"/>
        <v>0</v>
      </c>
      <c r="CX25" s="480">
        <f t="shared" si="23"/>
        <v>0</v>
      </c>
      <c r="CY25" s="480">
        <f t="shared" si="24"/>
        <v>0</v>
      </c>
      <c r="CZ25" s="480">
        <f t="shared" si="25"/>
        <v>0</v>
      </c>
      <c r="DA25" s="480">
        <f t="shared" si="26"/>
        <v>0</v>
      </c>
      <c r="DB25" s="480">
        <f t="shared" si="27"/>
        <v>0</v>
      </c>
      <c r="DC25" s="572">
        <f t="shared" si="28"/>
        <v>0</v>
      </c>
      <c r="DD25" s="478">
        <f t="shared" si="29"/>
        <v>0</v>
      </c>
      <c r="DE25" s="479">
        <f t="shared" si="30"/>
        <v>0</v>
      </c>
      <c r="DF25" s="481">
        <f t="shared" si="31"/>
        <v>0</v>
      </c>
      <c r="DG25" s="482">
        <f t="shared" si="32"/>
        <v>0</v>
      </c>
      <c r="DH25" s="480">
        <f t="shared" si="33"/>
        <v>0</v>
      </c>
      <c r="DI25" s="480">
        <f t="shared" si="34"/>
        <v>0</v>
      </c>
      <c r="DJ25" s="480">
        <f t="shared" si="35"/>
        <v>0</v>
      </c>
      <c r="DK25" s="480">
        <f t="shared" si="36"/>
        <v>0</v>
      </c>
      <c r="DL25" s="480">
        <f t="shared" si="37"/>
        <v>0</v>
      </c>
      <c r="DM25" s="480">
        <f t="shared" si="38"/>
        <v>0</v>
      </c>
      <c r="DN25" s="480">
        <f t="shared" si="39"/>
        <v>0</v>
      </c>
      <c r="DO25" s="482">
        <f t="shared" si="68"/>
        <v>0</v>
      </c>
      <c r="DP25" s="483">
        <f t="shared" si="40"/>
        <v>0</v>
      </c>
      <c r="DQ25" s="480">
        <f t="shared" si="41"/>
        <v>0</v>
      </c>
      <c r="DR25" s="480">
        <f t="shared" si="42"/>
        <v>0</v>
      </c>
      <c r="DS25" s="480">
        <f t="shared" si="43"/>
        <v>0</v>
      </c>
      <c r="DT25" s="480">
        <f t="shared" si="44"/>
        <v>0</v>
      </c>
      <c r="DU25" s="483">
        <f t="shared" si="45"/>
        <v>0</v>
      </c>
      <c r="DV25" s="480">
        <f t="shared" si="46"/>
        <v>0</v>
      </c>
      <c r="DW25" s="480">
        <f t="shared" si="47"/>
        <v>0</v>
      </c>
      <c r="DX25" s="480">
        <f t="shared" si="48"/>
        <v>0</v>
      </c>
      <c r="DY25" s="479">
        <f t="shared" si="49"/>
        <v>0</v>
      </c>
      <c r="DZ25" s="481">
        <f t="shared" si="50"/>
        <v>0</v>
      </c>
      <c r="EA25" s="480">
        <f t="shared" si="51"/>
        <v>0</v>
      </c>
      <c r="EB25" s="480">
        <f t="shared" si="52"/>
        <v>0</v>
      </c>
      <c r="EC25" s="480">
        <f t="shared" si="53"/>
        <v>0</v>
      </c>
      <c r="ED25" s="480">
        <f t="shared" si="54"/>
        <v>0</v>
      </c>
      <c r="EE25" s="480">
        <f t="shared" si="55"/>
        <v>0</v>
      </c>
      <c r="EF25" s="480">
        <f t="shared" si="56"/>
        <v>0</v>
      </c>
      <c r="EG25" s="480">
        <f t="shared" si="57"/>
        <v>0</v>
      </c>
      <c r="EH25" s="480">
        <f t="shared" si="58"/>
        <v>0</v>
      </c>
      <c r="EI25" s="480">
        <f t="shared" si="59"/>
        <v>0</v>
      </c>
      <c r="EJ25" s="480">
        <f t="shared" si="60"/>
        <v>0</v>
      </c>
      <c r="EK25" s="480">
        <f t="shared" si="61"/>
        <v>0</v>
      </c>
      <c r="EL25" s="478">
        <f t="shared" si="62"/>
        <v>0</v>
      </c>
      <c r="EM25" s="480">
        <f t="shared" si="63"/>
        <v>0</v>
      </c>
      <c r="EN25" s="480">
        <f t="shared" si="64"/>
        <v>0</v>
      </c>
      <c r="EO25" s="480">
        <f t="shared" si="65"/>
        <v>0</v>
      </c>
      <c r="EP25" s="480">
        <f t="shared" si="66"/>
        <v>0</v>
      </c>
      <c r="EQ25" s="480">
        <f t="shared" si="69"/>
        <v>0</v>
      </c>
      <c r="ER25" s="536">
        <f t="shared" si="70"/>
        <v>0</v>
      </c>
      <c r="ES25" s="484">
        <f t="shared" si="71"/>
        <v>0</v>
      </c>
      <c r="ET25" s="116"/>
      <c r="EV25" s="136"/>
    </row>
    <row r="26" spans="2:155" ht="13.5" customHeight="1" x14ac:dyDescent="0.15">
      <c r="B26" s="131">
        <v>17</v>
      </c>
      <c r="C26" s="145" t="s">
        <v>400</v>
      </c>
      <c r="D26" s="140">
        <f>③入力!J26</f>
        <v>0</v>
      </c>
      <c r="E26" s="137" t="s">
        <v>210</v>
      </c>
      <c r="F26" s="138" t="s">
        <v>432</v>
      </c>
      <c r="G26" s="468">
        <v>1.8965303625135358E-4</v>
      </c>
      <c r="H26" s="469">
        <v>3.7466170643544907E-4</v>
      </c>
      <c r="I26" s="470">
        <v>1.1141583274278069E-4</v>
      </c>
      <c r="J26" s="471">
        <v>1.0747553630129937E-4</v>
      </c>
      <c r="K26" s="472">
        <v>1.0828612763819976E-4</v>
      </c>
      <c r="L26" s="472">
        <v>7.0596540769502297E-5</v>
      </c>
      <c r="M26" s="471">
        <v>1.1699413509321991E-4</v>
      </c>
      <c r="N26" s="472">
        <v>8.2827904988377378E-4</v>
      </c>
      <c r="O26" s="473">
        <v>1.0607514944536184E-4</v>
      </c>
      <c r="P26" s="472">
        <v>1.0649478846059285E-4</v>
      </c>
      <c r="Q26" s="472">
        <v>7.5823634226788487E-5</v>
      </c>
      <c r="R26" s="473">
        <v>1.1432250617162905E-4</v>
      </c>
      <c r="S26" s="472">
        <v>2.622560543101035E-4</v>
      </c>
      <c r="T26" s="472">
        <v>5.3273009594188646E-5</v>
      </c>
      <c r="U26" s="472">
        <v>4.7358201651222633E-5</v>
      </c>
      <c r="V26" s="470">
        <v>6.4989494694052982E-4</v>
      </c>
      <c r="W26" s="471">
        <v>1.2120540868687522E-4</v>
      </c>
      <c r="X26" s="472">
        <v>4.6583561592785138E-5</v>
      </c>
      <c r="Y26" s="472">
        <v>1.3063142050489631E-4</v>
      </c>
      <c r="Z26" s="471">
        <v>6.8580189252652642E-4</v>
      </c>
      <c r="AA26" s="472">
        <v>8.4838656395933747E-4</v>
      </c>
      <c r="AB26" s="472">
        <v>1.0484991242374825E-3</v>
      </c>
      <c r="AC26" s="472">
        <v>4.1725443372956457E-5</v>
      </c>
      <c r="AD26" s="472">
        <v>6.9340184170801845E-4</v>
      </c>
      <c r="AE26" s="472">
        <v>5.7606361188597551E-4</v>
      </c>
      <c r="AF26" s="472">
        <v>6.2592564726008412E-4</v>
      </c>
      <c r="AG26" s="472">
        <v>8.1831164129419923E-4</v>
      </c>
      <c r="AH26" s="472">
        <v>4.065805820125739E-4</v>
      </c>
      <c r="AI26" s="472">
        <v>0</v>
      </c>
      <c r="AJ26" s="578">
        <v>2.3159244158434915E-5</v>
      </c>
      <c r="AK26" s="470">
        <v>3.9575834828777762E-5</v>
      </c>
      <c r="AL26" s="471">
        <v>3.5668118804249138E-5</v>
      </c>
      <c r="AM26" s="473">
        <v>3.626099945625686E-5</v>
      </c>
      <c r="AN26" s="474">
        <v>4.1693638125173235E-5</v>
      </c>
      <c r="AO26" s="472">
        <v>4.3339247764804095E-5</v>
      </c>
      <c r="AP26" s="472">
        <v>4.5522311622984215E-5</v>
      </c>
      <c r="AQ26" s="472">
        <v>3.9690527288655028E-5</v>
      </c>
      <c r="AR26" s="472">
        <v>4.9298622208399964E-5</v>
      </c>
      <c r="AS26" s="472">
        <v>0</v>
      </c>
      <c r="AT26" s="472">
        <v>0</v>
      </c>
      <c r="AU26" s="472">
        <v>0</v>
      </c>
      <c r="AV26" s="474">
        <v>1.3417211778165187E-5</v>
      </c>
      <c r="AW26" s="475">
        <v>1.3795522761627163E-5</v>
      </c>
      <c r="AX26" s="472">
        <v>1.4463777693962041E-5</v>
      </c>
      <c r="AY26" s="472">
        <v>1.2812956461573944E-5</v>
      </c>
      <c r="AZ26" s="472">
        <v>0</v>
      </c>
      <c r="BA26" s="472">
        <v>0</v>
      </c>
      <c r="BB26" s="475">
        <v>9.6950894372000584E-6</v>
      </c>
      <c r="BC26" s="472">
        <v>1.1833899388187401E-5</v>
      </c>
      <c r="BD26" s="472">
        <v>0</v>
      </c>
      <c r="BE26" s="472">
        <v>0</v>
      </c>
      <c r="BF26" s="471">
        <v>3.2009055772250477E-5</v>
      </c>
      <c r="BG26" s="473">
        <v>0</v>
      </c>
      <c r="BH26" s="472">
        <v>0</v>
      </c>
      <c r="BI26" s="472">
        <v>0</v>
      </c>
      <c r="BJ26" s="472">
        <v>0</v>
      </c>
      <c r="BK26" s="472">
        <v>0</v>
      </c>
      <c r="BL26" s="472">
        <v>1.1091517052992517E-4</v>
      </c>
      <c r="BM26" s="472">
        <v>0</v>
      </c>
      <c r="BN26" s="472">
        <v>0</v>
      </c>
      <c r="BO26" s="472">
        <v>1.305720639090902E-4</v>
      </c>
      <c r="BP26" s="472">
        <v>0</v>
      </c>
      <c r="BQ26" s="472">
        <v>0</v>
      </c>
      <c r="BR26" s="472">
        <v>9.689745929892618E-5</v>
      </c>
      <c r="BS26" s="470">
        <v>0</v>
      </c>
      <c r="BT26" s="472">
        <v>0</v>
      </c>
      <c r="BU26" s="472">
        <v>0</v>
      </c>
      <c r="BV26" s="472">
        <v>0</v>
      </c>
      <c r="BW26" s="472">
        <v>0</v>
      </c>
      <c r="BX26" s="472">
        <v>0</v>
      </c>
      <c r="BY26" s="579">
        <v>0</v>
      </c>
      <c r="BZ26" s="476">
        <f t="shared" si="67"/>
        <v>0</v>
      </c>
      <c r="CA26" s="477">
        <f t="shared" si="0"/>
        <v>0</v>
      </c>
      <c r="CB26" s="478">
        <f t="shared" si="1"/>
        <v>0</v>
      </c>
      <c r="CC26" s="479">
        <f t="shared" si="2"/>
        <v>0</v>
      </c>
      <c r="CD26" s="480">
        <f t="shared" si="3"/>
        <v>0</v>
      </c>
      <c r="CE26" s="480">
        <f t="shared" si="4"/>
        <v>0</v>
      </c>
      <c r="CF26" s="479">
        <f t="shared" si="5"/>
        <v>0</v>
      </c>
      <c r="CG26" s="480">
        <f t="shared" si="6"/>
        <v>0</v>
      </c>
      <c r="CH26" s="481">
        <f t="shared" si="7"/>
        <v>0</v>
      </c>
      <c r="CI26" s="480">
        <f t="shared" si="8"/>
        <v>0</v>
      </c>
      <c r="CJ26" s="480">
        <f t="shared" si="9"/>
        <v>0</v>
      </c>
      <c r="CK26" s="481">
        <f t="shared" si="10"/>
        <v>0</v>
      </c>
      <c r="CL26" s="480">
        <f t="shared" si="11"/>
        <v>0</v>
      </c>
      <c r="CM26" s="480">
        <f t="shared" si="12"/>
        <v>0</v>
      </c>
      <c r="CN26" s="480">
        <f t="shared" si="13"/>
        <v>0</v>
      </c>
      <c r="CO26" s="478">
        <f t="shared" si="14"/>
        <v>0</v>
      </c>
      <c r="CP26" s="479">
        <f t="shared" si="15"/>
        <v>0</v>
      </c>
      <c r="CQ26" s="480">
        <f t="shared" si="16"/>
        <v>0</v>
      </c>
      <c r="CR26" s="480">
        <f t="shared" si="17"/>
        <v>0</v>
      </c>
      <c r="CS26" s="479">
        <f t="shared" si="18"/>
        <v>0</v>
      </c>
      <c r="CT26" s="480">
        <f t="shared" si="19"/>
        <v>0</v>
      </c>
      <c r="CU26" s="480">
        <f t="shared" si="20"/>
        <v>0</v>
      </c>
      <c r="CV26" s="480">
        <f t="shared" si="21"/>
        <v>0</v>
      </c>
      <c r="CW26" s="480">
        <f t="shared" si="22"/>
        <v>0</v>
      </c>
      <c r="CX26" s="480">
        <f t="shared" si="23"/>
        <v>0</v>
      </c>
      <c r="CY26" s="480">
        <f t="shared" si="24"/>
        <v>0</v>
      </c>
      <c r="CZ26" s="480">
        <f t="shared" si="25"/>
        <v>0</v>
      </c>
      <c r="DA26" s="480">
        <f t="shared" si="26"/>
        <v>0</v>
      </c>
      <c r="DB26" s="480">
        <f t="shared" si="27"/>
        <v>0</v>
      </c>
      <c r="DC26" s="572">
        <f t="shared" si="28"/>
        <v>0</v>
      </c>
      <c r="DD26" s="478">
        <f t="shared" si="29"/>
        <v>0</v>
      </c>
      <c r="DE26" s="479">
        <f t="shared" si="30"/>
        <v>0</v>
      </c>
      <c r="DF26" s="481">
        <f t="shared" si="31"/>
        <v>0</v>
      </c>
      <c r="DG26" s="482">
        <f t="shared" si="32"/>
        <v>0</v>
      </c>
      <c r="DH26" s="480">
        <f t="shared" si="33"/>
        <v>0</v>
      </c>
      <c r="DI26" s="480">
        <f t="shared" si="34"/>
        <v>0</v>
      </c>
      <c r="DJ26" s="480">
        <f t="shared" si="35"/>
        <v>0</v>
      </c>
      <c r="DK26" s="480">
        <f t="shared" si="36"/>
        <v>0</v>
      </c>
      <c r="DL26" s="480">
        <f t="shared" si="37"/>
        <v>0</v>
      </c>
      <c r="DM26" s="480">
        <f t="shared" si="38"/>
        <v>0</v>
      </c>
      <c r="DN26" s="480">
        <f t="shared" si="39"/>
        <v>0</v>
      </c>
      <c r="DO26" s="482">
        <f t="shared" si="68"/>
        <v>0</v>
      </c>
      <c r="DP26" s="483">
        <f t="shared" si="40"/>
        <v>0</v>
      </c>
      <c r="DQ26" s="480">
        <f t="shared" si="41"/>
        <v>0</v>
      </c>
      <c r="DR26" s="480">
        <f t="shared" si="42"/>
        <v>0</v>
      </c>
      <c r="DS26" s="480">
        <f t="shared" si="43"/>
        <v>0</v>
      </c>
      <c r="DT26" s="480">
        <f t="shared" si="44"/>
        <v>0</v>
      </c>
      <c r="DU26" s="483">
        <f t="shared" si="45"/>
        <v>0</v>
      </c>
      <c r="DV26" s="480">
        <f t="shared" si="46"/>
        <v>0</v>
      </c>
      <c r="DW26" s="480">
        <f t="shared" si="47"/>
        <v>0</v>
      </c>
      <c r="DX26" s="480">
        <f t="shared" si="48"/>
        <v>0</v>
      </c>
      <c r="DY26" s="479">
        <f t="shared" si="49"/>
        <v>0</v>
      </c>
      <c r="DZ26" s="481">
        <f t="shared" si="50"/>
        <v>0</v>
      </c>
      <c r="EA26" s="480">
        <f t="shared" si="51"/>
        <v>0</v>
      </c>
      <c r="EB26" s="480">
        <f t="shared" si="52"/>
        <v>0</v>
      </c>
      <c r="EC26" s="480">
        <f t="shared" si="53"/>
        <v>0</v>
      </c>
      <c r="ED26" s="480">
        <f t="shared" si="54"/>
        <v>0</v>
      </c>
      <c r="EE26" s="480">
        <f t="shared" si="55"/>
        <v>0</v>
      </c>
      <c r="EF26" s="480">
        <f t="shared" si="56"/>
        <v>0</v>
      </c>
      <c r="EG26" s="480">
        <f t="shared" si="57"/>
        <v>0</v>
      </c>
      <c r="EH26" s="480">
        <f t="shared" si="58"/>
        <v>0</v>
      </c>
      <c r="EI26" s="480">
        <f t="shared" si="59"/>
        <v>0</v>
      </c>
      <c r="EJ26" s="480">
        <f t="shared" si="60"/>
        <v>0</v>
      </c>
      <c r="EK26" s="480">
        <f t="shared" si="61"/>
        <v>0</v>
      </c>
      <c r="EL26" s="478">
        <f t="shared" si="62"/>
        <v>0</v>
      </c>
      <c r="EM26" s="480">
        <f t="shared" si="63"/>
        <v>0</v>
      </c>
      <c r="EN26" s="480">
        <f t="shared" si="64"/>
        <v>0</v>
      </c>
      <c r="EO26" s="480">
        <f t="shared" si="65"/>
        <v>0</v>
      </c>
      <c r="EP26" s="480">
        <f t="shared" si="66"/>
        <v>0</v>
      </c>
      <c r="EQ26" s="480">
        <f t="shared" si="69"/>
        <v>0</v>
      </c>
      <c r="ER26" s="536">
        <f t="shared" si="70"/>
        <v>0</v>
      </c>
      <c r="ES26" s="484">
        <f t="shared" si="71"/>
        <v>0</v>
      </c>
      <c r="ET26" s="116"/>
      <c r="EU26" s="109"/>
      <c r="EV26" s="148"/>
      <c r="EW26" s="109"/>
      <c r="EX26" s="109"/>
      <c r="EY26" s="109"/>
    </row>
    <row r="27" spans="2:155" ht="13.5" customHeight="1" x14ac:dyDescent="0.15">
      <c r="B27" s="360">
        <v>18</v>
      </c>
      <c r="C27" s="361" t="s">
        <v>296</v>
      </c>
      <c r="D27" s="362">
        <f>③入力!J27</f>
        <v>0</v>
      </c>
      <c r="E27" s="137" t="s">
        <v>211</v>
      </c>
      <c r="F27" s="138" t="s">
        <v>433</v>
      </c>
      <c r="G27" s="468">
        <v>3.5350721886532991E-4</v>
      </c>
      <c r="H27" s="469">
        <v>6.3425779558187018E-4</v>
      </c>
      <c r="I27" s="470">
        <v>7.7546182275793911E-4</v>
      </c>
      <c r="J27" s="471">
        <v>5.3477484308951282E-4</v>
      </c>
      <c r="K27" s="472">
        <v>5.3466968242239061E-4</v>
      </c>
      <c r="L27" s="472">
        <v>5.3955927588119615E-4</v>
      </c>
      <c r="M27" s="471">
        <v>1.1162038873067045E-3</v>
      </c>
      <c r="N27" s="472">
        <v>1.6431987602532931E-3</v>
      </c>
      <c r="O27" s="473">
        <v>1.3950567942948686E-3</v>
      </c>
      <c r="P27" s="472">
        <v>1.4052053074898967E-3</v>
      </c>
      <c r="Q27" s="472">
        <v>6.6345679948439924E-4</v>
      </c>
      <c r="R27" s="473">
        <v>6.7124777061189139E-4</v>
      </c>
      <c r="S27" s="472">
        <v>4.6744084291541765E-4</v>
      </c>
      <c r="T27" s="472">
        <v>7.553551991933906E-4</v>
      </c>
      <c r="U27" s="472">
        <v>1.2155271757147141E-3</v>
      </c>
      <c r="V27" s="470">
        <v>4.8662379309258693E-4</v>
      </c>
      <c r="W27" s="471">
        <v>4.8168701210904723E-4</v>
      </c>
      <c r="X27" s="472">
        <v>2.5155123260103975E-4</v>
      </c>
      <c r="Y27" s="472">
        <v>5.1075708557770272E-4</v>
      </c>
      <c r="Z27" s="471">
        <v>4.8695908386972515E-4</v>
      </c>
      <c r="AA27" s="472">
        <v>1.1261768548132799E-4</v>
      </c>
      <c r="AB27" s="472">
        <v>3.9137524913933683E-4</v>
      </c>
      <c r="AC27" s="472">
        <v>1.4443422706023388E-4</v>
      </c>
      <c r="AD27" s="472">
        <v>9.4703555371921115E-4</v>
      </c>
      <c r="AE27" s="472">
        <v>8.2300671512668263E-4</v>
      </c>
      <c r="AF27" s="472">
        <v>2.4155928498451645E-4</v>
      </c>
      <c r="AG27" s="472">
        <v>5.1515696151120032E-4</v>
      </c>
      <c r="AH27" s="472">
        <v>1.1444490456650228E-3</v>
      </c>
      <c r="AI27" s="472">
        <v>2.1335805686379338E-4</v>
      </c>
      <c r="AJ27" s="578">
        <v>3.4141065480216671E-5</v>
      </c>
      <c r="AK27" s="470">
        <v>5.0548102611134885E-5</v>
      </c>
      <c r="AL27" s="471">
        <v>3.2625340896777644E-5</v>
      </c>
      <c r="AM27" s="473">
        <v>3.2652084818430347E-5</v>
      </c>
      <c r="AN27" s="474">
        <v>3.297200974184618E-5</v>
      </c>
      <c r="AO27" s="472">
        <v>3.1988492397831594E-5</v>
      </c>
      <c r="AP27" s="472">
        <v>3.4141733717238161E-5</v>
      </c>
      <c r="AQ27" s="472">
        <v>2.5515338971278234E-5</v>
      </c>
      <c r="AR27" s="472">
        <v>3.5138379659178697E-5</v>
      </c>
      <c r="AS27" s="472">
        <v>3.310988406446749E-5</v>
      </c>
      <c r="AT27" s="472">
        <v>0</v>
      </c>
      <c r="AU27" s="472">
        <v>7.2849129452903034E-5</v>
      </c>
      <c r="AV27" s="474">
        <v>3.1306827482385437E-5</v>
      </c>
      <c r="AW27" s="475">
        <v>3.054722897217443E-5</v>
      </c>
      <c r="AX27" s="472">
        <v>3.0040153672075008E-5</v>
      </c>
      <c r="AY27" s="472">
        <v>2.5625912923147888E-5</v>
      </c>
      <c r="AZ27" s="472">
        <v>4.5892611289582376E-5</v>
      </c>
      <c r="BA27" s="472">
        <v>6.1770337883748229E-5</v>
      </c>
      <c r="BB27" s="475">
        <v>3.8780357748800234E-5</v>
      </c>
      <c r="BC27" s="472">
        <v>3.5501698164562205E-5</v>
      </c>
      <c r="BD27" s="472">
        <v>5.3642313056538997E-5</v>
      </c>
      <c r="BE27" s="472">
        <v>3.1016407679662539E-5</v>
      </c>
      <c r="BF27" s="471">
        <v>5.1542787243521283E-5</v>
      </c>
      <c r="BG27" s="473">
        <v>5.178292597431567E-5</v>
      </c>
      <c r="BH27" s="472">
        <v>5.3010990265687006E-5</v>
      </c>
      <c r="BI27" s="472">
        <v>5.1100651249410921E-5</v>
      </c>
      <c r="BJ27" s="472">
        <v>4.5499527942397596E-5</v>
      </c>
      <c r="BK27" s="472">
        <v>5.0448301956018256E-5</v>
      </c>
      <c r="BL27" s="472">
        <v>5.1588451409267525E-5</v>
      </c>
      <c r="BM27" s="472">
        <v>4.867959713264691E-5</v>
      </c>
      <c r="BN27" s="472">
        <v>4.6884837443570748E-5</v>
      </c>
      <c r="BO27" s="472">
        <v>4.7480750512396431E-5</v>
      </c>
      <c r="BP27" s="472">
        <v>5.2299127766769131E-5</v>
      </c>
      <c r="BQ27" s="472">
        <v>5.5687359641450217E-5</v>
      </c>
      <c r="BR27" s="472">
        <v>1.3333752946262492E-4</v>
      </c>
      <c r="BS27" s="470">
        <v>1.0995298709173282E-5</v>
      </c>
      <c r="BT27" s="472">
        <v>1.7598266766259822E-5</v>
      </c>
      <c r="BU27" s="472">
        <v>2.4057735246282769E-5</v>
      </c>
      <c r="BV27" s="472">
        <v>1.9981401925899739E-5</v>
      </c>
      <c r="BW27" s="472">
        <v>7.0642022961483139E-7</v>
      </c>
      <c r="BX27" s="472">
        <v>0</v>
      </c>
      <c r="BY27" s="579">
        <v>1.4534007033006004E-6</v>
      </c>
      <c r="BZ27" s="476">
        <f t="shared" si="67"/>
        <v>0</v>
      </c>
      <c r="CA27" s="477">
        <f t="shared" si="0"/>
        <v>0</v>
      </c>
      <c r="CB27" s="478">
        <f t="shared" si="1"/>
        <v>0</v>
      </c>
      <c r="CC27" s="479">
        <f t="shared" si="2"/>
        <v>0</v>
      </c>
      <c r="CD27" s="480">
        <f t="shared" si="3"/>
        <v>0</v>
      </c>
      <c r="CE27" s="480">
        <f t="shared" si="4"/>
        <v>0</v>
      </c>
      <c r="CF27" s="479">
        <f t="shared" si="5"/>
        <v>0</v>
      </c>
      <c r="CG27" s="480">
        <f t="shared" si="6"/>
        <v>0</v>
      </c>
      <c r="CH27" s="481">
        <f t="shared" si="7"/>
        <v>0</v>
      </c>
      <c r="CI27" s="480">
        <f t="shared" si="8"/>
        <v>0</v>
      </c>
      <c r="CJ27" s="480">
        <f t="shared" si="9"/>
        <v>0</v>
      </c>
      <c r="CK27" s="481">
        <f t="shared" si="10"/>
        <v>0</v>
      </c>
      <c r="CL27" s="480">
        <f t="shared" si="11"/>
        <v>0</v>
      </c>
      <c r="CM27" s="480">
        <f t="shared" si="12"/>
        <v>0</v>
      </c>
      <c r="CN27" s="480">
        <f t="shared" si="13"/>
        <v>0</v>
      </c>
      <c r="CO27" s="478">
        <f t="shared" si="14"/>
        <v>0</v>
      </c>
      <c r="CP27" s="479">
        <f t="shared" si="15"/>
        <v>0</v>
      </c>
      <c r="CQ27" s="480">
        <f t="shared" si="16"/>
        <v>0</v>
      </c>
      <c r="CR27" s="480">
        <f t="shared" si="17"/>
        <v>0</v>
      </c>
      <c r="CS27" s="479">
        <f t="shared" si="18"/>
        <v>0</v>
      </c>
      <c r="CT27" s="480">
        <f t="shared" si="19"/>
        <v>0</v>
      </c>
      <c r="CU27" s="480">
        <f t="shared" si="20"/>
        <v>0</v>
      </c>
      <c r="CV27" s="480">
        <f t="shared" si="21"/>
        <v>0</v>
      </c>
      <c r="CW27" s="480">
        <f t="shared" si="22"/>
        <v>0</v>
      </c>
      <c r="CX27" s="480">
        <f t="shared" si="23"/>
        <v>0</v>
      </c>
      <c r="CY27" s="480">
        <f t="shared" si="24"/>
        <v>0</v>
      </c>
      <c r="CZ27" s="480">
        <f t="shared" si="25"/>
        <v>0</v>
      </c>
      <c r="DA27" s="480">
        <f t="shared" si="26"/>
        <v>0</v>
      </c>
      <c r="DB27" s="480">
        <f t="shared" si="27"/>
        <v>0</v>
      </c>
      <c r="DC27" s="572">
        <f t="shared" si="28"/>
        <v>0</v>
      </c>
      <c r="DD27" s="478">
        <f t="shared" si="29"/>
        <v>0</v>
      </c>
      <c r="DE27" s="479">
        <f t="shared" si="30"/>
        <v>0</v>
      </c>
      <c r="DF27" s="481">
        <f t="shared" si="31"/>
        <v>0</v>
      </c>
      <c r="DG27" s="482">
        <f t="shared" si="32"/>
        <v>0</v>
      </c>
      <c r="DH27" s="480">
        <f t="shared" si="33"/>
        <v>0</v>
      </c>
      <c r="DI27" s="480">
        <f t="shared" si="34"/>
        <v>0</v>
      </c>
      <c r="DJ27" s="480">
        <f t="shared" si="35"/>
        <v>0</v>
      </c>
      <c r="DK27" s="480">
        <f t="shared" si="36"/>
        <v>0</v>
      </c>
      <c r="DL27" s="480">
        <f t="shared" si="37"/>
        <v>0</v>
      </c>
      <c r="DM27" s="480">
        <f t="shared" si="38"/>
        <v>0</v>
      </c>
      <c r="DN27" s="480">
        <f t="shared" si="39"/>
        <v>0</v>
      </c>
      <c r="DO27" s="482">
        <f t="shared" si="68"/>
        <v>0</v>
      </c>
      <c r="DP27" s="483">
        <f t="shared" si="40"/>
        <v>0</v>
      </c>
      <c r="DQ27" s="480">
        <f t="shared" si="41"/>
        <v>0</v>
      </c>
      <c r="DR27" s="480">
        <f t="shared" si="42"/>
        <v>0</v>
      </c>
      <c r="DS27" s="480">
        <f t="shared" si="43"/>
        <v>0</v>
      </c>
      <c r="DT27" s="480">
        <f t="shared" si="44"/>
        <v>0</v>
      </c>
      <c r="DU27" s="483">
        <f t="shared" si="45"/>
        <v>0</v>
      </c>
      <c r="DV27" s="480">
        <f t="shared" si="46"/>
        <v>0</v>
      </c>
      <c r="DW27" s="480">
        <f t="shared" si="47"/>
        <v>0</v>
      </c>
      <c r="DX27" s="480">
        <f t="shared" si="48"/>
        <v>0</v>
      </c>
      <c r="DY27" s="479">
        <f t="shared" si="49"/>
        <v>0</v>
      </c>
      <c r="DZ27" s="481">
        <f t="shared" si="50"/>
        <v>0</v>
      </c>
      <c r="EA27" s="480">
        <f t="shared" si="51"/>
        <v>0</v>
      </c>
      <c r="EB27" s="480">
        <f t="shared" si="52"/>
        <v>0</v>
      </c>
      <c r="EC27" s="480">
        <f t="shared" si="53"/>
        <v>0</v>
      </c>
      <c r="ED27" s="480">
        <f t="shared" si="54"/>
        <v>0</v>
      </c>
      <c r="EE27" s="480">
        <f t="shared" si="55"/>
        <v>0</v>
      </c>
      <c r="EF27" s="480">
        <f t="shared" si="56"/>
        <v>0</v>
      </c>
      <c r="EG27" s="480">
        <f t="shared" si="57"/>
        <v>0</v>
      </c>
      <c r="EH27" s="480">
        <f t="shared" si="58"/>
        <v>0</v>
      </c>
      <c r="EI27" s="480">
        <f t="shared" si="59"/>
        <v>0</v>
      </c>
      <c r="EJ27" s="480">
        <f t="shared" si="60"/>
        <v>0</v>
      </c>
      <c r="EK27" s="480">
        <f t="shared" si="61"/>
        <v>0</v>
      </c>
      <c r="EL27" s="478">
        <f t="shared" si="62"/>
        <v>0</v>
      </c>
      <c r="EM27" s="480">
        <f t="shared" si="63"/>
        <v>0</v>
      </c>
      <c r="EN27" s="480">
        <f t="shared" si="64"/>
        <v>0</v>
      </c>
      <c r="EO27" s="480">
        <f t="shared" si="65"/>
        <v>0</v>
      </c>
      <c r="EP27" s="480">
        <f t="shared" si="66"/>
        <v>0</v>
      </c>
      <c r="EQ27" s="480">
        <f t="shared" si="69"/>
        <v>0</v>
      </c>
      <c r="ER27" s="536">
        <f t="shared" si="70"/>
        <v>0</v>
      </c>
      <c r="ES27" s="484">
        <f t="shared" si="71"/>
        <v>0</v>
      </c>
      <c r="ET27" s="116"/>
      <c r="EV27" s="136"/>
    </row>
    <row r="28" spans="2:155" ht="13.5" customHeight="1" x14ac:dyDescent="0.15">
      <c r="B28" s="131">
        <v>19</v>
      </c>
      <c r="C28" s="139" t="s">
        <v>84</v>
      </c>
      <c r="D28" s="140">
        <f>③入力!J28</f>
        <v>0</v>
      </c>
      <c r="E28" s="137" t="s">
        <v>212</v>
      </c>
      <c r="F28" s="138" t="s">
        <v>434</v>
      </c>
      <c r="G28" s="468">
        <v>7.9157804603132136E-3</v>
      </c>
      <c r="H28" s="469">
        <v>1.0374942385976211E-2</v>
      </c>
      <c r="I28" s="470">
        <v>9.1163319848606671E-3</v>
      </c>
      <c r="J28" s="471">
        <v>9.07945955964529E-3</v>
      </c>
      <c r="K28" s="472">
        <v>9.181599604450837E-3</v>
      </c>
      <c r="L28" s="472">
        <v>4.4324542383137513E-3</v>
      </c>
      <c r="M28" s="471">
        <v>9.1685325081715483E-3</v>
      </c>
      <c r="N28" s="472">
        <v>2.7760707510620673E-2</v>
      </c>
      <c r="O28" s="473">
        <v>7.9182894565191734E-3</v>
      </c>
      <c r="P28" s="472">
        <v>7.8040958684492227E-3</v>
      </c>
      <c r="Q28" s="472">
        <v>1.6150434090305948E-2</v>
      </c>
      <c r="R28" s="473">
        <v>1.0633977839693647E-2</v>
      </c>
      <c r="S28" s="472">
        <v>1.6239492772331849E-2</v>
      </c>
      <c r="T28" s="472">
        <v>8.3206833300902214E-3</v>
      </c>
      <c r="U28" s="472">
        <v>5.0199693750295985E-3</v>
      </c>
      <c r="V28" s="470">
        <v>1.1690865839488175E-2</v>
      </c>
      <c r="W28" s="471">
        <v>1.8691754793099234E-2</v>
      </c>
      <c r="X28" s="472">
        <v>1.0695585741703468E-2</v>
      </c>
      <c r="Y28" s="472">
        <v>1.9701807303355579E-2</v>
      </c>
      <c r="Z28" s="471">
        <v>1.1215387282561806E-2</v>
      </c>
      <c r="AA28" s="472">
        <v>4.6548643332282235E-3</v>
      </c>
      <c r="AB28" s="472">
        <v>1.2625475629643052E-2</v>
      </c>
      <c r="AC28" s="472">
        <v>6.5284270631225721E-3</v>
      </c>
      <c r="AD28" s="472">
        <v>1.2704185365334818E-2</v>
      </c>
      <c r="AE28" s="472">
        <v>1.1856966938797144E-2</v>
      </c>
      <c r="AF28" s="472">
        <v>9.8630933052438162E-3</v>
      </c>
      <c r="AG28" s="472">
        <v>1.1981476322091719E-2</v>
      </c>
      <c r="AH28" s="472">
        <v>2.5689869367164855E-2</v>
      </c>
      <c r="AI28" s="472">
        <v>7.7370472205384325E-3</v>
      </c>
      <c r="AJ28" s="578">
        <v>4.6444690698995142E-3</v>
      </c>
      <c r="AK28" s="470">
        <v>3.143668225863754E-3</v>
      </c>
      <c r="AL28" s="471">
        <v>1.4314579622482545E-3</v>
      </c>
      <c r="AM28" s="473">
        <v>1.3985403486967694E-3</v>
      </c>
      <c r="AN28" s="474">
        <v>1.6013760602362455E-3</v>
      </c>
      <c r="AO28" s="472">
        <v>3.5238935980191899E-4</v>
      </c>
      <c r="AP28" s="472">
        <v>5.4626773947581057E-4</v>
      </c>
      <c r="AQ28" s="472">
        <v>4.0257534821350102E-4</v>
      </c>
      <c r="AR28" s="472">
        <v>2.7617717505258959E-3</v>
      </c>
      <c r="AS28" s="472">
        <v>3.3619266896228531E-3</v>
      </c>
      <c r="AT28" s="472">
        <v>4.5273851590106008E-3</v>
      </c>
      <c r="AU28" s="472">
        <v>2.0397756246812852E-3</v>
      </c>
      <c r="AV28" s="474">
        <v>5.4563327897871763E-4</v>
      </c>
      <c r="AW28" s="475">
        <v>1.8525416279899332E-4</v>
      </c>
      <c r="AX28" s="472">
        <v>1.7690312717999726E-4</v>
      </c>
      <c r="AY28" s="472">
        <v>2.5625912923147887E-4</v>
      </c>
      <c r="AZ28" s="472">
        <v>2.7535566773749428E-4</v>
      </c>
      <c r="BA28" s="472">
        <v>1.8531101365124467E-4</v>
      </c>
      <c r="BB28" s="475">
        <v>4.0913277424984244E-3</v>
      </c>
      <c r="BC28" s="472">
        <v>4.1300308864774034E-3</v>
      </c>
      <c r="BD28" s="472">
        <v>3.9158888531273467E-3</v>
      </c>
      <c r="BE28" s="472">
        <v>3.4118048447628795E-3</v>
      </c>
      <c r="BF28" s="471">
        <v>5.263437811985701E-3</v>
      </c>
      <c r="BG28" s="473">
        <v>3.1552177715461231E-3</v>
      </c>
      <c r="BH28" s="472">
        <v>3.2486222239741522E-3</v>
      </c>
      <c r="BI28" s="472">
        <v>1.0589190508905708E-2</v>
      </c>
      <c r="BJ28" s="472">
        <v>4.9480736637357383E-4</v>
      </c>
      <c r="BK28" s="472">
        <v>9.1036253984269307E-4</v>
      </c>
      <c r="BL28" s="472">
        <v>1.1617719257367046E-2</v>
      </c>
      <c r="BM28" s="472">
        <v>2.7273056342265001E-3</v>
      </c>
      <c r="BN28" s="472">
        <v>6.4299205636897025E-4</v>
      </c>
      <c r="BO28" s="472">
        <v>1.1438904144278174E-2</v>
      </c>
      <c r="BP28" s="472">
        <v>1.1221068413070133E-2</v>
      </c>
      <c r="BQ28" s="472">
        <v>1.3729814532288586E-3</v>
      </c>
      <c r="BR28" s="472">
        <v>8.3729343035225949E-4</v>
      </c>
      <c r="BS28" s="470">
        <v>6.7616817042499494E-3</v>
      </c>
      <c r="BT28" s="472">
        <v>3.0634019926452281E-3</v>
      </c>
      <c r="BU28" s="472">
        <v>8.5180974313390154E-3</v>
      </c>
      <c r="BV28" s="472">
        <v>6.9489167774609787E-3</v>
      </c>
      <c r="BW28" s="472">
        <v>1.4362936108528753E-2</v>
      </c>
      <c r="BX28" s="472">
        <v>1.3688155028700436E-3</v>
      </c>
      <c r="BY28" s="579">
        <v>4.5146259346274895E-3</v>
      </c>
      <c r="BZ28" s="476">
        <f t="shared" si="67"/>
        <v>0</v>
      </c>
      <c r="CA28" s="477">
        <f t="shared" si="0"/>
        <v>0</v>
      </c>
      <c r="CB28" s="478">
        <f t="shared" si="1"/>
        <v>0</v>
      </c>
      <c r="CC28" s="479">
        <f t="shared" si="2"/>
        <v>0</v>
      </c>
      <c r="CD28" s="480">
        <f t="shared" si="3"/>
        <v>0</v>
      </c>
      <c r="CE28" s="480">
        <f t="shared" si="4"/>
        <v>0</v>
      </c>
      <c r="CF28" s="479">
        <f t="shared" si="5"/>
        <v>0</v>
      </c>
      <c r="CG28" s="480">
        <f t="shared" si="6"/>
        <v>0</v>
      </c>
      <c r="CH28" s="481">
        <f t="shared" si="7"/>
        <v>0</v>
      </c>
      <c r="CI28" s="480">
        <f t="shared" si="8"/>
        <v>0</v>
      </c>
      <c r="CJ28" s="480">
        <f t="shared" si="9"/>
        <v>0</v>
      </c>
      <c r="CK28" s="481">
        <f t="shared" si="10"/>
        <v>0</v>
      </c>
      <c r="CL28" s="480">
        <f t="shared" si="11"/>
        <v>0</v>
      </c>
      <c r="CM28" s="480">
        <f t="shared" si="12"/>
        <v>0</v>
      </c>
      <c r="CN28" s="480">
        <f t="shared" si="13"/>
        <v>0</v>
      </c>
      <c r="CO28" s="478">
        <f t="shared" si="14"/>
        <v>0</v>
      </c>
      <c r="CP28" s="479">
        <f t="shared" si="15"/>
        <v>0</v>
      </c>
      <c r="CQ28" s="480">
        <f t="shared" si="16"/>
        <v>0</v>
      </c>
      <c r="CR28" s="480">
        <f t="shared" si="17"/>
        <v>0</v>
      </c>
      <c r="CS28" s="479">
        <f t="shared" si="18"/>
        <v>0</v>
      </c>
      <c r="CT28" s="480">
        <f t="shared" si="19"/>
        <v>0</v>
      </c>
      <c r="CU28" s="480">
        <f t="shared" si="20"/>
        <v>0</v>
      </c>
      <c r="CV28" s="480">
        <f t="shared" si="21"/>
        <v>0</v>
      </c>
      <c r="CW28" s="480">
        <f t="shared" si="22"/>
        <v>0</v>
      </c>
      <c r="CX28" s="480">
        <f t="shared" si="23"/>
        <v>0</v>
      </c>
      <c r="CY28" s="480">
        <f t="shared" si="24"/>
        <v>0</v>
      </c>
      <c r="CZ28" s="480">
        <f t="shared" si="25"/>
        <v>0</v>
      </c>
      <c r="DA28" s="480">
        <f t="shared" si="26"/>
        <v>0</v>
      </c>
      <c r="DB28" s="480">
        <f t="shared" si="27"/>
        <v>0</v>
      </c>
      <c r="DC28" s="572">
        <f t="shared" si="28"/>
        <v>0</v>
      </c>
      <c r="DD28" s="478">
        <f t="shared" si="29"/>
        <v>0</v>
      </c>
      <c r="DE28" s="479">
        <f t="shared" si="30"/>
        <v>0</v>
      </c>
      <c r="DF28" s="481">
        <f t="shared" si="31"/>
        <v>0</v>
      </c>
      <c r="DG28" s="482">
        <f t="shared" si="32"/>
        <v>0</v>
      </c>
      <c r="DH28" s="480">
        <f t="shared" si="33"/>
        <v>0</v>
      </c>
      <c r="DI28" s="480">
        <f t="shared" si="34"/>
        <v>0</v>
      </c>
      <c r="DJ28" s="480">
        <f t="shared" si="35"/>
        <v>0</v>
      </c>
      <c r="DK28" s="480">
        <f t="shared" si="36"/>
        <v>0</v>
      </c>
      <c r="DL28" s="480">
        <f t="shared" si="37"/>
        <v>0</v>
      </c>
      <c r="DM28" s="480">
        <f t="shared" si="38"/>
        <v>0</v>
      </c>
      <c r="DN28" s="480">
        <f t="shared" si="39"/>
        <v>0</v>
      </c>
      <c r="DO28" s="482">
        <f t="shared" si="68"/>
        <v>0</v>
      </c>
      <c r="DP28" s="483">
        <f t="shared" si="40"/>
        <v>0</v>
      </c>
      <c r="DQ28" s="480">
        <f t="shared" si="41"/>
        <v>0</v>
      </c>
      <c r="DR28" s="480">
        <f t="shared" si="42"/>
        <v>0</v>
      </c>
      <c r="DS28" s="480">
        <f t="shared" si="43"/>
        <v>0</v>
      </c>
      <c r="DT28" s="480">
        <f t="shared" si="44"/>
        <v>0</v>
      </c>
      <c r="DU28" s="483">
        <f t="shared" si="45"/>
        <v>0</v>
      </c>
      <c r="DV28" s="480">
        <f t="shared" si="46"/>
        <v>0</v>
      </c>
      <c r="DW28" s="480">
        <f t="shared" si="47"/>
        <v>0</v>
      </c>
      <c r="DX28" s="480">
        <f t="shared" si="48"/>
        <v>0</v>
      </c>
      <c r="DY28" s="479">
        <f t="shared" si="49"/>
        <v>0</v>
      </c>
      <c r="DZ28" s="481">
        <f t="shared" si="50"/>
        <v>0</v>
      </c>
      <c r="EA28" s="480">
        <f t="shared" si="51"/>
        <v>0</v>
      </c>
      <c r="EB28" s="480">
        <f t="shared" si="52"/>
        <v>0</v>
      </c>
      <c r="EC28" s="480">
        <f t="shared" si="53"/>
        <v>0</v>
      </c>
      <c r="ED28" s="480">
        <f t="shared" si="54"/>
        <v>0</v>
      </c>
      <c r="EE28" s="480">
        <f t="shared" si="55"/>
        <v>0</v>
      </c>
      <c r="EF28" s="480">
        <f t="shared" si="56"/>
        <v>0</v>
      </c>
      <c r="EG28" s="480">
        <f t="shared" si="57"/>
        <v>0</v>
      </c>
      <c r="EH28" s="480">
        <f t="shared" si="58"/>
        <v>0</v>
      </c>
      <c r="EI28" s="480">
        <f t="shared" si="59"/>
        <v>0</v>
      </c>
      <c r="EJ28" s="480">
        <f t="shared" si="60"/>
        <v>0</v>
      </c>
      <c r="EK28" s="480">
        <f t="shared" si="61"/>
        <v>0</v>
      </c>
      <c r="EL28" s="478">
        <f t="shared" si="62"/>
        <v>0</v>
      </c>
      <c r="EM28" s="480">
        <f t="shared" si="63"/>
        <v>0</v>
      </c>
      <c r="EN28" s="480">
        <f t="shared" si="64"/>
        <v>0</v>
      </c>
      <c r="EO28" s="480">
        <f t="shared" si="65"/>
        <v>0</v>
      </c>
      <c r="EP28" s="480">
        <f t="shared" si="66"/>
        <v>0</v>
      </c>
      <c r="EQ28" s="480">
        <f t="shared" si="69"/>
        <v>0</v>
      </c>
      <c r="ER28" s="536">
        <f t="shared" si="70"/>
        <v>0</v>
      </c>
      <c r="ES28" s="484">
        <f t="shared" si="71"/>
        <v>0</v>
      </c>
      <c r="ET28" s="116"/>
      <c r="EV28" s="136"/>
    </row>
    <row r="29" spans="2:155" ht="13.5" customHeight="1" x14ac:dyDescent="0.15">
      <c r="B29" s="363">
        <v>20</v>
      </c>
      <c r="C29" s="364" t="s">
        <v>117</v>
      </c>
      <c r="D29" s="365">
        <f>③入力!J29</f>
        <v>0</v>
      </c>
      <c r="E29" s="143" t="s">
        <v>213</v>
      </c>
      <c r="F29" s="144" t="s">
        <v>435</v>
      </c>
      <c r="G29" s="485">
        <v>1.8743811028053485E-3</v>
      </c>
      <c r="H29" s="486">
        <v>1.4237339760894818E-3</v>
      </c>
      <c r="I29" s="487">
        <v>8.8357267928701499E-4</v>
      </c>
      <c r="J29" s="488">
        <v>4.7772930111727926E-4</v>
      </c>
      <c r="K29" s="489">
        <v>4.7869783548555247E-4</v>
      </c>
      <c r="L29" s="489">
        <v>4.3366446472694269E-4</v>
      </c>
      <c r="M29" s="488">
        <v>1.4581276915752092E-3</v>
      </c>
      <c r="N29" s="489">
        <v>3.3131161995350951E-3</v>
      </c>
      <c r="O29" s="490">
        <v>1.9142803864455151E-3</v>
      </c>
      <c r="P29" s="489">
        <v>1.9350497488432167E-3</v>
      </c>
      <c r="Q29" s="489">
        <v>4.1702998824733669E-4</v>
      </c>
      <c r="R29" s="490">
        <v>7.260273048191303E-4</v>
      </c>
      <c r="S29" s="489">
        <v>1.3493277820203773E-3</v>
      </c>
      <c r="T29" s="489">
        <v>4.6880248442886008E-4</v>
      </c>
      <c r="U29" s="489">
        <v>6.1565662146589417E-4</v>
      </c>
      <c r="V29" s="487">
        <v>1.9884924736450322E-3</v>
      </c>
      <c r="W29" s="488">
        <v>8.7142509349012016E-4</v>
      </c>
      <c r="X29" s="489">
        <v>1.3975068477835542E-4</v>
      </c>
      <c r="Y29" s="489">
        <v>9.6384804859018104E-4</v>
      </c>
      <c r="Z29" s="488">
        <v>2.0643602083605809E-3</v>
      </c>
      <c r="AA29" s="489">
        <v>9.9854347793444155E-4</v>
      </c>
      <c r="AB29" s="489">
        <v>2.32167663224014E-3</v>
      </c>
      <c r="AC29" s="489">
        <v>2.1456506842170301E-3</v>
      </c>
      <c r="AD29" s="489">
        <v>2.1824771831930848E-3</v>
      </c>
      <c r="AE29" s="489">
        <v>2.2442649415985723E-3</v>
      </c>
      <c r="AF29" s="489">
        <v>1.9898941099134346E-3</v>
      </c>
      <c r="AG29" s="489">
        <v>2.0050094336723826E-3</v>
      </c>
      <c r="AH29" s="489">
        <v>3.0870007152806536E-3</v>
      </c>
      <c r="AI29" s="489">
        <v>3.8329966026380151E-4</v>
      </c>
      <c r="AJ29" s="580">
        <v>3.1623660068348554E-3</v>
      </c>
      <c r="AK29" s="487">
        <v>2.7850642464114063E-3</v>
      </c>
      <c r="AL29" s="488">
        <v>5.612234807114082E-4</v>
      </c>
      <c r="AM29" s="490">
        <v>5.64881067358845E-4</v>
      </c>
      <c r="AN29" s="491">
        <v>6.0370686224102876E-4</v>
      </c>
      <c r="AO29" s="489">
        <v>3.8437785219975058E-4</v>
      </c>
      <c r="AP29" s="489">
        <v>4.3246196041835002E-4</v>
      </c>
      <c r="AQ29" s="489">
        <v>3.3169940662661706E-4</v>
      </c>
      <c r="AR29" s="489">
        <v>4.5784784242482092E-4</v>
      </c>
      <c r="AS29" s="489">
        <v>2.6768067809042565E-3</v>
      </c>
      <c r="AT29" s="489">
        <v>4.4169611307420494E-4</v>
      </c>
      <c r="AU29" s="489">
        <v>7.2849129452903034E-4</v>
      </c>
      <c r="AV29" s="491">
        <v>4.0162187255974463E-4</v>
      </c>
      <c r="AW29" s="492">
        <v>3.6459595870014645E-4</v>
      </c>
      <c r="AX29" s="489">
        <v>3.6604483548565472E-4</v>
      </c>
      <c r="AY29" s="489">
        <v>3.0751095507777467E-4</v>
      </c>
      <c r="AZ29" s="489">
        <v>5.0481872418540617E-4</v>
      </c>
      <c r="BA29" s="489">
        <v>3.7062202730248935E-4</v>
      </c>
      <c r="BB29" s="492">
        <v>7.6591206553880463E-4</v>
      </c>
      <c r="BC29" s="489">
        <v>7.9287125900855593E-4</v>
      </c>
      <c r="BD29" s="489">
        <v>6.4370775667846802E-4</v>
      </c>
      <c r="BE29" s="489">
        <v>3.4118048447628798E-4</v>
      </c>
      <c r="BF29" s="488">
        <v>5.4901275864548179E-3</v>
      </c>
      <c r="BG29" s="490">
        <v>5.4186184846456986E-3</v>
      </c>
      <c r="BH29" s="489">
        <v>1.4380930179768423E-3</v>
      </c>
      <c r="BI29" s="489">
        <v>5.5597508559359084E-2</v>
      </c>
      <c r="BJ29" s="489">
        <v>9.6117752778314923E-4</v>
      </c>
      <c r="BK29" s="489">
        <v>3.8065536930450135E-4</v>
      </c>
      <c r="BL29" s="489">
        <v>9.3572852781176399E-3</v>
      </c>
      <c r="BM29" s="489">
        <v>4.6220653380049104E-3</v>
      </c>
      <c r="BN29" s="489">
        <v>2.0629328475171129E-3</v>
      </c>
      <c r="BO29" s="489">
        <v>1.1223262402367706E-2</v>
      </c>
      <c r="BP29" s="489">
        <v>1.1622028392615363E-3</v>
      </c>
      <c r="BQ29" s="489">
        <v>4.1861532420124642E-4</v>
      </c>
      <c r="BR29" s="489">
        <v>3.2299153099642058E-5</v>
      </c>
      <c r="BS29" s="487">
        <v>3.6946338672280317E-3</v>
      </c>
      <c r="BT29" s="489">
        <v>3.3162956039529618E-3</v>
      </c>
      <c r="BU29" s="489">
        <v>2.4580368805081324E-3</v>
      </c>
      <c r="BV29" s="489">
        <v>2.257744714534933E-2</v>
      </c>
      <c r="BW29" s="489">
        <v>4.688511063953636E-3</v>
      </c>
      <c r="BX29" s="489">
        <v>6.4882185867600622E-4</v>
      </c>
      <c r="BY29" s="581">
        <v>6.8237163019963182E-4</v>
      </c>
      <c r="BZ29" s="493">
        <f t="shared" si="67"/>
        <v>0</v>
      </c>
      <c r="CA29" s="494">
        <f t="shared" si="0"/>
        <v>0</v>
      </c>
      <c r="CB29" s="495">
        <f t="shared" si="1"/>
        <v>0</v>
      </c>
      <c r="CC29" s="496">
        <f t="shared" si="2"/>
        <v>0</v>
      </c>
      <c r="CD29" s="497">
        <f t="shared" si="3"/>
        <v>0</v>
      </c>
      <c r="CE29" s="497">
        <f t="shared" si="4"/>
        <v>0</v>
      </c>
      <c r="CF29" s="496">
        <f t="shared" si="5"/>
        <v>0</v>
      </c>
      <c r="CG29" s="497">
        <f t="shared" si="6"/>
        <v>0</v>
      </c>
      <c r="CH29" s="498">
        <f t="shared" si="7"/>
        <v>0</v>
      </c>
      <c r="CI29" s="497">
        <f t="shared" si="8"/>
        <v>0</v>
      </c>
      <c r="CJ29" s="497">
        <f t="shared" si="9"/>
        <v>0</v>
      </c>
      <c r="CK29" s="498">
        <f t="shared" si="10"/>
        <v>0</v>
      </c>
      <c r="CL29" s="497">
        <f t="shared" si="11"/>
        <v>0</v>
      </c>
      <c r="CM29" s="497">
        <f t="shared" si="12"/>
        <v>0</v>
      </c>
      <c r="CN29" s="497">
        <f t="shared" si="13"/>
        <v>0</v>
      </c>
      <c r="CO29" s="495">
        <f t="shared" si="14"/>
        <v>0</v>
      </c>
      <c r="CP29" s="496">
        <f t="shared" si="15"/>
        <v>0</v>
      </c>
      <c r="CQ29" s="497">
        <f t="shared" si="16"/>
        <v>0</v>
      </c>
      <c r="CR29" s="497">
        <f t="shared" si="17"/>
        <v>0</v>
      </c>
      <c r="CS29" s="496">
        <f t="shared" si="18"/>
        <v>0</v>
      </c>
      <c r="CT29" s="497">
        <f t="shared" si="19"/>
        <v>0</v>
      </c>
      <c r="CU29" s="497">
        <f t="shared" si="20"/>
        <v>0</v>
      </c>
      <c r="CV29" s="497">
        <f t="shared" si="21"/>
        <v>0</v>
      </c>
      <c r="CW29" s="497">
        <f t="shared" si="22"/>
        <v>0</v>
      </c>
      <c r="CX29" s="497">
        <f t="shared" si="23"/>
        <v>0</v>
      </c>
      <c r="CY29" s="497">
        <f t="shared" si="24"/>
        <v>0</v>
      </c>
      <c r="CZ29" s="497">
        <f t="shared" si="25"/>
        <v>0</v>
      </c>
      <c r="DA29" s="497">
        <f t="shared" si="26"/>
        <v>0</v>
      </c>
      <c r="DB29" s="497">
        <f t="shared" si="27"/>
        <v>0</v>
      </c>
      <c r="DC29" s="573">
        <f t="shared" si="28"/>
        <v>0</v>
      </c>
      <c r="DD29" s="495">
        <f t="shared" si="29"/>
        <v>0</v>
      </c>
      <c r="DE29" s="496">
        <f t="shared" si="30"/>
        <v>0</v>
      </c>
      <c r="DF29" s="498">
        <f t="shared" si="31"/>
        <v>0</v>
      </c>
      <c r="DG29" s="499">
        <f t="shared" si="32"/>
        <v>0</v>
      </c>
      <c r="DH29" s="497">
        <f t="shared" si="33"/>
        <v>0</v>
      </c>
      <c r="DI29" s="497">
        <f t="shared" si="34"/>
        <v>0</v>
      </c>
      <c r="DJ29" s="497">
        <f t="shared" si="35"/>
        <v>0</v>
      </c>
      <c r="DK29" s="497">
        <f t="shared" si="36"/>
        <v>0</v>
      </c>
      <c r="DL29" s="497">
        <f t="shared" si="37"/>
        <v>0</v>
      </c>
      <c r="DM29" s="497">
        <f t="shared" si="38"/>
        <v>0</v>
      </c>
      <c r="DN29" s="497">
        <f t="shared" si="39"/>
        <v>0</v>
      </c>
      <c r="DO29" s="499">
        <f t="shared" si="68"/>
        <v>0</v>
      </c>
      <c r="DP29" s="500">
        <f t="shared" si="40"/>
        <v>0</v>
      </c>
      <c r="DQ29" s="497">
        <f t="shared" si="41"/>
        <v>0</v>
      </c>
      <c r="DR29" s="497">
        <f t="shared" si="42"/>
        <v>0</v>
      </c>
      <c r="DS29" s="497">
        <f t="shared" si="43"/>
        <v>0</v>
      </c>
      <c r="DT29" s="497">
        <f t="shared" si="44"/>
        <v>0</v>
      </c>
      <c r="DU29" s="500">
        <f t="shared" si="45"/>
        <v>0</v>
      </c>
      <c r="DV29" s="497">
        <f t="shared" si="46"/>
        <v>0</v>
      </c>
      <c r="DW29" s="497">
        <f t="shared" si="47"/>
        <v>0</v>
      </c>
      <c r="DX29" s="497">
        <f t="shared" si="48"/>
        <v>0</v>
      </c>
      <c r="DY29" s="496">
        <f t="shared" si="49"/>
        <v>0</v>
      </c>
      <c r="DZ29" s="498">
        <f t="shared" si="50"/>
        <v>0</v>
      </c>
      <c r="EA29" s="497">
        <f t="shared" si="51"/>
        <v>0</v>
      </c>
      <c r="EB29" s="497">
        <f t="shared" si="52"/>
        <v>0</v>
      </c>
      <c r="EC29" s="497">
        <f t="shared" si="53"/>
        <v>0</v>
      </c>
      <c r="ED29" s="497">
        <f t="shared" si="54"/>
        <v>0</v>
      </c>
      <c r="EE29" s="497">
        <f t="shared" si="55"/>
        <v>0</v>
      </c>
      <c r="EF29" s="497">
        <f t="shared" si="56"/>
        <v>0</v>
      </c>
      <c r="EG29" s="497">
        <f t="shared" si="57"/>
        <v>0</v>
      </c>
      <c r="EH29" s="497">
        <f t="shared" si="58"/>
        <v>0</v>
      </c>
      <c r="EI29" s="497">
        <f t="shared" si="59"/>
        <v>0</v>
      </c>
      <c r="EJ29" s="497">
        <f t="shared" si="60"/>
        <v>0</v>
      </c>
      <c r="EK29" s="497">
        <f t="shared" si="61"/>
        <v>0</v>
      </c>
      <c r="EL29" s="495">
        <f t="shared" si="62"/>
        <v>0</v>
      </c>
      <c r="EM29" s="497">
        <f t="shared" si="63"/>
        <v>0</v>
      </c>
      <c r="EN29" s="497">
        <f t="shared" si="64"/>
        <v>0</v>
      </c>
      <c r="EO29" s="497">
        <f t="shared" si="65"/>
        <v>0</v>
      </c>
      <c r="EP29" s="497">
        <f t="shared" si="66"/>
        <v>0</v>
      </c>
      <c r="EQ29" s="497">
        <f t="shared" si="69"/>
        <v>0</v>
      </c>
      <c r="ER29" s="537">
        <f t="shared" si="70"/>
        <v>0</v>
      </c>
      <c r="ES29" s="501">
        <f t="shared" si="71"/>
        <v>0</v>
      </c>
      <c r="ET29" s="116"/>
      <c r="EV29" s="136"/>
    </row>
    <row r="30" spans="2:155" ht="13.5" customHeight="1" x14ac:dyDescent="0.15">
      <c r="B30" s="131">
        <v>21</v>
      </c>
      <c r="C30" s="139" t="s">
        <v>85</v>
      </c>
      <c r="D30" s="140">
        <f>③入力!J30</f>
        <v>0</v>
      </c>
      <c r="E30" s="137" t="s">
        <v>214</v>
      </c>
      <c r="F30" s="138" t="s">
        <v>436</v>
      </c>
      <c r="G30" s="468">
        <v>0</v>
      </c>
      <c r="H30" s="469">
        <v>0</v>
      </c>
      <c r="I30" s="470">
        <v>0</v>
      </c>
      <c r="J30" s="471">
        <v>0</v>
      </c>
      <c r="K30" s="472">
        <v>0</v>
      </c>
      <c r="L30" s="472">
        <v>0</v>
      </c>
      <c r="M30" s="471">
        <v>0</v>
      </c>
      <c r="N30" s="472">
        <v>0</v>
      </c>
      <c r="O30" s="473">
        <v>0</v>
      </c>
      <c r="P30" s="472">
        <v>0</v>
      </c>
      <c r="Q30" s="472">
        <v>0</v>
      </c>
      <c r="R30" s="473">
        <v>0</v>
      </c>
      <c r="S30" s="472">
        <v>0</v>
      </c>
      <c r="T30" s="472">
        <v>0</v>
      </c>
      <c r="U30" s="472">
        <v>0</v>
      </c>
      <c r="V30" s="470">
        <v>0</v>
      </c>
      <c r="W30" s="471">
        <v>0</v>
      </c>
      <c r="X30" s="472">
        <v>0</v>
      </c>
      <c r="Y30" s="472">
        <v>0</v>
      </c>
      <c r="Z30" s="471">
        <v>0</v>
      </c>
      <c r="AA30" s="472">
        <v>0</v>
      </c>
      <c r="AB30" s="472">
        <v>0</v>
      </c>
      <c r="AC30" s="472">
        <v>0</v>
      </c>
      <c r="AD30" s="472">
        <v>0</v>
      </c>
      <c r="AE30" s="472">
        <v>0</v>
      </c>
      <c r="AF30" s="472">
        <v>0</v>
      </c>
      <c r="AG30" s="472">
        <v>0</v>
      </c>
      <c r="AH30" s="472">
        <v>0</v>
      </c>
      <c r="AI30" s="472">
        <v>0</v>
      </c>
      <c r="AJ30" s="578">
        <v>0</v>
      </c>
      <c r="AK30" s="470">
        <v>0</v>
      </c>
      <c r="AL30" s="471">
        <v>0</v>
      </c>
      <c r="AM30" s="473">
        <v>0</v>
      </c>
      <c r="AN30" s="474">
        <v>0</v>
      </c>
      <c r="AO30" s="472">
        <v>0</v>
      </c>
      <c r="AP30" s="472">
        <v>0</v>
      </c>
      <c r="AQ30" s="472">
        <v>0</v>
      </c>
      <c r="AR30" s="472">
        <v>0</v>
      </c>
      <c r="AS30" s="472">
        <v>0</v>
      </c>
      <c r="AT30" s="472">
        <v>0</v>
      </c>
      <c r="AU30" s="472">
        <v>0</v>
      </c>
      <c r="AV30" s="474">
        <v>0</v>
      </c>
      <c r="AW30" s="475">
        <v>0</v>
      </c>
      <c r="AX30" s="472">
        <v>0</v>
      </c>
      <c r="AY30" s="472">
        <v>0</v>
      </c>
      <c r="AZ30" s="472">
        <v>0</v>
      </c>
      <c r="BA30" s="472">
        <v>0</v>
      </c>
      <c r="BB30" s="475">
        <v>0</v>
      </c>
      <c r="BC30" s="472">
        <v>0</v>
      </c>
      <c r="BD30" s="472">
        <v>0</v>
      </c>
      <c r="BE30" s="472">
        <v>0</v>
      </c>
      <c r="BF30" s="471">
        <v>0</v>
      </c>
      <c r="BG30" s="473">
        <v>0</v>
      </c>
      <c r="BH30" s="472">
        <v>0</v>
      </c>
      <c r="BI30" s="472">
        <v>0</v>
      </c>
      <c r="BJ30" s="472">
        <v>0</v>
      </c>
      <c r="BK30" s="472">
        <v>0</v>
      </c>
      <c r="BL30" s="472">
        <v>0</v>
      </c>
      <c r="BM30" s="472">
        <v>0</v>
      </c>
      <c r="BN30" s="472">
        <v>0</v>
      </c>
      <c r="BO30" s="472">
        <v>0</v>
      </c>
      <c r="BP30" s="472">
        <v>0</v>
      </c>
      <c r="BQ30" s="472">
        <v>0</v>
      </c>
      <c r="BR30" s="472">
        <v>0</v>
      </c>
      <c r="BS30" s="470">
        <v>0</v>
      </c>
      <c r="BT30" s="472">
        <v>0</v>
      </c>
      <c r="BU30" s="472">
        <v>0</v>
      </c>
      <c r="BV30" s="472">
        <v>0</v>
      </c>
      <c r="BW30" s="472">
        <v>0</v>
      </c>
      <c r="BX30" s="472">
        <v>0</v>
      </c>
      <c r="BY30" s="579">
        <v>0</v>
      </c>
      <c r="BZ30" s="476">
        <f t="shared" si="67"/>
        <v>0</v>
      </c>
      <c r="CA30" s="477">
        <f t="shared" si="0"/>
        <v>0</v>
      </c>
      <c r="CB30" s="478">
        <f t="shared" si="1"/>
        <v>0</v>
      </c>
      <c r="CC30" s="479">
        <f t="shared" si="2"/>
        <v>0</v>
      </c>
      <c r="CD30" s="480">
        <f t="shared" si="3"/>
        <v>0</v>
      </c>
      <c r="CE30" s="480">
        <f t="shared" si="4"/>
        <v>0</v>
      </c>
      <c r="CF30" s="479">
        <f t="shared" si="5"/>
        <v>0</v>
      </c>
      <c r="CG30" s="480">
        <f t="shared" si="6"/>
        <v>0</v>
      </c>
      <c r="CH30" s="481">
        <f t="shared" si="7"/>
        <v>0</v>
      </c>
      <c r="CI30" s="480">
        <f t="shared" si="8"/>
        <v>0</v>
      </c>
      <c r="CJ30" s="480">
        <f t="shared" si="9"/>
        <v>0</v>
      </c>
      <c r="CK30" s="481">
        <f t="shared" si="10"/>
        <v>0</v>
      </c>
      <c r="CL30" s="480">
        <f t="shared" si="11"/>
        <v>0</v>
      </c>
      <c r="CM30" s="480">
        <f t="shared" si="12"/>
        <v>0</v>
      </c>
      <c r="CN30" s="480">
        <f t="shared" si="13"/>
        <v>0</v>
      </c>
      <c r="CO30" s="478">
        <f t="shared" si="14"/>
        <v>0</v>
      </c>
      <c r="CP30" s="479">
        <f t="shared" si="15"/>
        <v>0</v>
      </c>
      <c r="CQ30" s="480">
        <f t="shared" si="16"/>
        <v>0</v>
      </c>
      <c r="CR30" s="480">
        <f t="shared" si="17"/>
        <v>0</v>
      </c>
      <c r="CS30" s="479">
        <f t="shared" si="18"/>
        <v>0</v>
      </c>
      <c r="CT30" s="480">
        <f t="shared" si="19"/>
        <v>0</v>
      </c>
      <c r="CU30" s="480">
        <f t="shared" si="20"/>
        <v>0</v>
      </c>
      <c r="CV30" s="480">
        <f t="shared" si="21"/>
        <v>0</v>
      </c>
      <c r="CW30" s="480">
        <f t="shared" si="22"/>
        <v>0</v>
      </c>
      <c r="CX30" s="480">
        <f t="shared" si="23"/>
        <v>0</v>
      </c>
      <c r="CY30" s="480">
        <f t="shared" si="24"/>
        <v>0</v>
      </c>
      <c r="CZ30" s="480">
        <f t="shared" si="25"/>
        <v>0</v>
      </c>
      <c r="DA30" s="480">
        <f t="shared" si="26"/>
        <v>0</v>
      </c>
      <c r="DB30" s="480">
        <f t="shared" si="27"/>
        <v>0</v>
      </c>
      <c r="DC30" s="572">
        <f t="shared" si="28"/>
        <v>0</v>
      </c>
      <c r="DD30" s="478">
        <f t="shared" si="29"/>
        <v>0</v>
      </c>
      <c r="DE30" s="479">
        <f t="shared" si="30"/>
        <v>0</v>
      </c>
      <c r="DF30" s="481">
        <f t="shared" si="31"/>
        <v>0</v>
      </c>
      <c r="DG30" s="482">
        <f t="shared" si="32"/>
        <v>0</v>
      </c>
      <c r="DH30" s="480">
        <f t="shared" si="33"/>
        <v>0</v>
      </c>
      <c r="DI30" s="480">
        <f t="shared" si="34"/>
        <v>0</v>
      </c>
      <c r="DJ30" s="480">
        <f t="shared" si="35"/>
        <v>0</v>
      </c>
      <c r="DK30" s="480">
        <f t="shared" si="36"/>
        <v>0</v>
      </c>
      <c r="DL30" s="480">
        <f t="shared" si="37"/>
        <v>0</v>
      </c>
      <c r="DM30" s="480">
        <f t="shared" si="38"/>
        <v>0</v>
      </c>
      <c r="DN30" s="480">
        <f t="shared" si="39"/>
        <v>0</v>
      </c>
      <c r="DO30" s="482">
        <f t="shared" si="68"/>
        <v>0</v>
      </c>
      <c r="DP30" s="483">
        <f t="shared" si="40"/>
        <v>0</v>
      </c>
      <c r="DQ30" s="480">
        <f t="shared" si="41"/>
        <v>0</v>
      </c>
      <c r="DR30" s="480">
        <f t="shared" si="42"/>
        <v>0</v>
      </c>
      <c r="DS30" s="480">
        <f t="shared" si="43"/>
        <v>0</v>
      </c>
      <c r="DT30" s="480">
        <f t="shared" si="44"/>
        <v>0</v>
      </c>
      <c r="DU30" s="483">
        <f t="shared" si="45"/>
        <v>0</v>
      </c>
      <c r="DV30" s="480">
        <f t="shared" si="46"/>
        <v>0</v>
      </c>
      <c r="DW30" s="480">
        <f t="shared" si="47"/>
        <v>0</v>
      </c>
      <c r="DX30" s="480">
        <f t="shared" si="48"/>
        <v>0</v>
      </c>
      <c r="DY30" s="479">
        <f t="shared" si="49"/>
        <v>0</v>
      </c>
      <c r="DZ30" s="481">
        <f t="shared" si="50"/>
        <v>0</v>
      </c>
      <c r="EA30" s="480">
        <f t="shared" si="51"/>
        <v>0</v>
      </c>
      <c r="EB30" s="480">
        <f t="shared" si="52"/>
        <v>0</v>
      </c>
      <c r="EC30" s="480">
        <f t="shared" si="53"/>
        <v>0</v>
      </c>
      <c r="ED30" s="480">
        <f t="shared" si="54"/>
        <v>0</v>
      </c>
      <c r="EE30" s="480">
        <f t="shared" si="55"/>
        <v>0</v>
      </c>
      <c r="EF30" s="480">
        <f t="shared" si="56"/>
        <v>0</v>
      </c>
      <c r="EG30" s="480">
        <f t="shared" si="57"/>
        <v>0</v>
      </c>
      <c r="EH30" s="480">
        <f t="shared" si="58"/>
        <v>0</v>
      </c>
      <c r="EI30" s="480">
        <f t="shared" si="59"/>
        <v>0</v>
      </c>
      <c r="EJ30" s="480">
        <f t="shared" si="60"/>
        <v>0</v>
      </c>
      <c r="EK30" s="480">
        <f t="shared" si="61"/>
        <v>0</v>
      </c>
      <c r="EL30" s="478">
        <f t="shared" si="62"/>
        <v>0</v>
      </c>
      <c r="EM30" s="480">
        <f t="shared" si="63"/>
        <v>0</v>
      </c>
      <c r="EN30" s="480">
        <f t="shared" si="64"/>
        <v>0</v>
      </c>
      <c r="EO30" s="480">
        <f t="shared" si="65"/>
        <v>0</v>
      </c>
      <c r="EP30" s="480">
        <f t="shared" si="66"/>
        <v>0</v>
      </c>
      <c r="EQ30" s="480">
        <f t="shared" si="69"/>
        <v>0</v>
      </c>
      <c r="ER30" s="536">
        <f t="shared" si="70"/>
        <v>0</v>
      </c>
      <c r="ES30" s="484">
        <f t="shared" si="71"/>
        <v>0</v>
      </c>
      <c r="ET30" s="116"/>
      <c r="EV30" s="136"/>
    </row>
    <row r="31" spans="2:155" ht="13.5" customHeight="1" x14ac:dyDescent="0.15">
      <c r="B31" s="360">
        <v>22</v>
      </c>
      <c r="C31" s="528" t="s">
        <v>401</v>
      </c>
      <c r="D31" s="362">
        <f>③入力!J31</f>
        <v>0</v>
      </c>
      <c r="E31" s="137" t="s">
        <v>215</v>
      </c>
      <c r="F31" s="138" t="s">
        <v>437</v>
      </c>
      <c r="G31" s="468">
        <v>0</v>
      </c>
      <c r="H31" s="469">
        <v>0</v>
      </c>
      <c r="I31" s="470">
        <v>0</v>
      </c>
      <c r="J31" s="471">
        <v>0</v>
      </c>
      <c r="K31" s="472">
        <v>0</v>
      </c>
      <c r="L31" s="472">
        <v>0</v>
      </c>
      <c r="M31" s="471">
        <v>0</v>
      </c>
      <c r="N31" s="472">
        <v>0</v>
      </c>
      <c r="O31" s="473">
        <v>0</v>
      </c>
      <c r="P31" s="472">
        <v>0</v>
      </c>
      <c r="Q31" s="472">
        <v>0</v>
      </c>
      <c r="R31" s="473">
        <v>0</v>
      </c>
      <c r="S31" s="472">
        <v>0</v>
      </c>
      <c r="T31" s="472">
        <v>0</v>
      </c>
      <c r="U31" s="472">
        <v>0</v>
      </c>
      <c r="V31" s="470">
        <v>0</v>
      </c>
      <c r="W31" s="471">
        <v>0</v>
      </c>
      <c r="X31" s="472">
        <v>0</v>
      </c>
      <c r="Y31" s="472">
        <v>0</v>
      </c>
      <c r="Z31" s="471">
        <v>0</v>
      </c>
      <c r="AA31" s="472">
        <v>0</v>
      </c>
      <c r="AB31" s="472">
        <v>0</v>
      </c>
      <c r="AC31" s="472">
        <v>0</v>
      </c>
      <c r="AD31" s="472">
        <v>0</v>
      </c>
      <c r="AE31" s="472">
        <v>0</v>
      </c>
      <c r="AF31" s="472">
        <v>0</v>
      </c>
      <c r="AG31" s="472">
        <v>0</v>
      </c>
      <c r="AH31" s="472">
        <v>0</v>
      </c>
      <c r="AI31" s="472">
        <v>0</v>
      </c>
      <c r="AJ31" s="578">
        <v>0</v>
      </c>
      <c r="AK31" s="470">
        <v>0</v>
      </c>
      <c r="AL31" s="471">
        <v>0</v>
      </c>
      <c r="AM31" s="473">
        <v>0</v>
      </c>
      <c r="AN31" s="474">
        <v>0</v>
      </c>
      <c r="AO31" s="472">
        <v>0</v>
      </c>
      <c r="AP31" s="472">
        <v>0</v>
      </c>
      <c r="AQ31" s="472">
        <v>0</v>
      </c>
      <c r="AR31" s="472">
        <v>0</v>
      </c>
      <c r="AS31" s="472">
        <v>0</v>
      </c>
      <c r="AT31" s="472">
        <v>0</v>
      </c>
      <c r="AU31" s="472">
        <v>0</v>
      </c>
      <c r="AV31" s="474">
        <v>0</v>
      </c>
      <c r="AW31" s="475">
        <v>0</v>
      </c>
      <c r="AX31" s="472">
        <v>0</v>
      </c>
      <c r="AY31" s="472">
        <v>0</v>
      </c>
      <c r="AZ31" s="472">
        <v>0</v>
      </c>
      <c r="BA31" s="472">
        <v>0</v>
      </c>
      <c r="BB31" s="475">
        <v>0</v>
      </c>
      <c r="BC31" s="472">
        <v>0</v>
      </c>
      <c r="BD31" s="472">
        <v>0</v>
      </c>
      <c r="BE31" s="472">
        <v>0</v>
      </c>
      <c r="BF31" s="471">
        <v>0</v>
      </c>
      <c r="BG31" s="473">
        <v>0</v>
      </c>
      <c r="BH31" s="472">
        <v>0</v>
      </c>
      <c r="BI31" s="472">
        <v>0</v>
      </c>
      <c r="BJ31" s="472">
        <v>0</v>
      </c>
      <c r="BK31" s="472">
        <v>0</v>
      </c>
      <c r="BL31" s="472">
        <v>0</v>
      </c>
      <c r="BM31" s="472">
        <v>0</v>
      </c>
      <c r="BN31" s="472">
        <v>0</v>
      </c>
      <c r="BO31" s="472">
        <v>0</v>
      </c>
      <c r="BP31" s="472">
        <v>0</v>
      </c>
      <c r="BQ31" s="472">
        <v>0</v>
      </c>
      <c r="BR31" s="472">
        <v>0</v>
      </c>
      <c r="BS31" s="470">
        <v>0</v>
      </c>
      <c r="BT31" s="472">
        <v>0</v>
      </c>
      <c r="BU31" s="472">
        <v>0</v>
      </c>
      <c r="BV31" s="472">
        <v>0</v>
      </c>
      <c r="BW31" s="472">
        <v>0</v>
      </c>
      <c r="BX31" s="472">
        <v>0</v>
      </c>
      <c r="BY31" s="579">
        <v>0</v>
      </c>
      <c r="BZ31" s="476">
        <f t="shared" si="67"/>
        <v>0</v>
      </c>
      <c r="CA31" s="477">
        <f t="shared" si="0"/>
        <v>0</v>
      </c>
      <c r="CB31" s="478">
        <f t="shared" si="1"/>
        <v>0</v>
      </c>
      <c r="CC31" s="479">
        <f t="shared" si="2"/>
        <v>0</v>
      </c>
      <c r="CD31" s="480">
        <f t="shared" si="3"/>
        <v>0</v>
      </c>
      <c r="CE31" s="480">
        <f t="shared" si="4"/>
        <v>0</v>
      </c>
      <c r="CF31" s="479">
        <f t="shared" si="5"/>
        <v>0</v>
      </c>
      <c r="CG31" s="480">
        <f t="shared" si="6"/>
        <v>0</v>
      </c>
      <c r="CH31" s="481">
        <f t="shared" si="7"/>
        <v>0</v>
      </c>
      <c r="CI31" s="480">
        <f t="shared" si="8"/>
        <v>0</v>
      </c>
      <c r="CJ31" s="480">
        <f t="shared" si="9"/>
        <v>0</v>
      </c>
      <c r="CK31" s="481">
        <f t="shared" si="10"/>
        <v>0</v>
      </c>
      <c r="CL31" s="480">
        <f t="shared" si="11"/>
        <v>0</v>
      </c>
      <c r="CM31" s="480">
        <f t="shared" si="12"/>
        <v>0</v>
      </c>
      <c r="CN31" s="480">
        <f t="shared" si="13"/>
        <v>0</v>
      </c>
      <c r="CO31" s="478">
        <f t="shared" si="14"/>
        <v>0</v>
      </c>
      <c r="CP31" s="479">
        <f t="shared" si="15"/>
        <v>0</v>
      </c>
      <c r="CQ31" s="480">
        <f t="shared" si="16"/>
        <v>0</v>
      </c>
      <c r="CR31" s="480">
        <f t="shared" si="17"/>
        <v>0</v>
      </c>
      <c r="CS31" s="479">
        <f t="shared" si="18"/>
        <v>0</v>
      </c>
      <c r="CT31" s="480">
        <f t="shared" si="19"/>
        <v>0</v>
      </c>
      <c r="CU31" s="480">
        <f t="shared" si="20"/>
        <v>0</v>
      </c>
      <c r="CV31" s="480">
        <f t="shared" si="21"/>
        <v>0</v>
      </c>
      <c r="CW31" s="480">
        <f t="shared" si="22"/>
        <v>0</v>
      </c>
      <c r="CX31" s="480">
        <f t="shared" si="23"/>
        <v>0</v>
      </c>
      <c r="CY31" s="480">
        <f t="shared" si="24"/>
        <v>0</v>
      </c>
      <c r="CZ31" s="480">
        <f t="shared" si="25"/>
        <v>0</v>
      </c>
      <c r="DA31" s="480">
        <f t="shared" si="26"/>
        <v>0</v>
      </c>
      <c r="DB31" s="480">
        <f t="shared" si="27"/>
        <v>0</v>
      </c>
      <c r="DC31" s="572">
        <f t="shared" si="28"/>
        <v>0</v>
      </c>
      <c r="DD31" s="478">
        <f t="shared" si="29"/>
        <v>0</v>
      </c>
      <c r="DE31" s="479">
        <f t="shared" si="30"/>
        <v>0</v>
      </c>
      <c r="DF31" s="481">
        <f t="shared" si="31"/>
        <v>0</v>
      </c>
      <c r="DG31" s="482">
        <f t="shared" si="32"/>
        <v>0</v>
      </c>
      <c r="DH31" s="480">
        <f t="shared" si="33"/>
        <v>0</v>
      </c>
      <c r="DI31" s="480">
        <f t="shared" si="34"/>
        <v>0</v>
      </c>
      <c r="DJ31" s="480">
        <f t="shared" si="35"/>
        <v>0</v>
      </c>
      <c r="DK31" s="480">
        <f t="shared" si="36"/>
        <v>0</v>
      </c>
      <c r="DL31" s="480">
        <f t="shared" si="37"/>
        <v>0</v>
      </c>
      <c r="DM31" s="480">
        <f t="shared" si="38"/>
        <v>0</v>
      </c>
      <c r="DN31" s="480">
        <f t="shared" si="39"/>
        <v>0</v>
      </c>
      <c r="DO31" s="482">
        <f t="shared" si="68"/>
        <v>0</v>
      </c>
      <c r="DP31" s="483">
        <f t="shared" si="40"/>
        <v>0</v>
      </c>
      <c r="DQ31" s="480">
        <f t="shared" si="41"/>
        <v>0</v>
      </c>
      <c r="DR31" s="480">
        <f t="shared" si="42"/>
        <v>0</v>
      </c>
      <c r="DS31" s="480">
        <f t="shared" si="43"/>
        <v>0</v>
      </c>
      <c r="DT31" s="480">
        <f t="shared" si="44"/>
        <v>0</v>
      </c>
      <c r="DU31" s="483">
        <f t="shared" si="45"/>
        <v>0</v>
      </c>
      <c r="DV31" s="480">
        <f t="shared" si="46"/>
        <v>0</v>
      </c>
      <c r="DW31" s="480">
        <f t="shared" si="47"/>
        <v>0</v>
      </c>
      <c r="DX31" s="480">
        <f t="shared" si="48"/>
        <v>0</v>
      </c>
      <c r="DY31" s="479">
        <f t="shared" si="49"/>
        <v>0</v>
      </c>
      <c r="DZ31" s="481">
        <f t="shared" si="50"/>
        <v>0</v>
      </c>
      <c r="EA31" s="480">
        <f t="shared" si="51"/>
        <v>0</v>
      </c>
      <c r="EB31" s="480">
        <f t="shared" si="52"/>
        <v>0</v>
      </c>
      <c r="EC31" s="480">
        <f t="shared" si="53"/>
        <v>0</v>
      </c>
      <c r="ED31" s="480">
        <f t="shared" si="54"/>
        <v>0</v>
      </c>
      <c r="EE31" s="480">
        <f t="shared" si="55"/>
        <v>0</v>
      </c>
      <c r="EF31" s="480">
        <f t="shared" si="56"/>
        <v>0</v>
      </c>
      <c r="EG31" s="480">
        <f t="shared" si="57"/>
        <v>0</v>
      </c>
      <c r="EH31" s="480">
        <f t="shared" si="58"/>
        <v>0</v>
      </c>
      <c r="EI31" s="480">
        <f t="shared" si="59"/>
        <v>0</v>
      </c>
      <c r="EJ31" s="480">
        <f t="shared" si="60"/>
        <v>0</v>
      </c>
      <c r="EK31" s="480">
        <f t="shared" si="61"/>
        <v>0</v>
      </c>
      <c r="EL31" s="478">
        <f t="shared" si="62"/>
        <v>0</v>
      </c>
      <c r="EM31" s="480">
        <f t="shared" si="63"/>
        <v>0</v>
      </c>
      <c r="EN31" s="480">
        <f t="shared" si="64"/>
        <v>0</v>
      </c>
      <c r="EO31" s="480">
        <f t="shared" si="65"/>
        <v>0</v>
      </c>
      <c r="EP31" s="480">
        <f t="shared" si="66"/>
        <v>0</v>
      </c>
      <c r="EQ31" s="480">
        <f t="shared" si="69"/>
        <v>0</v>
      </c>
      <c r="ER31" s="536">
        <f t="shared" si="70"/>
        <v>0</v>
      </c>
      <c r="ES31" s="484">
        <f t="shared" si="71"/>
        <v>0</v>
      </c>
      <c r="ET31" s="116"/>
      <c r="EV31" s="136"/>
    </row>
    <row r="32" spans="2:155" ht="13.5" customHeight="1" x14ac:dyDescent="0.15">
      <c r="B32" s="131">
        <v>23</v>
      </c>
      <c r="C32" s="139" t="s">
        <v>86</v>
      </c>
      <c r="D32" s="140">
        <f>③入力!J32</f>
        <v>0</v>
      </c>
      <c r="E32" s="137" t="s">
        <v>216</v>
      </c>
      <c r="F32" s="138" t="s">
        <v>217</v>
      </c>
      <c r="G32" s="468">
        <v>2.9355005377173261E-3</v>
      </c>
      <c r="H32" s="469">
        <v>1.8707096475405649E-3</v>
      </c>
      <c r="I32" s="470">
        <v>2.4087556446769228E-3</v>
      </c>
      <c r="J32" s="471">
        <v>2.560433841107343E-3</v>
      </c>
      <c r="K32" s="472">
        <v>2.5732640996684584E-3</v>
      </c>
      <c r="L32" s="472">
        <v>1.9767031415460642E-3</v>
      </c>
      <c r="M32" s="471">
        <v>2.1940238720237698E-3</v>
      </c>
      <c r="N32" s="472">
        <v>1.9638229085953991E-3</v>
      </c>
      <c r="O32" s="473">
        <v>2.1074979569511254E-3</v>
      </c>
      <c r="P32" s="472">
        <v>2.1075450111398808E-3</v>
      </c>
      <c r="Q32" s="472">
        <v>2.1041058497933804E-3</v>
      </c>
      <c r="R32" s="473">
        <v>2.3320997352719464E-3</v>
      </c>
      <c r="S32" s="472">
        <v>1.9078108821315302E-3</v>
      </c>
      <c r="T32" s="472">
        <v>2.507196062059131E-3</v>
      </c>
      <c r="U32" s="472">
        <v>2.241621544824538E-3</v>
      </c>
      <c r="V32" s="470">
        <v>1.3081627735655695E-3</v>
      </c>
      <c r="W32" s="471">
        <v>7.1887345841870824E-4</v>
      </c>
      <c r="X32" s="472">
        <v>6.8011999925466303E-4</v>
      </c>
      <c r="Y32" s="472">
        <v>7.2376868117577698E-4</v>
      </c>
      <c r="Z32" s="471">
        <v>1.3481854671170269E-3</v>
      </c>
      <c r="AA32" s="472">
        <v>1.4339985284622431E-3</v>
      </c>
      <c r="AB32" s="472">
        <v>1.3335749229932959E-3</v>
      </c>
      <c r="AC32" s="472">
        <v>1.487672538720409E-3</v>
      </c>
      <c r="AD32" s="472">
        <v>1.2906683248311494E-3</v>
      </c>
      <c r="AE32" s="472">
        <v>1.4841239416063792E-3</v>
      </c>
      <c r="AF32" s="472">
        <v>1.2332888494650056E-3</v>
      </c>
      <c r="AG32" s="472">
        <v>1.3537246912620213E-3</v>
      </c>
      <c r="AH32" s="472">
        <v>1.6263223280502956E-3</v>
      </c>
      <c r="AI32" s="472">
        <v>5.3171924745467362E-3</v>
      </c>
      <c r="AJ32" s="578">
        <v>3.3107977208292603E-3</v>
      </c>
      <c r="AK32" s="470">
        <v>3.2522558415029436E-3</v>
      </c>
      <c r="AL32" s="471">
        <v>4.7700614996128068E-3</v>
      </c>
      <c r="AM32" s="473">
        <v>4.7630799096190293E-3</v>
      </c>
      <c r="AN32" s="474">
        <v>4.9662228350525221E-3</v>
      </c>
      <c r="AO32" s="472">
        <v>5.2693302074040974E-3</v>
      </c>
      <c r="AP32" s="472">
        <v>1.67294495214467E-3</v>
      </c>
      <c r="AQ32" s="472">
        <v>1.7860737279894764E-3</v>
      </c>
      <c r="AR32" s="472">
        <v>5.7721344258047872E-3</v>
      </c>
      <c r="AS32" s="472">
        <v>3.2294871533649831E-3</v>
      </c>
      <c r="AT32" s="472">
        <v>3.4231448763250884E-3</v>
      </c>
      <c r="AU32" s="472">
        <v>3.7153056020980549E-3</v>
      </c>
      <c r="AV32" s="474">
        <v>3.9088810313721249E-3</v>
      </c>
      <c r="AW32" s="475">
        <v>3.7031124670139199E-3</v>
      </c>
      <c r="AX32" s="472">
        <v>3.1798058961033469E-3</v>
      </c>
      <c r="AY32" s="472">
        <v>9.8403505624887894E-3</v>
      </c>
      <c r="AZ32" s="472">
        <v>2.9830197338228544E-3</v>
      </c>
      <c r="BA32" s="472">
        <v>4.1386126382111314E-3</v>
      </c>
      <c r="BB32" s="475">
        <v>5.9333947355664357E-3</v>
      </c>
      <c r="BC32" s="472">
        <v>5.8104445996000143E-3</v>
      </c>
      <c r="BD32" s="472">
        <v>6.4907198798412188E-3</v>
      </c>
      <c r="BE32" s="472">
        <v>5.1900788850635319E-3</v>
      </c>
      <c r="BF32" s="471">
        <v>2.1670951502833374E-3</v>
      </c>
      <c r="BG32" s="473">
        <v>2.3072170350778424E-3</v>
      </c>
      <c r="BH32" s="472">
        <v>2.3820964215542687E-3</v>
      </c>
      <c r="BI32" s="472">
        <v>3.8950051952328772E-3</v>
      </c>
      <c r="BJ32" s="472">
        <v>2.2408517511630817E-3</v>
      </c>
      <c r="BK32" s="472">
        <v>1.4400697103808847E-3</v>
      </c>
      <c r="BL32" s="472">
        <v>1.6611481353784141E-3</v>
      </c>
      <c r="BM32" s="472">
        <v>1.7412317435908317E-3</v>
      </c>
      <c r="BN32" s="472">
        <v>2.6054573950784316E-3</v>
      </c>
      <c r="BO32" s="472">
        <v>1.1474514707162471E-3</v>
      </c>
      <c r="BP32" s="472">
        <v>1.0366849326212903E-2</v>
      </c>
      <c r="BQ32" s="472">
        <v>1.832882233716008E-3</v>
      </c>
      <c r="BR32" s="472">
        <v>1.291137940572871E-3</v>
      </c>
      <c r="BS32" s="470">
        <v>3.3933840326912648E-3</v>
      </c>
      <c r="BT32" s="472">
        <v>3.139661148632354E-3</v>
      </c>
      <c r="BU32" s="472">
        <v>2.7645656106288735E-3</v>
      </c>
      <c r="BV32" s="472">
        <v>2.4899900861505828E-3</v>
      </c>
      <c r="BW32" s="472">
        <v>5.3539589202508077E-3</v>
      </c>
      <c r="BX32" s="472">
        <v>2.7608032149785159E-3</v>
      </c>
      <c r="BY32" s="579">
        <v>3.4296623096135917E-3</v>
      </c>
      <c r="BZ32" s="476">
        <f t="shared" si="67"/>
        <v>0</v>
      </c>
      <c r="CA32" s="477">
        <f t="shared" si="0"/>
        <v>0</v>
      </c>
      <c r="CB32" s="478">
        <f t="shared" si="1"/>
        <v>0</v>
      </c>
      <c r="CC32" s="479">
        <f t="shared" si="2"/>
        <v>0</v>
      </c>
      <c r="CD32" s="480">
        <f t="shared" si="3"/>
        <v>0</v>
      </c>
      <c r="CE32" s="480">
        <f t="shared" si="4"/>
        <v>0</v>
      </c>
      <c r="CF32" s="479">
        <f t="shared" si="5"/>
        <v>0</v>
      </c>
      <c r="CG32" s="480">
        <f t="shared" si="6"/>
        <v>0</v>
      </c>
      <c r="CH32" s="481">
        <f t="shared" si="7"/>
        <v>0</v>
      </c>
      <c r="CI32" s="480">
        <f t="shared" si="8"/>
        <v>0</v>
      </c>
      <c r="CJ32" s="480">
        <f t="shared" si="9"/>
        <v>0</v>
      </c>
      <c r="CK32" s="481">
        <f t="shared" si="10"/>
        <v>0</v>
      </c>
      <c r="CL32" s="480">
        <f t="shared" si="11"/>
        <v>0</v>
      </c>
      <c r="CM32" s="480">
        <f t="shared" si="12"/>
        <v>0</v>
      </c>
      <c r="CN32" s="480">
        <f t="shared" si="13"/>
        <v>0</v>
      </c>
      <c r="CO32" s="478">
        <f t="shared" si="14"/>
        <v>0</v>
      </c>
      <c r="CP32" s="479">
        <f t="shared" si="15"/>
        <v>0</v>
      </c>
      <c r="CQ32" s="480">
        <f t="shared" si="16"/>
        <v>0</v>
      </c>
      <c r="CR32" s="480">
        <f t="shared" si="17"/>
        <v>0</v>
      </c>
      <c r="CS32" s="479">
        <f t="shared" si="18"/>
        <v>0</v>
      </c>
      <c r="CT32" s="480">
        <f t="shared" si="19"/>
        <v>0</v>
      </c>
      <c r="CU32" s="480">
        <f t="shared" si="20"/>
        <v>0</v>
      </c>
      <c r="CV32" s="480">
        <f t="shared" si="21"/>
        <v>0</v>
      </c>
      <c r="CW32" s="480">
        <f t="shared" si="22"/>
        <v>0</v>
      </c>
      <c r="CX32" s="480">
        <f t="shared" si="23"/>
        <v>0</v>
      </c>
      <c r="CY32" s="480">
        <f t="shared" si="24"/>
        <v>0</v>
      </c>
      <c r="CZ32" s="480">
        <f t="shared" si="25"/>
        <v>0</v>
      </c>
      <c r="DA32" s="480">
        <f t="shared" si="26"/>
        <v>0</v>
      </c>
      <c r="DB32" s="480">
        <f t="shared" si="27"/>
        <v>0</v>
      </c>
      <c r="DC32" s="572">
        <f t="shared" si="28"/>
        <v>0</v>
      </c>
      <c r="DD32" s="478">
        <f t="shared" si="29"/>
        <v>0</v>
      </c>
      <c r="DE32" s="479">
        <f t="shared" si="30"/>
        <v>0</v>
      </c>
      <c r="DF32" s="481">
        <f t="shared" si="31"/>
        <v>0</v>
      </c>
      <c r="DG32" s="482">
        <f t="shared" si="32"/>
        <v>0</v>
      </c>
      <c r="DH32" s="480">
        <f t="shared" si="33"/>
        <v>0</v>
      </c>
      <c r="DI32" s="480">
        <f t="shared" si="34"/>
        <v>0</v>
      </c>
      <c r="DJ32" s="480">
        <f t="shared" si="35"/>
        <v>0</v>
      </c>
      <c r="DK32" s="480">
        <f t="shared" si="36"/>
        <v>0</v>
      </c>
      <c r="DL32" s="480">
        <f t="shared" si="37"/>
        <v>0</v>
      </c>
      <c r="DM32" s="480">
        <f t="shared" si="38"/>
        <v>0</v>
      </c>
      <c r="DN32" s="480">
        <f t="shared" si="39"/>
        <v>0</v>
      </c>
      <c r="DO32" s="482">
        <f t="shared" si="68"/>
        <v>0</v>
      </c>
      <c r="DP32" s="483">
        <f t="shared" si="40"/>
        <v>0</v>
      </c>
      <c r="DQ32" s="480">
        <f t="shared" si="41"/>
        <v>0</v>
      </c>
      <c r="DR32" s="480">
        <f t="shared" si="42"/>
        <v>0</v>
      </c>
      <c r="DS32" s="480">
        <f t="shared" si="43"/>
        <v>0</v>
      </c>
      <c r="DT32" s="480">
        <f t="shared" si="44"/>
        <v>0</v>
      </c>
      <c r="DU32" s="483">
        <f t="shared" si="45"/>
        <v>0</v>
      </c>
      <c r="DV32" s="480">
        <f t="shared" si="46"/>
        <v>0</v>
      </c>
      <c r="DW32" s="480">
        <f t="shared" si="47"/>
        <v>0</v>
      </c>
      <c r="DX32" s="480">
        <f t="shared" si="48"/>
        <v>0</v>
      </c>
      <c r="DY32" s="479">
        <f t="shared" si="49"/>
        <v>0</v>
      </c>
      <c r="DZ32" s="481">
        <f t="shared" si="50"/>
        <v>0</v>
      </c>
      <c r="EA32" s="480">
        <f t="shared" si="51"/>
        <v>0</v>
      </c>
      <c r="EB32" s="480">
        <f t="shared" si="52"/>
        <v>0</v>
      </c>
      <c r="EC32" s="480">
        <f t="shared" si="53"/>
        <v>0</v>
      </c>
      <c r="ED32" s="480">
        <f t="shared" si="54"/>
        <v>0</v>
      </c>
      <c r="EE32" s="480">
        <f t="shared" si="55"/>
        <v>0</v>
      </c>
      <c r="EF32" s="480">
        <f t="shared" si="56"/>
        <v>0</v>
      </c>
      <c r="EG32" s="480">
        <f t="shared" si="57"/>
        <v>0</v>
      </c>
      <c r="EH32" s="480">
        <f t="shared" si="58"/>
        <v>0</v>
      </c>
      <c r="EI32" s="480">
        <f t="shared" si="59"/>
        <v>0</v>
      </c>
      <c r="EJ32" s="480">
        <f t="shared" si="60"/>
        <v>0</v>
      </c>
      <c r="EK32" s="480">
        <f t="shared" si="61"/>
        <v>0</v>
      </c>
      <c r="EL32" s="478">
        <f t="shared" si="62"/>
        <v>0</v>
      </c>
      <c r="EM32" s="480">
        <f t="shared" si="63"/>
        <v>0</v>
      </c>
      <c r="EN32" s="480">
        <f t="shared" si="64"/>
        <v>0</v>
      </c>
      <c r="EO32" s="480">
        <f t="shared" si="65"/>
        <v>0</v>
      </c>
      <c r="EP32" s="480">
        <f t="shared" si="66"/>
        <v>0</v>
      </c>
      <c r="EQ32" s="480">
        <f t="shared" si="69"/>
        <v>0</v>
      </c>
      <c r="ER32" s="536">
        <f t="shared" si="70"/>
        <v>0</v>
      </c>
      <c r="ES32" s="484">
        <f t="shared" si="71"/>
        <v>0</v>
      </c>
      <c r="ET32" s="116"/>
      <c r="EV32" s="136"/>
    </row>
    <row r="33" spans="2:152" ht="13.5" customHeight="1" x14ac:dyDescent="0.15">
      <c r="B33" s="360">
        <v>24</v>
      </c>
      <c r="C33" s="361" t="s">
        <v>305</v>
      </c>
      <c r="D33" s="362">
        <f>③入力!J33</f>
        <v>0</v>
      </c>
      <c r="E33" s="137" t="s">
        <v>218</v>
      </c>
      <c r="F33" s="138" t="s">
        <v>65</v>
      </c>
      <c r="G33" s="468">
        <v>8.1066605152131752E-4</v>
      </c>
      <c r="H33" s="469">
        <v>8.5620254355438274E-4</v>
      </c>
      <c r="I33" s="470">
        <v>7.7387289188596557E-4</v>
      </c>
      <c r="J33" s="471">
        <v>8.3865622827239959E-4</v>
      </c>
      <c r="K33" s="472">
        <v>8.4744701322587036E-4</v>
      </c>
      <c r="L33" s="472">
        <v>4.3870707478190711E-4</v>
      </c>
      <c r="M33" s="471">
        <v>6.8215871682306573E-4</v>
      </c>
      <c r="N33" s="472">
        <v>7.7484169182675611E-4</v>
      </c>
      <c r="O33" s="473">
        <v>7.9232171529481765E-4</v>
      </c>
      <c r="P33" s="472">
        <v>7.9673878774221322E-4</v>
      </c>
      <c r="Q33" s="472">
        <v>4.7389771391742808E-4</v>
      </c>
      <c r="R33" s="473">
        <v>5.1881776238305261E-4</v>
      </c>
      <c r="S33" s="472">
        <v>8.7509274080677026E-4</v>
      </c>
      <c r="T33" s="472">
        <v>3.7178953011523234E-4</v>
      </c>
      <c r="U33" s="472">
        <v>3.6307954599270681E-4</v>
      </c>
      <c r="V33" s="470">
        <v>9.4228122163770071E-4</v>
      </c>
      <c r="W33" s="471">
        <v>8.16046760210772E-4</v>
      </c>
      <c r="X33" s="472">
        <v>7.0807013621033412E-4</v>
      </c>
      <c r="Y33" s="472">
        <v>8.2968604915271992E-4</v>
      </c>
      <c r="Z33" s="471">
        <v>9.5085467280245524E-4</v>
      </c>
      <c r="AA33" s="472">
        <v>8.6340225535684796E-4</v>
      </c>
      <c r="AB33" s="472">
        <v>1.0847375732318657E-3</v>
      </c>
      <c r="AC33" s="472">
        <v>1.0575795070299349E-3</v>
      </c>
      <c r="AD33" s="472">
        <v>9.8589878378544217E-4</v>
      </c>
      <c r="AE33" s="472">
        <v>9.3682242161200022E-4</v>
      </c>
      <c r="AF33" s="472">
        <v>9.5435717510276169E-4</v>
      </c>
      <c r="AG33" s="472">
        <v>9.3538496610280923E-4</v>
      </c>
      <c r="AH33" s="472">
        <v>8.2069043406241763E-4</v>
      </c>
      <c r="AI33" s="472">
        <v>1.4813537112982255E-3</v>
      </c>
      <c r="AJ33" s="578">
        <v>4.4556083120874204E-4</v>
      </c>
      <c r="AK33" s="470">
        <v>5.047243179884277E-4</v>
      </c>
      <c r="AL33" s="471">
        <v>6.4033570630566696E-4</v>
      </c>
      <c r="AM33" s="473">
        <v>6.3946530320725962E-4</v>
      </c>
      <c r="AN33" s="474">
        <v>6.8432874412593014E-4</v>
      </c>
      <c r="AO33" s="472">
        <v>6.3822201767931746E-4</v>
      </c>
      <c r="AP33" s="472">
        <v>6.0317062900454082E-4</v>
      </c>
      <c r="AQ33" s="472">
        <v>5.613374573681211E-4</v>
      </c>
      <c r="AR33" s="472">
        <v>7.5206621539197392E-4</v>
      </c>
      <c r="AS33" s="472">
        <v>7.3605819189470037E-4</v>
      </c>
      <c r="AT33" s="472">
        <v>4.4169611307420494E-4</v>
      </c>
      <c r="AU33" s="472">
        <v>1.4569825890580607E-4</v>
      </c>
      <c r="AV33" s="474">
        <v>4.5081831574635031E-4</v>
      </c>
      <c r="AW33" s="475">
        <v>4.2864660009341542E-4</v>
      </c>
      <c r="AX33" s="472">
        <v>4.205621514090501E-4</v>
      </c>
      <c r="AY33" s="472">
        <v>4.3564051969351408E-4</v>
      </c>
      <c r="AZ33" s="472">
        <v>5.9660394676457095E-4</v>
      </c>
      <c r="BA33" s="472">
        <v>6.1770337883748226E-4</v>
      </c>
      <c r="BB33" s="475">
        <v>6.6896117116680396E-4</v>
      </c>
      <c r="BC33" s="472">
        <v>6.7453226512668193E-4</v>
      </c>
      <c r="BD33" s="472">
        <v>6.4370775667846802E-4</v>
      </c>
      <c r="BE33" s="472">
        <v>6.9269977151246347E-4</v>
      </c>
      <c r="BF33" s="471">
        <v>4.5223050591051316E-4</v>
      </c>
      <c r="BG33" s="473">
        <v>7.1168329031367171E-4</v>
      </c>
      <c r="BH33" s="472">
        <v>3.1059003271049953E-4</v>
      </c>
      <c r="BI33" s="472">
        <v>2.384697058305843E-4</v>
      </c>
      <c r="BJ33" s="472">
        <v>3.2418413658958289E-4</v>
      </c>
      <c r="BK33" s="472">
        <v>2.4123460753514184E-3</v>
      </c>
      <c r="BL33" s="472">
        <v>3.3790435673070225E-4</v>
      </c>
      <c r="BM33" s="472">
        <v>3.145450891647954E-4</v>
      </c>
      <c r="BN33" s="472">
        <v>3.8177653346907611E-4</v>
      </c>
      <c r="BO33" s="472">
        <v>1.9585809586363529E-4</v>
      </c>
      <c r="BP33" s="472">
        <v>4.2420403633046074E-4</v>
      </c>
      <c r="BQ33" s="472">
        <v>2.6211464107096392E-4</v>
      </c>
      <c r="BR33" s="472">
        <v>1.0517929342703952E-4</v>
      </c>
      <c r="BS33" s="470">
        <v>3.6209760409238611E-4</v>
      </c>
      <c r="BT33" s="472">
        <v>3.5652784893126376E-4</v>
      </c>
      <c r="BU33" s="472">
        <v>5.106046911754153E-4</v>
      </c>
      <c r="BV33" s="472">
        <v>3.4275789457504936E-4</v>
      </c>
      <c r="BW33" s="472">
        <v>2.7479746932016944E-4</v>
      </c>
      <c r="BX33" s="472">
        <v>2.3503240798977774E-4</v>
      </c>
      <c r="BY33" s="579">
        <v>3.1248115120962905E-4</v>
      </c>
      <c r="BZ33" s="476">
        <f t="shared" si="67"/>
        <v>0</v>
      </c>
      <c r="CA33" s="477">
        <f t="shared" si="0"/>
        <v>0</v>
      </c>
      <c r="CB33" s="478">
        <f t="shared" si="1"/>
        <v>0</v>
      </c>
      <c r="CC33" s="479">
        <f t="shared" si="2"/>
        <v>0</v>
      </c>
      <c r="CD33" s="480">
        <f t="shared" si="3"/>
        <v>0</v>
      </c>
      <c r="CE33" s="480">
        <f t="shared" si="4"/>
        <v>0</v>
      </c>
      <c r="CF33" s="479">
        <f t="shared" si="5"/>
        <v>0</v>
      </c>
      <c r="CG33" s="480">
        <f t="shared" si="6"/>
        <v>0</v>
      </c>
      <c r="CH33" s="481">
        <f t="shared" si="7"/>
        <v>0</v>
      </c>
      <c r="CI33" s="480">
        <f t="shared" si="8"/>
        <v>0</v>
      </c>
      <c r="CJ33" s="480">
        <f t="shared" si="9"/>
        <v>0</v>
      </c>
      <c r="CK33" s="481">
        <f t="shared" si="10"/>
        <v>0</v>
      </c>
      <c r="CL33" s="480">
        <f t="shared" si="11"/>
        <v>0</v>
      </c>
      <c r="CM33" s="480">
        <f t="shared" si="12"/>
        <v>0</v>
      </c>
      <c r="CN33" s="480">
        <f t="shared" si="13"/>
        <v>0</v>
      </c>
      <c r="CO33" s="478">
        <f t="shared" si="14"/>
        <v>0</v>
      </c>
      <c r="CP33" s="479">
        <f t="shared" si="15"/>
        <v>0</v>
      </c>
      <c r="CQ33" s="480">
        <f t="shared" si="16"/>
        <v>0</v>
      </c>
      <c r="CR33" s="480">
        <f t="shared" si="17"/>
        <v>0</v>
      </c>
      <c r="CS33" s="479">
        <f t="shared" si="18"/>
        <v>0</v>
      </c>
      <c r="CT33" s="480">
        <f t="shared" si="19"/>
        <v>0</v>
      </c>
      <c r="CU33" s="480">
        <f t="shared" si="20"/>
        <v>0</v>
      </c>
      <c r="CV33" s="480">
        <f t="shared" si="21"/>
        <v>0</v>
      </c>
      <c r="CW33" s="480">
        <f t="shared" si="22"/>
        <v>0</v>
      </c>
      <c r="CX33" s="480">
        <f t="shared" si="23"/>
        <v>0</v>
      </c>
      <c r="CY33" s="480">
        <f t="shared" si="24"/>
        <v>0</v>
      </c>
      <c r="CZ33" s="480">
        <f t="shared" si="25"/>
        <v>0</v>
      </c>
      <c r="DA33" s="480">
        <f t="shared" si="26"/>
        <v>0</v>
      </c>
      <c r="DB33" s="480">
        <f t="shared" si="27"/>
        <v>0</v>
      </c>
      <c r="DC33" s="572">
        <f t="shared" si="28"/>
        <v>0</v>
      </c>
      <c r="DD33" s="478">
        <f t="shared" si="29"/>
        <v>0</v>
      </c>
      <c r="DE33" s="479">
        <f t="shared" si="30"/>
        <v>0</v>
      </c>
      <c r="DF33" s="481">
        <f t="shared" si="31"/>
        <v>0</v>
      </c>
      <c r="DG33" s="482">
        <f t="shared" si="32"/>
        <v>0</v>
      </c>
      <c r="DH33" s="480">
        <f t="shared" si="33"/>
        <v>0</v>
      </c>
      <c r="DI33" s="480">
        <f t="shared" si="34"/>
        <v>0</v>
      </c>
      <c r="DJ33" s="480">
        <f t="shared" si="35"/>
        <v>0</v>
      </c>
      <c r="DK33" s="480">
        <f t="shared" si="36"/>
        <v>0</v>
      </c>
      <c r="DL33" s="480">
        <f t="shared" si="37"/>
        <v>0</v>
      </c>
      <c r="DM33" s="480">
        <f t="shared" si="38"/>
        <v>0</v>
      </c>
      <c r="DN33" s="480">
        <f t="shared" si="39"/>
        <v>0</v>
      </c>
      <c r="DO33" s="482">
        <f t="shared" si="68"/>
        <v>0</v>
      </c>
      <c r="DP33" s="483">
        <f t="shared" si="40"/>
        <v>0</v>
      </c>
      <c r="DQ33" s="480">
        <f t="shared" si="41"/>
        <v>0</v>
      </c>
      <c r="DR33" s="480">
        <f t="shared" si="42"/>
        <v>0</v>
      </c>
      <c r="DS33" s="480">
        <f t="shared" si="43"/>
        <v>0</v>
      </c>
      <c r="DT33" s="480">
        <f t="shared" si="44"/>
        <v>0</v>
      </c>
      <c r="DU33" s="483">
        <f t="shared" si="45"/>
        <v>0</v>
      </c>
      <c r="DV33" s="480">
        <f t="shared" si="46"/>
        <v>0</v>
      </c>
      <c r="DW33" s="480">
        <f t="shared" si="47"/>
        <v>0</v>
      </c>
      <c r="DX33" s="480">
        <f t="shared" si="48"/>
        <v>0</v>
      </c>
      <c r="DY33" s="479">
        <f t="shared" si="49"/>
        <v>0</v>
      </c>
      <c r="DZ33" s="481">
        <f t="shared" si="50"/>
        <v>0</v>
      </c>
      <c r="EA33" s="480">
        <f t="shared" si="51"/>
        <v>0</v>
      </c>
      <c r="EB33" s="480">
        <f t="shared" si="52"/>
        <v>0</v>
      </c>
      <c r="EC33" s="480">
        <f t="shared" si="53"/>
        <v>0</v>
      </c>
      <c r="ED33" s="480">
        <f t="shared" si="54"/>
        <v>0</v>
      </c>
      <c r="EE33" s="480">
        <f t="shared" si="55"/>
        <v>0</v>
      </c>
      <c r="EF33" s="480">
        <f t="shared" si="56"/>
        <v>0</v>
      </c>
      <c r="EG33" s="480">
        <f t="shared" si="57"/>
        <v>0</v>
      </c>
      <c r="EH33" s="480">
        <f t="shared" si="58"/>
        <v>0</v>
      </c>
      <c r="EI33" s="480">
        <f t="shared" si="59"/>
        <v>0</v>
      </c>
      <c r="EJ33" s="480">
        <f t="shared" si="60"/>
        <v>0</v>
      </c>
      <c r="EK33" s="480">
        <f t="shared" si="61"/>
        <v>0</v>
      </c>
      <c r="EL33" s="478">
        <f t="shared" si="62"/>
        <v>0</v>
      </c>
      <c r="EM33" s="480">
        <f t="shared" si="63"/>
        <v>0</v>
      </c>
      <c r="EN33" s="480">
        <f t="shared" si="64"/>
        <v>0</v>
      </c>
      <c r="EO33" s="480">
        <f t="shared" si="65"/>
        <v>0</v>
      </c>
      <c r="EP33" s="480">
        <f t="shared" si="66"/>
        <v>0</v>
      </c>
      <c r="EQ33" s="480">
        <f t="shared" si="69"/>
        <v>0</v>
      </c>
      <c r="ER33" s="536">
        <f t="shared" si="70"/>
        <v>0</v>
      </c>
      <c r="ES33" s="484">
        <f t="shared" si="71"/>
        <v>0</v>
      </c>
      <c r="ET33" s="116"/>
      <c r="EV33" s="136"/>
    </row>
    <row r="34" spans="2:152" ht="13.5" customHeight="1" x14ac:dyDescent="0.15">
      <c r="B34" s="141">
        <v>25</v>
      </c>
      <c r="C34" s="142" t="s">
        <v>87</v>
      </c>
      <c r="D34" s="161">
        <f>③入力!J34</f>
        <v>0</v>
      </c>
      <c r="E34" s="143" t="s">
        <v>219</v>
      </c>
      <c r="F34" s="144" t="s">
        <v>581</v>
      </c>
      <c r="G34" s="485">
        <v>2.8320534270347697E-3</v>
      </c>
      <c r="H34" s="486">
        <v>3.1461122829915087E-3</v>
      </c>
      <c r="I34" s="487">
        <v>4.8062616587802734E-3</v>
      </c>
      <c r="J34" s="488">
        <v>3.6374666877351976E-3</v>
      </c>
      <c r="K34" s="489">
        <v>3.6283057055927401E-3</v>
      </c>
      <c r="L34" s="489">
        <v>4.0542584841914177E-3</v>
      </c>
      <c r="M34" s="488">
        <v>6.4609320194984081E-3</v>
      </c>
      <c r="N34" s="489">
        <v>6.2388115531568115E-3</v>
      </c>
      <c r="O34" s="490">
        <v>6.8357523568004933E-3</v>
      </c>
      <c r="P34" s="489">
        <v>6.8340729681254523E-3</v>
      </c>
      <c r="Q34" s="489">
        <v>6.956818440307844E-3</v>
      </c>
      <c r="R34" s="490">
        <v>5.9491368055354325E-3</v>
      </c>
      <c r="S34" s="489">
        <v>5.6174431529428387E-3</v>
      </c>
      <c r="T34" s="489">
        <v>6.0860207697445191E-3</v>
      </c>
      <c r="U34" s="489">
        <v>4.2622381486100364E-3</v>
      </c>
      <c r="V34" s="487">
        <v>1.4103650668574443E-3</v>
      </c>
      <c r="W34" s="488">
        <v>1.3834134577708863E-3</v>
      </c>
      <c r="X34" s="489">
        <v>1.2298060260495277E-3</v>
      </c>
      <c r="Y34" s="489">
        <v>1.4028166958724002E-3</v>
      </c>
      <c r="Z34" s="488">
        <v>1.4121955361421643E-3</v>
      </c>
      <c r="AA34" s="489">
        <v>1.3063651515834046E-3</v>
      </c>
      <c r="AB34" s="489">
        <v>1.4447061665760705E-3</v>
      </c>
      <c r="AC34" s="489">
        <v>1.7412348484483753E-3</v>
      </c>
      <c r="AD34" s="489">
        <v>1.4583938440643576E-3</v>
      </c>
      <c r="AE34" s="489">
        <v>1.3649667037697651E-3</v>
      </c>
      <c r="AF34" s="489">
        <v>1.4137158154011863E-3</v>
      </c>
      <c r="AG34" s="489">
        <v>1.3805039268487414E-3</v>
      </c>
      <c r="AH34" s="489">
        <v>1.9124345894665513E-3</v>
      </c>
      <c r="AI34" s="489">
        <v>2.350760841495153E-3</v>
      </c>
      <c r="AJ34" s="580">
        <v>2.621422743661928E-3</v>
      </c>
      <c r="AK34" s="487">
        <v>1.9208278992231256E-3</v>
      </c>
      <c r="AL34" s="488">
        <v>2.0538750875432562E-3</v>
      </c>
      <c r="AM34" s="490">
        <v>2.0417864196198474E-3</v>
      </c>
      <c r="AN34" s="491">
        <v>2.1278646028883054E-3</v>
      </c>
      <c r="AO34" s="489">
        <v>1.9812227549624727E-3</v>
      </c>
      <c r="AP34" s="489">
        <v>1.7981313091078766E-3</v>
      </c>
      <c r="AQ34" s="489">
        <v>1.9221555358362936E-3</v>
      </c>
      <c r="AR34" s="489">
        <v>2.3684316797141941E-3</v>
      </c>
      <c r="AS34" s="489">
        <v>1.9738584730740233E-3</v>
      </c>
      <c r="AT34" s="489">
        <v>1.7667844522968198E-3</v>
      </c>
      <c r="AU34" s="489">
        <v>1.4569825890580607E-3</v>
      </c>
      <c r="AV34" s="491">
        <v>1.6798349146262815E-3</v>
      </c>
      <c r="AW34" s="492">
        <v>1.603236823797671E-3</v>
      </c>
      <c r="AX34" s="489">
        <v>1.5442864184014855E-3</v>
      </c>
      <c r="AY34" s="489">
        <v>2.0244471209286833E-3</v>
      </c>
      <c r="AZ34" s="489">
        <v>1.8357044515832951E-3</v>
      </c>
      <c r="BA34" s="489">
        <v>2.532583853233677E-3</v>
      </c>
      <c r="BB34" s="492">
        <v>2.4334674487372144E-3</v>
      </c>
      <c r="BC34" s="489">
        <v>2.3194442800847305E-3</v>
      </c>
      <c r="BD34" s="489">
        <v>2.9503272181096449E-3</v>
      </c>
      <c r="BE34" s="489">
        <v>2.7811378886097413E-3</v>
      </c>
      <c r="BF34" s="488">
        <v>1.8696571551073485E-3</v>
      </c>
      <c r="BG34" s="490">
        <v>6.6786696833540462E-4</v>
      </c>
      <c r="BH34" s="489">
        <v>6.1778192501935243E-4</v>
      </c>
      <c r="BI34" s="489">
        <v>6.018521147152842E-4</v>
      </c>
      <c r="BJ34" s="489">
        <v>6.1993106821516724E-4</v>
      </c>
      <c r="BK34" s="489">
        <v>8.8284528423031945E-4</v>
      </c>
      <c r="BL34" s="489">
        <v>1.7909790714250708E-3</v>
      </c>
      <c r="BM34" s="489">
        <v>9.7983291664430314E-4</v>
      </c>
      <c r="BN34" s="489">
        <v>9.2430108103039473E-4</v>
      </c>
      <c r="BO34" s="489">
        <v>7.596920081983429E-4</v>
      </c>
      <c r="BP34" s="489">
        <v>4.1258200793784541E-4</v>
      </c>
      <c r="BQ34" s="489">
        <v>6.164014636174317E-3</v>
      </c>
      <c r="BR34" s="489">
        <v>1.5271702132241014E-3</v>
      </c>
      <c r="BS34" s="487">
        <v>3.6097672412688788E-3</v>
      </c>
      <c r="BT34" s="489">
        <v>3.495537209905608E-3</v>
      </c>
      <c r="BU34" s="489">
        <v>2.5617340151903858E-3</v>
      </c>
      <c r="BV34" s="489">
        <v>5.0476095326657498E-3</v>
      </c>
      <c r="BW34" s="489">
        <v>7.2506972367666301E-3</v>
      </c>
      <c r="BX34" s="489">
        <v>2.8088027912581185E-3</v>
      </c>
      <c r="BY34" s="581">
        <v>2.5547150862266304E-3</v>
      </c>
      <c r="BZ34" s="493">
        <f t="shared" si="67"/>
        <v>0</v>
      </c>
      <c r="CA34" s="494">
        <f t="shared" si="0"/>
        <v>0</v>
      </c>
      <c r="CB34" s="495">
        <f t="shared" si="1"/>
        <v>0</v>
      </c>
      <c r="CC34" s="496">
        <f t="shared" si="2"/>
        <v>0</v>
      </c>
      <c r="CD34" s="497">
        <f t="shared" si="3"/>
        <v>0</v>
      </c>
      <c r="CE34" s="497">
        <f t="shared" si="4"/>
        <v>0</v>
      </c>
      <c r="CF34" s="496">
        <f t="shared" si="5"/>
        <v>0</v>
      </c>
      <c r="CG34" s="497">
        <f t="shared" si="6"/>
        <v>0</v>
      </c>
      <c r="CH34" s="498">
        <f t="shared" si="7"/>
        <v>0</v>
      </c>
      <c r="CI34" s="497">
        <f t="shared" si="8"/>
        <v>0</v>
      </c>
      <c r="CJ34" s="497">
        <f t="shared" si="9"/>
        <v>0</v>
      </c>
      <c r="CK34" s="498">
        <f t="shared" si="10"/>
        <v>0</v>
      </c>
      <c r="CL34" s="497">
        <f t="shared" si="11"/>
        <v>0</v>
      </c>
      <c r="CM34" s="497">
        <f t="shared" si="12"/>
        <v>0</v>
      </c>
      <c r="CN34" s="497">
        <f t="shared" si="13"/>
        <v>0</v>
      </c>
      <c r="CO34" s="495">
        <f t="shared" si="14"/>
        <v>0</v>
      </c>
      <c r="CP34" s="496">
        <f t="shared" si="15"/>
        <v>0</v>
      </c>
      <c r="CQ34" s="497">
        <f t="shared" si="16"/>
        <v>0</v>
      </c>
      <c r="CR34" s="497">
        <f t="shared" si="17"/>
        <v>0</v>
      </c>
      <c r="CS34" s="496">
        <f t="shared" si="18"/>
        <v>0</v>
      </c>
      <c r="CT34" s="497">
        <f t="shared" si="19"/>
        <v>0</v>
      </c>
      <c r="CU34" s="497">
        <f t="shared" si="20"/>
        <v>0</v>
      </c>
      <c r="CV34" s="497">
        <f t="shared" si="21"/>
        <v>0</v>
      </c>
      <c r="CW34" s="497">
        <f t="shared" si="22"/>
        <v>0</v>
      </c>
      <c r="CX34" s="497">
        <f t="shared" si="23"/>
        <v>0</v>
      </c>
      <c r="CY34" s="497">
        <f t="shared" si="24"/>
        <v>0</v>
      </c>
      <c r="CZ34" s="497">
        <f t="shared" si="25"/>
        <v>0</v>
      </c>
      <c r="DA34" s="497">
        <f t="shared" si="26"/>
        <v>0</v>
      </c>
      <c r="DB34" s="497">
        <f t="shared" si="27"/>
        <v>0</v>
      </c>
      <c r="DC34" s="573">
        <f t="shared" si="28"/>
        <v>0</v>
      </c>
      <c r="DD34" s="495">
        <f t="shared" si="29"/>
        <v>0</v>
      </c>
      <c r="DE34" s="496">
        <f t="shared" si="30"/>
        <v>0</v>
      </c>
      <c r="DF34" s="498">
        <f t="shared" si="31"/>
        <v>0</v>
      </c>
      <c r="DG34" s="499">
        <f t="shared" si="32"/>
        <v>0</v>
      </c>
      <c r="DH34" s="497">
        <f t="shared" si="33"/>
        <v>0</v>
      </c>
      <c r="DI34" s="497">
        <f t="shared" si="34"/>
        <v>0</v>
      </c>
      <c r="DJ34" s="497">
        <f t="shared" si="35"/>
        <v>0</v>
      </c>
      <c r="DK34" s="497">
        <f t="shared" si="36"/>
        <v>0</v>
      </c>
      <c r="DL34" s="497">
        <f t="shared" si="37"/>
        <v>0</v>
      </c>
      <c r="DM34" s="497">
        <f t="shared" si="38"/>
        <v>0</v>
      </c>
      <c r="DN34" s="497">
        <f t="shared" si="39"/>
        <v>0</v>
      </c>
      <c r="DO34" s="499">
        <f t="shared" si="68"/>
        <v>0</v>
      </c>
      <c r="DP34" s="500">
        <f t="shared" si="40"/>
        <v>0</v>
      </c>
      <c r="DQ34" s="497">
        <f t="shared" si="41"/>
        <v>0</v>
      </c>
      <c r="DR34" s="497">
        <f t="shared" si="42"/>
        <v>0</v>
      </c>
      <c r="DS34" s="497">
        <f t="shared" si="43"/>
        <v>0</v>
      </c>
      <c r="DT34" s="497">
        <f t="shared" si="44"/>
        <v>0</v>
      </c>
      <c r="DU34" s="500">
        <f t="shared" si="45"/>
        <v>0</v>
      </c>
      <c r="DV34" s="497">
        <f t="shared" si="46"/>
        <v>0</v>
      </c>
      <c r="DW34" s="497">
        <f t="shared" si="47"/>
        <v>0</v>
      </c>
      <c r="DX34" s="497">
        <f t="shared" si="48"/>
        <v>0</v>
      </c>
      <c r="DY34" s="496">
        <f t="shared" si="49"/>
        <v>0</v>
      </c>
      <c r="DZ34" s="498">
        <f t="shared" si="50"/>
        <v>0</v>
      </c>
      <c r="EA34" s="497">
        <f t="shared" si="51"/>
        <v>0</v>
      </c>
      <c r="EB34" s="497">
        <f t="shared" si="52"/>
        <v>0</v>
      </c>
      <c r="EC34" s="497">
        <f t="shared" si="53"/>
        <v>0</v>
      </c>
      <c r="ED34" s="497">
        <f t="shared" si="54"/>
        <v>0</v>
      </c>
      <c r="EE34" s="497">
        <f t="shared" si="55"/>
        <v>0</v>
      </c>
      <c r="EF34" s="497">
        <f t="shared" si="56"/>
        <v>0</v>
      </c>
      <c r="EG34" s="497">
        <f t="shared" si="57"/>
        <v>0</v>
      </c>
      <c r="EH34" s="497">
        <f t="shared" si="58"/>
        <v>0</v>
      </c>
      <c r="EI34" s="497">
        <f t="shared" si="59"/>
        <v>0</v>
      </c>
      <c r="EJ34" s="497">
        <f t="shared" si="60"/>
        <v>0</v>
      </c>
      <c r="EK34" s="497">
        <f t="shared" si="61"/>
        <v>0</v>
      </c>
      <c r="EL34" s="495">
        <f t="shared" si="62"/>
        <v>0</v>
      </c>
      <c r="EM34" s="497">
        <f t="shared" si="63"/>
        <v>0</v>
      </c>
      <c r="EN34" s="497">
        <f t="shared" si="64"/>
        <v>0</v>
      </c>
      <c r="EO34" s="497">
        <f t="shared" si="65"/>
        <v>0</v>
      </c>
      <c r="EP34" s="497">
        <f t="shared" si="66"/>
        <v>0</v>
      </c>
      <c r="EQ34" s="497">
        <f t="shared" si="69"/>
        <v>0</v>
      </c>
      <c r="ER34" s="537">
        <f t="shared" si="70"/>
        <v>0</v>
      </c>
      <c r="ES34" s="501">
        <f t="shared" si="71"/>
        <v>0</v>
      </c>
      <c r="ET34" s="116"/>
      <c r="EV34" s="136"/>
    </row>
    <row r="35" spans="2:152" ht="13.5" customHeight="1" x14ac:dyDescent="0.15">
      <c r="B35" s="360">
        <v>26</v>
      </c>
      <c r="C35" s="361" t="s">
        <v>308</v>
      </c>
      <c r="D35" s="362">
        <f>③入力!J35</f>
        <v>0</v>
      </c>
      <c r="E35" s="137" t="s">
        <v>220</v>
      </c>
      <c r="F35" s="138" t="s">
        <v>221</v>
      </c>
      <c r="G35" s="468">
        <v>8.604232308231615E-4</v>
      </c>
      <c r="H35" s="469">
        <v>7.4458044840895635E-4</v>
      </c>
      <c r="I35" s="470">
        <v>8.2014255887783349E-4</v>
      </c>
      <c r="J35" s="471">
        <v>9.3539505610363985E-4</v>
      </c>
      <c r="K35" s="472">
        <v>9.3389857879167979E-4</v>
      </c>
      <c r="L35" s="472">
        <v>1.0034794009379255E-3</v>
      </c>
      <c r="M35" s="471">
        <v>6.5697887672426243E-4</v>
      </c>
      <c r="N35" s="472">
        <v>5.4773292008443105E-4</v>
      </c>
      <c r="O35" s="473">
        <v>5.9365774347294189E-4</v>
      </c>
      <c r="P35" s="472">
        <v>5.8401216091599187E-4</v>
      </c>
      <c r="Q35" s="472">
        <v>1.2890017818554043E-3</v>
      </c>
      <c r="R35" s="473">
        <v>7.6413480687633991E-4</v>
      </c>
      <c r="S35" s="472">
        <v>4.8374691883107179E-4</v>
      </c>
      <c r="T35" s="472">
        <v>8.7984581108717873E-4</v>
      </c>
      <c r="U35" s="472">
        <v>3.7886561320978106E-4</v>
      </c>
      <c r="V35" s="470">
        <v>6.6557748349246903E-4</v>
      </c>
      <c r="W35" s="471">
        <v>1.4377469168374165E-3</v>
      </c>
      <c r="X35" s="472">
        <v>1.6211079434289228E-3</v>
      </c>
      <c r="Y35" s="472">
        <v>1.4145852923142827E-3</v>
      </c>
      <c r="Z35" s="471">
        <v>6.131341423250402E-4</v>
      </c>
      <c r="AA35" s="472">
        <v>5.6308842740663992E-4</v>
      </c>
      <c r="AB35" s="472">
        <v>6.0397414990638403E-4</v>
      </c>
      <c r="AC35" s="472">
        <v>7.8475930036060412E-4</v>
      </c>
      <c r="AD35" s="472">
        <v>6.3408428002798153E-4</v>
      </c>
      <c r="AE35" s="472">
        <v>5.9784062431818437E-4</v>
      </c>
      <c r="AF35" s="472">
        <v>6.1305568535517131E-4</v>
      </c>
      <c r="AG35" s="472">
        <v>5.9652463887085007E-4</v>
      </c>
      <c r="AH35" s="472">
        <v>8.2069043406241763E-4</v>
      </c>
      <c r="AI35" s="472">
        <v>1.2790702802615375E-3</v>
      </c>
      <c r="AJ35" s="578">
        <v>8.2917179133211037E-4</v>
      </c>
      <c r="AK35" s="470">
        <v>6.8678829236326383E-4</v>
      </c>
      <c r="AL35" s="471">
        <v>5.1101764523812866E-4</v>
      </c>
      <c r="AM35" s="473">
        <v>5.071384331536208E-4</v>
      </c>
      <c r="AN35" s="474">
        <v>5.3265749931343768E-4</v>
      </c>
      <c r="AO35" s="472">
        <v>4.9066219790867491E-4</v>
      </c>
      <c r="AP35" s="472">
        <v>4.4384253832409609E-4</v>
      </c>
      <c r="AQ35" s="472">
        <v>4.7061625213690964E-4</v>
      </c>
      <c r="AR35" s="472">
        <v>5.9787690763378671E-4</v>
      </c>
      <c r="AS35" s="472">
        <v>5.068359176022331E-4</v>
      </c>
      <c r="AT35" s="472">
        <v>4.4169611307420494E-4</v>
      </c>
      <c r="AU35" s="472">
        <v>3.6424564726451517E-4</v>
      </c>
      <c r="AV35" s="474">
        <v>3.9983291098932258E-4</v>
      </c>
      <c r="AW35" s="475">
        <v>3.8233305939366707E-4</v>
      </c>
      <c r="AX35" s="472">
        <v>3.6715743376980562E-4</v>
      </c>
      <c r="AY35" s="472">
        <v>4.9970530200138378E-4</v>
      </c>
      <c r="AZ35" s="472">
        <v>5.0481872418540617E-4</v>
      </c>
      <c r="BA35" s="472">
        <v>4.9416270306998583E-4</v>
      </c>
      <c r="BB35" s="475">
        <v>5.7201027679480341E-4</v>
      </c>
      <c r="BC35" s="472">
        <v>5.5619327124480783E-4</v>
      </c>
      <c r="BD35" s="472">
        <v>6.4370775667846802E-4</v>
      </c>
      <c r="BE35" s="472">
        <v>7.44393784311901E-4</v>
      </c>
      <c r="BF35" s="471">
        <v>9.7635827555561975E-4</v>
      </c>
      <c r="BG35" s="473">
        <v>3.4610468471722098E-4</v>
      </c>
      <c r="BH35" s="472">
        <v>4.4107862413372904E-4</v>
      </c>
      <c r="BI35" s="472">
        <v>2.6118110638587806E-4</v>
      </c>
      <c r="BJ35" s="472">
        <v>3.2987157758238256E-4</v>
      </c>
      <c r="BK35" s="472">
        <v>6.6500034396569513E-5</v>
      </c>
      <c r="BL35" s="472">
        <v>1.0893761322590325E-3</v>
      </c>
      <c r="BM35" s="472">
        <v>5.7666599680212497E-4</v>
      </c>
      <c r="BN35" s="472">
        <v>4.7554620835621762E-4</v>
      </c>
      <c r="BO35" s="472">
        <v>6.7066560098759961E-4</v>
      </c>
      <c r="BP35" s="472">
        <v>2.0338549687076886E-4</v>
      </c>
      <c r="BQ35" s="472">
        <v>2.8726996559865353E-3</v>
      </c>
      <c r="BR35" s="472">
        <v>8.6959258345190162E-5</v>
      </c>
      <c r="BS35" s="470">
        <v>1.0300353130564368E-3</v>
      </c>
      <c r="BT35" s="472">
        <v>1.1966821401056679E-3</v>
      </c>
      <c r="BU35" s="472">
        <v>4.5585260406318557E-4</v>
      </c>
      <c r="BV35" s="472">
        <v>6.4247892346354547E-4</v>
      </c>
      <c r="BW35" s="472">
        <v>2.7303141874613236E-3</v>
      </c>
      <c r="BX35" s="472">
        <v>8.4578563720265093E-4</v>
      </c>
      <c r="BY35" s="579">
        <v>6.9763233758428811E-4</v>
      </c>
      <c r="BZ35" s="476">
        <f t="shared" si="67"/>
        <v>0</v>
      </c>
      <c r="CA35" s="477">
        <f t="shared" si="0"/>
        <v>0</v>
      </c>
      <c r="CB35" s="478">
        <f t="shared" si="1"/>
        <v>0</v>
      </c>
      <c r="CC35" s="479">
        <f t="shared" si="2"/>
        <v>0</v>
      </c>
      <c r="CD35" s="480">
        <f t="shared" si="3"/>
        <v>0</v>
      </c>
      <c r="CE35" s="480">
        <f t="shared" si="4"/>
        <v>0</v>
      </c>
      <c r="CF35" s="479">
        <f t="shared" si="5"/>
        <v>0</v>
      </c>
      <c r="CG35" s="480">
        <f t="shared" si="6"/>
        <v>0</v>
      </c>
      <c r="CH35" s="481">
        <f t="shared" si="7"/>
        <v>0</v>
      </c>
      <c r="CI35" s="480">
        <f t="shared" si="8"/>
        <v>0</v>
      </c>
      <c r="CJ35" s="480">
        <f t="shared" si="9"/>
        <v>0</v>
      </c>
      <c r="CK35" s="481">
        <f t="shared" si="10"/>
        <v>0</v>
      </c>
      <c r="CL35" s="480">
        <f t="shared" si="11"/>
        <v>0</v>
      </c>
      <c r="CM35" s="480">
        <f t="shared" si="12"/>
        <v>0</v>
      </c>
      <c r="CN35" s="480">
        <f t="shared" si="13"/>
        <v>0</v>
      </c>
      <c r="CO35" s="478">
        <f t="shared" si="14"/>
        <v>0</v>
      </c>
      <c r="CP35" s="479">
        <f t="shared" si="15"/>
        <v>0</v>
      </c>
      <c r="CQ35" s="480">
        <f t="shared" si="16"/>
        <v>0</v>
      </c>
      <c r="CR35" s="480">
        <f t="shared" si="17"/>
        <v>0</v>
      </c>
      <c r="CS35" s="479">
        <f t="shared" si="18"/>
        <v>0</v>
      </c>
      <c r="CT35" s="480">
        <f t="shared" si="19"/>
        <v>0</v>
      </c>
      <c r="CU35" s="480">
        <f t="shared" si="20"/>
        <v>0</v>
      </c>
      <c r="CV35" s="480">
        <f t="shared" si="21"/>
        <v>0</v>
      </c>
      <c r="CW35" s="480">
        <f t="shared" si="22"/>
        <v>0</v>
      </c>
      <c r="CX35" s="480">
        <f t="shared" si="23"/>
        <v>0</v>
      </c>
      <c r="CY35" s="480">
        <f t="shared" si="24"/>
        <v>0</v>
      </c>
      <c r="CZ35" s="480">
        <f t="shared" si="25"/>
        <v>0</v>
      </c>
      <c r="DA35" s="480">
        <f t="shared" si="26"/>
        <v>0</v>
      </c>
      <c r="DB35" s="480">
        <f t="shared" si="27"/>
        <v>0</v>
      </c>
      <c r="DC35" s="572">
        <f t="shared" si="28"/>
        <v>0</v>
      </c>
      <c r="DD35" s="478">
        <f t="shared" si="29"/>
        <v>0</v>
      </c>
      <c r="DE35" s="479">
        <f t="shared" si="30"/>
        <v>0</v>
      </c>
      <c r="DF35" s="481">
        <f t="shared" si="31"/>
        <v>0</v>
      </c>
      <c r="DG35" s="482">
        <f t="shared" si="32"/>
        <v>0</v>
      </c>
      <c r="DH35" s="480">
        <f t="shared" si="33"/>
        <v>0</v>
      </c>
      <c r="DI35" s="480">
        <f t="shared" si="34"/>
        <v>0</v>
      </c>
      <c r="DJ35" s="480">
        <f t="shared" si="35"/>
        <v>0</v>
      </c>
      <c r="DK35" s="480">
        <f t="shared" si="36"/>
        <v>0</v>
      </c>
      <c r="DL35" s="480">
        <f t="shared" si="37"/>
        <v>0</v>
      </c>
      <c r="DM35" s="480">
        <f t="shared" si="38"/>
        <v>0</v>
      </c>
      <c r="DN35" s="480">
        <f t="shared" si="39"/>
        <v>0</v>
      </c>
      <c r="DO35" s="482">
        <f t="shared" si="68"/>
        <v>0</v>
      </c>
      <c r="DP35" s="483">
        <f t="shared" si="40"/>
        <v>0</v>
      </c>
      <c r="DQ35" s="480">
        <f t="shared" si="41"/>
        <v>0</v>
      </c>
      <c r="DR35" s="480">
        <f t="shared" si="42"/>
        <v>0</v>
      </c>
      <c r="DS35" s="480">
        <f t="shared" si="43"/>
        <v>0</v>
      </c>
      <c r="DT35" s="480">
        <f t="shared" si="44"/>
        <v>0</v>
      </c>
      <c r="DU35" s="483">
        <f t="shared" si="45"/>
        <v>0</v>
      </c>
      <c r="DV35" s="480">
        <f t="shared" si="46"/>
        <v>0</v>
      </c>
      <c r="DW35" s="480">
        <f t="shared" si="47"/>
        <v>0</v>
      </c>
      <c r="DX35" s="480">
        <f t="shared" si="48"/>
        <v>0</v>
      </c>
      <c r="DY35" s="479">
        <f t="shared" si="49"/>
        <v>0</v>
      </c>
      <c r="DZ35" s="481">
        <f t="shared" si="50"/>
        <v>0</v>
      </c>
      <c r="EA35" s="480">
        <f t="shared" si="51"/>
        <v>0</v>
      </c>
      <c r="EB35" s="480">
        <f t="shared" si="52"/>
        <v>0</v>
      </c>
      <c r="EC35" s="480">
        <f t="shared" si="53"/>
        <v>0</v>
      </c>
      <c r="ED35" s="480">
        <f t="shared" si="54"/>
        <v>0</v>
      </c>
      <c r="EE35" s="480">
        <f t="shared" si="55"/>
        <v>0</v>
      </c>
      <c r="EF35" s="480">
        <f t="shared" si="56"/>
        <v>0</v>
      </c>
      <c r="EG35" s="480">
        <f t="shared" si="57"/>
        <v>0</v>
      </c>
      <c r="EH35" s="480">
        <f t="shared" si="58"/>
        <v>0</v>
      </c>
      <c r="EI35" s="480">
        <f t="shared" si="59"/>
        <v>0</v>
      </c>
      <c r="EJ35" s="480">
        <f t="shared" si="60"/>
        <v>0</v>
      </c>
      <c r="EK35" s="480">
        <f t="shared" si="61"/>
        <v>0</v>
      </c>
      <c r="EL35" s="478">
        <f t="shared" si="62"/>
        <v>0</v>
      </c>
      <c r="EM35" s="480">
        <f t="shared" si="63"/>
        <v>0</v>
      </c>
      <c r="EN35" s="480">
        <f t="shared" si="64"/>
        <v>0</v>
      </c>
      <c r="EO35" s="480">
        <f t="shared" si="65"/>
        <v>0</v>
      </c>
      <c r="EP35" s="480">
        <f t="shared" si="66"/>
        <v>0</v>
      </c>
      <c r="EQ35" s="480">
        <f t="shared" si="69"/>
        <v>0</v>
      </c>
      <c r="ER35" s="536">
        <f t="shared" si="70"/>
        <v>0</v>
      </c>
      <c r="ES35" s="484">
        <f t="shared" si="71"/>
        <v>0</v>
      </c>
      <c r="ET35" s="116"/>
      <c r="EV35" s="136"/>
    </row>
    <row r="36" spans="2:152" ht="13.5" customHeight="1" x14ac:dyDescent="0.15">
      <c r="B36" s="131">
        <v>27</v>
      </c>
      <c r="C36" s="139" t="s">
        <v>89</v>
      </c>
      <c r="D36" s="140">
        <f>③入力!J36</f>
        <v>0</v>
      </c>
      <c r="E36" s="137" t="s">
        <v>222</v>
      </c>
      <c r="F36" s="138" t="s">
        <v>223</v>
      </c>
      <c r="G36" s="468">
        <v>2.5830630274174485E-3</v>
      </c>
      <c r="H36" s="469">
        <v>8.5633248778621681E-4</v>
      </c>
      <c r="I36" s="470">
        <v>9.1585975460551608E-4</v>
      </c>
      <c r="J36" s="471">
        <v>8.4256048589787566E-4</v>
      </c>
      <c r="K36" s="472">
        <v>8.3503345509334387E-4</v>
      </c>
      <c r="L36" s="472">
        <v>1.1850133629166457E-3</v>
      </c>
      <c r="M36" s="471">
        <v>1.0196299883911725E-3</v>
      </c>
      <c r="N36" s="472">
        <v>8.1491971036951928E-4</v>
      </c>
      <c r="O36" s="473">
        <v>9.4897059124835923E-4</v>
      </c>
      <c r="P36" s="472">
        <v>9.4293904054243449E-4</v>
      </c>
      <c r="Q36" s="472">
        <v>1.3837813246388899E-3</v>
      </c>
      <c r="R36" s="473">
        <v>1.151561077791305E-3</v>
      </c>
      <c r="S36" s="472">
        <v>5.0956487236419076E-4</v>
      </c>
      <c r="T36" s="472">
        <v>1.4165012866833738E-3</v>
      </c>
      <c r="U36" s="472">
        <v>3.1572134434148418E-4</v>
      </c>
      <c r="V36" s="470">
        <v>7.9409454150708913E-4</v>
      </c>
      <c r="W36" s="471">
        <v>7.3872606846224812E-4</v>
      </c>
      <c r="X36" s="472">
        <v>7.2670356084744811E-4</v>
      </c>
      <c r="Y36" s="472">
        <v>7.4024471619441251E-4</v>
      </c>
      <c r="Z36" s="471">
        <v>7.9785499562041973E-4</v>
      </c>
      <c r="AA36" s="472">
        <v>6.8321395858672313E-4</v>
      </c>
      <c r="AB36" s="472">
        <v>5.5324032131424776E-4</v>
      </c>
      <c r="AC36" s="472">
        <v>1.5486558790347301E-3</v>
      </c>
      <c r="AD36" s="472">
        <v>6.9135640854663788E-4</v>
      </c>
      <c r="AE36" s="472">
        <v>7.0631479945220538E-4</v>
      </c>
      <c r="AF36" s="472">
        <v>8.19717573635982E-4</v>
      </c>
      <c r="AG36" s="472">
        <v>7.645815083541774E-4</v>
      </c>
      <c r="AH36" s="472">
        <v>1.0164514550314347E-3</v>
      </c>
      <c r="AI36" s="472">
        <v>7.1593045723013812E-4</v>
      </c>
      <c r="AJ36" s="578">
        <v>5.7803790721025206E-3</v>
      </c>
      <c r="AK36" s="470">
        <v>5.2076653019435667E-3</v>
      </c>
      <c r="AL36" s="471">
        <v>5.1575085531641767E-3</v>
      </c>
      <c r="AM36" s="473">
        <v>4.9558990631257604E-3</v>
      </c>
      <c r="AN36" s="474">
        <v>5.9962258748590975E-3</v>
      </c>
      <c r="AO36" s="472">
        <v>4.3308291159257807E-3</v>
      </c>
      <c r="AP36" s="472">
        <v>4.3132390262777542E-3</v>
      </c>
      <c r="AQ36" s="472">
        <v>2.3389060723671713E-3</v>
      </c>
      <c r="AR36" s="472">
        <v>5.9903070517483446E-3</v>
      </c>
      <c r="AS36" s="472">
        <v>1.7680678090425641E-2</v>
      </c>
      <c r="AT36" s="472">
        <v>1.9986749116607774E-2</v>
      </c>
      <c r="AU36" s="472">
        <v>3.2782108253806368E-3</v>
      </c>
      <c r="AV36" s="474">
        <v>5.8141251038715811E-4</v>
      </c>
      <c r="AW36" s="475">
        <v>1.6160469520763246E-4</v>
      </c>
      <c r="AX36" s="472">
        <v>0</v>
      </c>
      <c r="AY36" s="472">
        <v>7.3033851830971478E-4</v>
      </c>
      <c r="AZ36" s="472">
        <v>2.6158788435061953E-3</v>
      </c>
      <c r="BA36" s="472">
        <v>3.0885168941874111E-3</v>
      </c>
      <c r="BB36" s="475">
        <v>4.7118134664792281E-3</v>
      </c>
      <c r="BC36" s="472">
        <v>4.7690614534395227E-3</v>
      </c>
      <c r="BD36" s="472">
        <v>4.4523119836927371E-3</v>
      </c>
      <c r="BE36" s="472">
        <v>1.7286477880131924E-2</v>
      </c>
      <c r="BF36" s="471">
        <v>4.8044771969128165E-3</v>
      </c>
      <c r="BG36" s="473">
        <v>6.7291248419956871E-3</v>
      </c>
      <c r="BH36" s="472">
        <v>9.3625564346167204E-3</v>
      </c>
      <c r="BI36" s="472">
        <v>3.7473810916234675E-4</v>
      </c>
      <c r="BJ36" s="472">
        <v>5.0049480736637361E-4</v>
      </c>
      <c r="BK36" s="472">
        <v>2.9214153041803299E-3</v>
      </c>
      <c r="BL36" s="472">
        <v>5.3316664531477985E-3</v>
      </c>
      <c r="BM36" s="472">
        <v>1.9696513916747905E-3</v>
      </c>
      <c r="BN36" s="472">
        <v>2.3777310417810878E-3</v>
      </c>
      <c r="BO36" s="472">
        <v>6.9480164916473448E-3</v>
      </c>
      <c r="BP36" s="472">
        <v>4.6313783144572226E-3</v>
      </c>
      <c r="BQ36" s="472">
        <v>1.5573258161798663E-3</v>
      </c>
      <c r="BR36" s="472">
        <v>7.4876062352272786E-3</v>
      </c>
      <c r="BS36" s="470">
        <v>6.5883189362528878E-3</v>
      </c>
      <c r="BT36" s="472">
        <v>9.4528764041135627E-3</v>
      </c>
      <c r="BU36" s="472">
        <v>5.3312770882840074E-3</v>
      </c>
      <c r="BV36" s="472">
        <v>6.4878075022479081E-3</v>
      </c>
      <c r="BW36" s="472">
        <v>6.6580106641197859E-3</v>
      </c>
      <c r="BX36" s="472">
        <v>5.9089133557993423E-3</v>
      </c>
      <c r="BY36" s="579">
        <v>6.2296387645221982E-3</v>
      </c>
      <c r="BZ36" s="476">
        <f t="shared" si="67"/>
        <v>0</v>
      </c>
      <c r="CA36" s="477">
        <f t="shared" si="0"/>
        <v>0</v>
      </c>
      <c r="CB36" s="478">
        <f t="shared" si="1"/>
        <v>0</v>
      </c>
      <c r="CC36" s="479">
        <f t="shared" si="2"/>
        <v>0</v>
      </c>
      <c r="CD36" s="480">
        <f t="shared" si="3"/>
        <v>0</v>
      </c>
      <c r="CE36" s="480">
        <f t="shared" si="4"/>
        <v>0</v>
      </c>
      <c r="CF36" s="479">
        <f t="shared" si="5"/>
        <v>0</v>
      </c>
      <c r="CG36" s="480">
        <f t="shared" si="6"/>
        <v>0</v>
      </c>
      <c r="CH36" s="481">
        <f t="shared" si="7"/>
        <v>0</v>
      </c>
      <c r="CI36" s="480">
        <f t="shared" si="8"/>
        <v>0</v>
      </c>
      <c r="CJ36" s="480">
        <f t="shared" si="9"/>
        <v>0</v>
      </c>
      <c r="CK36" s="481">
        <f t="shared" si="10"/>
        <v>0</v>
      </c>
      <c r="CL36" s="480">
        <f t="shared" si="11"/>
        <v>0</v>
      </c>
      <c r="CM36" s="480">
        <f t="shared" si="12"/>
        <v>0</v>
      </c>
      <c r="CN36" s="480">
        <f t="shared" si="13"/>
        <v>0</v>
      </c>
      <c r="CO36" s="478">
        <f t="shared" si="14"/>
        <v>0</v>
      </c>
      <c r="CP36" s="479">
        <f t="shared" si="15"/>
        <v>0</v>
      </c>
      <c r="CQ36" s="480">
        <f t="shared" si="16"/>
        <v>0</v>
      </c>
      <c r="CR36" s="480">
        <f t="shared" si="17"/>
        <v>0</v>
      </c>
      <c r="CS36" s="479">
        <f t="shared" si="18"/>
        <v>0</v>
      </c>
      <c r="CT36" s="480">
        <f t="shared" si="19"/>
        <v>0</v>
      </c>
      <c r="CU36" s="480">
        <f t="shared" si="20"/>
        <v>0</v>
      </c>
      <c r="CV36" s="480">
        <f t="shared" si="21"/>
        <v>0</v>
      </c>
      <c r="CW36" s="480">
        <f t="shared" si="22"/>
        <v>0</v>
      </c>
      <c r="CX36" s="480">
        <f t="shared" si="23"/>
        <v>0</v>
      </c>
      <c r="CY36" s="480">
        <f t="shared" si="24"/>
        <v>0</v>
      </c>
      <c r="CZ36" s="480">
        <f t="shared" si="25"/>
        <v>0</v>
      </c>
      <c r="DA36" s="480">
        <f t="shared" si="26"/>
        <v>0</v>
      </c>
      <c r="DB36" s="480">
        <f t="shared" si="27"/>
        <v>0</v>
      </c>
      <c r="DC36" s="572">
        <f t="shared" si="28"/>
        <v>0</v>
      </c>
      <c r="DD36" s="478">
        <f t="shared" si="29"/>
        <v>0</v>
      </c>
      <c r="DE36" s="479">
        <f t="shared" si="30"/>
        <v>0</v>
      </c>
      <c r="DF36" s="481">
        <f t="shared" si="31"/>
        <v>0</v>
      </c>
      <c r="DG36" s="482">
        <f t="shared" si="32"/>
        <v>0</v>
      </c>
      <c r="DH36" s="480">
        <f t="shared" si="33"/>
        <v>0</v>
      </c>
      <c r="DI36" s="480">
        <f t="shared" si="34"/>
        <v>0</v>
      </c>
      <c r="DJ36" s="480">
        <f t="shared" si="35"/>
        <v>0</v>
      </c>
      <c r="DK36" s="480">
        <f t="shared" si="36"/>
        <v>0</v>
      </c>
      <c r="DL36" s="480">
        <f t="shared" si="37"/>
        <v>0</v>
      </c>
      <c r="DM36" s="480">
        <f t="shared" si="38"/>
        <v>0</v>
      </c>
      <c r="DN36" s="480">
        <f t="shared" si="39"/>
        <v>0</v>
      </c>
      <c r="DO36" s="482">
        <f t="shared" si="68"/>
        <v>0</v>
      </c>
      <c r="DP36" s="483">
        <f t="shared" si="40"/>
        <v>0</v>
      </c>
      <c r="DQ36" s="480">
        <f t="shared" si="41"/>
        <v>0</v>
      </c>
      <c r="DR36" s="480">
        <f t="shared" si="42"/>
        <v>0</v>
      </c>
      <c r="DS36" s="480">
        <f t="shared" si="43"/>
        <v>0</v>
      </c>
      <c r="DT36" s="480">
        <f t="shared" si="44"/>
        <v>0</v>
      </c>
      <c r="DU36" s="483">
        <f t="shared" si="45"/>
        <v>0</v>
      </c>
      <c r="DV36" s="480">
        <f t="shared" si="46"/>
        <v>0</v>
      </c>
      <c r="DW36" s="480">
        <f t="shared" si="47"/>
        <v>0</v>
      </c>
      <c r="DX36" s="480">
        <f t="shared" si="48"/>
        <v>0</v>
      </c>
      <c r="DY36" s="479">
        <f t="shared" si="49"/>
        <v>0</v>
      </c>
      <c r="DZ36" s="481">
        <f t="shared" si="50"/>
        <v>0</v>
      </c>
      <c r="EA36" s="480">
        <f t="shared" si="51"/>
        <v>0</v>
      </c>
      <c r="EB36" s="480">
        <f t="shared" si="52"/>
        <v>0</v>
      </c>
      <c r="EC36" s="480">
        <f t="shared" si="53"/>
        <v>0</v>
      </c>
      <c r="ED36" s="480">
        <f t="shared" si="54"/>
        <v>0</v>
      </c>
      <c r="EE36" s="480">
        <f t="shared" si="55"/>
        <v>0</v>
      </c>
      <c r="EF36" s="480">
        <f t="shared" si="56"/>
        <v>0</v>
      </c>
      <c r="EG36" s="480">
        <f t="shared" si="57"/>
        <v>0</v>
      </c>
      <c r="EH36" s="480">
        <f t="shared" si="58"/>
        <v>0</v>
      </c>
      <c r="EI36" s="480">
        <f t="shared" si="59"/>
        <v>0</v>
      </c>
      <c r="EJ36" s="480">
        <f t="shared" si="60"/>
        <v>0</v>
      </c>
      <c r="EK36" s="480">
        <f t="shared" si="61"/>
        <v>0</v>
      </c>
      <c r="EL36" s="478">
        <f t="shared" si="62"/>
        <v>0</v>
      </c>
      <c r="EM36" s="480">
        <f t="shared" si="63"/>
        <v>0</v>
      </c>
      <c r="EN36" s="480">
        <f t="shared" si="64"/>
        <v>0</v>
      </c>
      <c r="EO36" s="480">
        <f t="shared" si="65"/>
        <v>0</v>
      </c>
      <c r="EP36" s="480">
        <f t="shared" si="66"/>
        <v>0</v>
      </c>
      <c r="EQ36" s="480">
        <f t="shared" si="69"/>
        <v>0</v>
      </c>
      <c r="ER36" s="536">
        <f t="shared" si="70"/>
        <v>0</v>
      </c>
      <c r="ES36" s="484">
        <f t="shared" si="71"/>
        <v>0</v>
      </c>
      <c r="ET36" s="116"/>
      <c r="EV36" s="136"/>
    </row>
    <row r="37" spans="2:152" ht="13.5" customHeight="1" x14ac:dyDescent="0.15">
      <c r="B37" s="360">
        <v>28</v>
      </c>
      <c r="C37" s="361" t="s">
        <v>90</v>
      </c>
      <c r="D37" s="362">
        <f>③入力!J37</f>
        <v>0</v>
      </c>
      <c r="E37" s="137" t="s">
        <v>224</v>
      </c>
      <c r="F37" s="138" t="s">
        <v>438</v>
      </c>
      <c r="G37" s="468">
        <v>4.8541691482332283E-2</v>
      </c>
      <c r="H37" s="469">
        <v>5.3389894159123728E-2</v>
      </c>
      <c r="I37" s="470">
        <v>6.0377784204120419E-2</v>
      </c>
      <c r="J37" s="471">
        <v>6.4338478313421432E-2</v>
      </c>
      <c r="K37" s="472">
        <v>6.4140744035423858E-2</v>
      </c>
      <c r="L37" s="472">
        <v>7.3334678029347997E-2</v>
      </c>
      <c r="M37" s="471">
        <v>5.4770604747597436E-2</v>
      </c>
      <c r="N37" s="472">
        <v>4.7652764047345496E-2</v>
      </c>
      <c r="O37" s="473">
        <v>5.039217979763766E-2</v>
      </c>
      <c r="P37" s="472">
        <v>4.9994701555586468E-2</v>
      </c>
      <c r="Q37" s="472">
        <v>7.9046138681427E-2</v>
      </c>
      <c r="R37" s="473">
        <v>6.2140633354623255E-2</v>
      </c>
      <c r="S37" s="472">
        <v>4.1806060968417852E-2</v>
      </c>
      <c r="T37" s="472">
        <v>7.0532343165661676E-2</v>
      </c>
      <c r="U37" s="472">
        <v>3.6592103809178017E-2</v>
      </c>
      <c r="V37" s="470">
        <v>4.6083798172133913E-2</v>
      </c>
      <c r="W37" s="471">
        <v>6.1649668304681139E-2</v>
      </c>
      <c r="X37" s="472">
        <v>5.4102148433860658E-2</v>
      </c>
      <c r="Y37" s="472">
        <v>6.2603048772594233E-2</v>
      </c>
      <c r="Z37" s="471">
        <v>4.5026612789396299E-2</v>
      </c>
      <c r="AA37" s="472">
        <v>4.2486898809255672E-2</v>
      </c>
      <c r="AB37" s="472">
        <v>4.422781904934469E-2</v>
      </c>
      <c r="AC37" s="472">
        <v>4.2394655291668873E-2</v>
      </c>
      <c r="AD37" s="472">
        <v>4.9861524174974532E-2</v>
      </c>
      <c r="AE37" s="472">
        <v>5.1926258927034272E-2</v>
      </c>
      <c r="AF37" s="472">
        <v>4.1617991810744243E-2</v>
      </c>
      <c r="AG37" s="472">
        <v>4.4685961105906898E-2</v>
      </c>
      <c r="AH37" s="472">
        <v>3.6818130482249745E-2</v>
      </c>
      <c r="AI37" s="472">
        <v>6.1576879709472385E-2</v>
      </c>
      <c r="AJ37" s="578">
        <v>3.604348889806501E-2</v>
      </c>
      <c r="AK37" s="470">
        <v>3.7938923817274664E-2</v>
      </c>
      <c r="AL37" s="471">
        <v>3.7377990945031032E-2</v>
      </c>
      <c r="AM37" s="473">
        <v>3.7294867573455161E-2</v>
      </c>
      <c r="AN37" s="474">
        <v>3.4419800053478472E-2</v>
      </c>
      <c r="AO37" s="472">
        <v>4.2135035809053464E-2</v>
      </c>
      <c r="AP37" s="472">
        <v>4.1129408551366237E-2</v>
      </c>
      <c r="AQ37" s="472">
        <v>3.1108868281315118E-2</v>
      </c>
      <c r="AR37" s="472">
        <v>2.4079230228236888E-2</v>
      </c>
      <c r="AS37" s="472">
        <v>4.8202897369547054E-2</v>
      </c>
      <c r="AT37" s="472">
        <v>2.771643109540636E-2</v>
      </c>
      <c r="AU37" s="472">
        <v>3.3729146936694106E-2</v>
      </c>
      <c r="AV37" s="474">
        <v>4.9384284151500001E-2</v>
      </c>
      <c r="AW37" s="475">
        <v>5.0351687290973196E-2</v>
      </c>
      <c r="AX37" s="472">
        <v>5.1837066656875805E-2</v>
      </c>
      <c r="AY37" s="472">
        <v>4.4755656920277782E-2</v>
      </c>
      <c r="AZ37" s="472">
        <v>3.1895364846259752E-2</v>
      </c>
      <c r="BA37" s="472">
        <v>1.9704737784915684E-2</v>
      </c>
      <c r="BB37" s="475">
        <v>3.9866207765766638E-2</v>
      </c>
      <c r="BC37" s="472">
        <v>4.0424600310048166E-2</v>
      </c>
      <c r="BD37" s="472">
        <v>3.7335049887351146E-2</v>
      </c>
      <c r="BE37" s="472">
        <v>4.2378751692978917E-2</v>
      </c>
      <c r="BF37" s="471">
        <v>3.8207322161789854E-2</v>
      </c>
      <c r="BG37" s="473">
        <v>3.6905293011694977E-2</v>
      </c>
      <c r="BH37" s="472">
        <v>3.326779453212024E-2</v>
      </c>
      <c r="BI37" s="472">
        <v>4.1045178653554615E-2</v>
      </c>
      <c r="BJ37" s="472">
        <v>4.1984689408847385E-2</v>
      </c>
      <c r="BK37" s="472">
        <v>4.5458506271641178E-2</v>
      </c>
      <c r="BL37" s="472">
        <v>4.7181078043869097E-2</v>
      </c>
      <c r="BM37" s="472">
        <v>3.7502012714112215E-2</v>
      </c>
      <c r="BN37" s="472">
        <v>1.6496764946216394E-2</v>
      </c>
      <c r="BO37" s="472">
        <v>3.1428300109997073E-2</v>
      </c>
      <c r="BP37" s="472">
        <v>4.9614439208074984E-2</v>
      </c>
      <c r="BQ37" s="472">
        <v>3.6071007144304189E-2</v>
      </c>
      <c r="BR37" s="472">
        <v>3.9332914824648728E-2</v>
      </c>
      <c r="BS37" s="470">
        <v>3.3369557327138956E-2</v>
      </c>
      <c r="BT37" s="472">
        <v>3.2584168599217075E-2</v>
      </c>
      <c r="BU37" s="472">
        <v>2.2950664636415031E-2</v>
      </c>
      <c r="BV37" s="472">
        <v>2.621406229586308E-2</v>
      </c>
      <c r="BW37" s="472">
        <v>3.7011475090209862E-2</v>
      </c>
      <c r="BX37" s="472">
        <v>4.3300583277609689E-2</v>
      </c>
      <c r="BY37" s="579">
        <v>4.0572407332987906E-2</v>
      </c>
      <c r="BZ37" s="476">
        <f t="shared" si="67"/>
        <v>0</v>
      </c>
      <c r="CA37" s="477">
        <f t="shared" si="0"/>
        <v>0</v>
      </c>
      <c r="CB37" s="478">
        <f t="shared" si="1"/>
        <v>0</v>
      </c>
      <c r="CC37" s="479">
        <f t="shared" si="2"/>
        <v>0</v>
      </c>
      <c r="CD37" s="480">
        <f t="shared" si="3"/>
        <v>0</v>
      </c>
      <c r="CE37" s="480">
        <f t="shared" si="4"/>
        <v>0</v>
      </c>
      <c r="CF37" s="479">
        <f t="shared" si="5"/>
        <v>0</v>
      </c>
      <c r="CG37" s="480">
        <f t="shared" si="6"/>
        <v>0</v>
      </c>
      <c r="CH37" s="481">
        <f t="shared" si="7"/>
        <v>0</v>
      </c>
      <c r="CI37" s="480">
        <f t="shared" si="8"/>
        <v>0</v>
      </c>
      <c r="CJ37" s="480">
        <f t="shared" si="9"/>
        <v>0</v>
      </c>
      <c r="CK37" s="481">
        <f t="shared" si="10"/>
        <v>0</v>
      </c>
      <c r="CL37" s="480">
        <f t="shared" si="11"/>
        <v>0</v>
      </c>
      <c r="CM37" s="480">
        <f t="shared" si="12"/>
        <v>0</v>
      </c>
      <c r="CN37" s="480">
        <f t="shared" si="13"/>
        <v>0</v>
      </c>
      <c r="CO37" s="478">
        <f t="shared" si="14"/>
        <v>0</v>
      </c>
      <c r="CP37" s="479">
        <f t="shared" si="15"/>
        <v>0</v>
      </c>
      <c r="CQ37" s="480">
        <f t="shared" si="16"/>
        <v>0</v>
      </c>
      <c r="CR37" s="480">
        <f t="shared" si="17"/>
        <v>0</v>
      </c>
      <c r="CS37" s="479">
        <f t="shared" si="18"/>
        <v>0</v>
      </c>
      <c r="CT37" s="480">
        <f t="shared" si="19"/>
        <v>0</v>
      </c>
      <c r="CU37" s="480">
        <f t="shared" si="20"/>
        <v>0</v>
      </c>
      <c r="CV37" s="480">
        <f t="shared" si="21"/>
        <v>0</v>
      </c>
      <c r="CW37" s="480">
        <f t="shared" si="22"/>
        <v>0</v>
      </c>
      <c r="CX37" s="480">
        <f t="shared" si="23"/>
        <v>0</v>
      </c>
      <c r="CY37" s="480">
        <f t="shared" si="24"/>
        <v>0</v>
      </c>
      <c r="CZ37" s="480">
        <f t="shared" si="25"/>
        <v>0</v>
      </c>
      <c r="DA37" s="480">
        <f t="shared" si="26"/>
        <v>0</v>
      </c>
      <c r="DB37" s="480">
        <f t="shared" si="27"/>
        <v>0</v>
      </c>
      <c r="DC37" s="572">
        <f t="shared" si="28"/>
        <v>0</v>
      </c>
      <c r="DD37" s="478">
        <f t="shared" si="29"/>
        <v>0</v>
      </c>
      <c r="DE37" s="479">
        <f t="shared" si="30"/>
        <v>0</v>
      </c>
      <c r="DF37" s="481">
        <f t="shared" si="31"/>
        <v>0</v>
      </c>
      <c r="DG37" s="482">
        <f t="shared" si="32"/>
        <v>0</v>
      </c>
      <c r="DH37" s="480">
        <f t="shared" si="33"/>
        <v>0</v>
      </c>
      <c r="DI37" s="480">
        <f t="shared" si="34"/>
        <v>0</v>
      </c>
      <c r="DJ37" s="480">
        <f t="shared" si="35"/>
        <v>0</v>
      </c>
      <c r="DK37" s="480">
        <f t="shared" si="36"/>
        <v>0</v>
      </c>
      <c r="DL37" s="480">
        <f t="shared" si="37"/>
        <v>0</v>
      </c>
      <c r="DM37" s="480">
        <f t="shared" si="38"/>
        <v>0</v>
      </c>
      <c r="DN37" s="480">
        <f t="shared" si="39"/>
        <v>0</v>
      </c>
      <c r="DO37" s="482">
        <f t="shared" si="68"/>
        <v>0</v>
      </c>
      <c r="DP37" s="483">
        <f t="shared" si="40"/>
        <v>0</v>
      </c>
      <c r="DQ37" s="480">
        <f t="shared" si="41"/>
        <v>0</v>
      </c>
      <c r="DR37" s="480">
        <f t="shared" si="42"/>
        <v>0</v>
      </c>
      <c r="DS37" s="480">
        <f t="shared" si="43"/>
        <v>0</v>
      </c>
      <c r="DT37" s="480">
        <f t="shared" si="44"/>
        <v>0</v>
      </c>
      <c r="DU37" s="483">
        <f t="shared" si="45"/>
        <v>0</v>
      </c>
      <c r="DV37" s="480">
        <f t="shared" si="46"/>
        <v>0</v>
      </c>
      <c r="DW37" s="480">
        <f t="shared" si="47"/>
        <v>0</v>
      </c>
      <c r="DX37" s="480">
        <f t="shared" si="48"/>
        <v>0</v>
      </c>
      <c r="DY37" s="479">
        <f t="shared" si="49"/>
        <v>0</v>
      </c>
      <c r="DZ37" s="481">
        <f t="shared" si="50"/>
        <v>0</v>
      </c>
      <c r="EA37" s="480">
        <f t="shared" si="51"/>
        <v>0</v>
      </c>
      <c r="EB37" s="480">
        <f t="shared" si="52"/>
        <v>0</v>
      </c>
      <c r="EC37" s="480">
        <f t="shared" si="53"/>
        <v>0</v>
      </c>
      <c r="ED37" s="480">
        <f t="shared" si="54"/>
        <v>0</v>
      </c>
      <c r="EE37" s="480">
        <f t="shared" si="55"/>
        <v>0</v>
      </c>
      <c r="EF37" s="480">
        <f t="shared" si="56"/>
        <v>0</v>
      </c>
      <c r="EG37" s="480">
        <f t="shared" si="57"/>
        <v>0</v>
      </c>
      <c r="EH37" s="480">
        <f t="shared" si="58"/>
        <v>0</v>
      </c>
      <c r="EI37" s="480">
        <f t="shared" si="59"/>
        <v>0</v>
      </c>
      <c r="EJ37" s="480">
        <f t="shared" si="60"/>
        <v>0</v>
      </c>
      <c r="EK37" s="480">
        <f t="shared" si="61"/>
        <v>0</v>
      </c>
      <c r="EL37" s="478">
        <f t="shared" si="62"/>
        <v>0</v>
      </c>
      <c r="EM37" s="480">
        <f t="shared" si="63"/>
        <v>0</v>
      </c>
      <c r="EN37" s="480">
        <f t="shared" si="64"/>
        <v>0</v>
      </c>
      <c r="EO37" s="480">
        <f t="shared" si="65"/>
        <v>0</v>
      </c>
      <c r="EP37" s="480">
        <f t="shared" si="66"/>
        <v>0</v>
      </c>
      <c r="EQ37" s="480">
        <f t="shared" si="69"/>
        <v>0</v>
      </c>
      <c r="ER37" s="536">
        <f t="shared" si="70"/>
        <v>0</v>
      </c>
      <c r="ES37" s="484">
        <f t="shared" si="71"/>
        <v>0</v>
      </c>
      <c r="ET37" s="116"/>
      <c r="EV37" s="136"/>
    </row>
    <row r="38" spans="2:152" ht="13.5" customHeight="1" x14ac:dyDescent="0.15">
      <c r="B38" s="553" t="s">
        <v>417</v>
      </c>
      <c r="C38" s="139" t="s">
        <v>402</v>
      </c>
      <c r="D38" s="140">
        <f>③入力!J38</f>
        <v>0</v>
      </c>
      <c r="E38" s="137" t="s">
        <v>225</v>
      </c>
      <c r="F38" s="138" t="s">
        <v>439</v>
      </c>
      <c r="G38" s="468">
        <v>1.1133699790318244E-2</v>
      </c>
      <c r="H38" s="469">
        <v>1.0249448744082502E-2</v>
      </c>
      <c r="I38" s="470">
        <v>9.5578640955646579E-3</v>
      </c>
      <c r="J38" s="471">
        <v>1.0480220434385535E-2</v>
      </c>
      <c r="K38" s="472">
        <v>1.0507633617821791E-2</v>
      </c>
      <c r="L38" s="472">
        <v>9.2330190106399077E-3</v>
      </c>
      <c r="M38" s="471">
        <v>8.2520784499413267E-3</v>
      </c>
      <c r="N38" s="472">
        <v>8.2293531407807204E-3</v>
      </c>
      <c r="O38" s="473">
        <v>8.3252134405772983E-3</v>
      </c>
      <c r="P38" s="472">
        <v>8.3244741063838237E-3</v>
      </c>
      <c r="Q38" s="472">
        <v>8.3785115820601275E-3</v>
      </c>
      <c r="R38" s="473">
        <v>8.1677079409286091E-3</v>
      </c>
      <c r="S38" s="472">
        <v>7.4749769676677692E-3</v>
      </c>
      <c r="T38" s="472">
        <v>8.4535854698146711E-3</v>
      </c>
      <c r="U38" s="472">
        <v>7.1826605837687655E-3</v>
      </c>
      <c r="V38" s="470">
        <v>1.097252592369808E-2</v>
      </c>
      <c r="W38" s="471">
        <v>1.1373455806522732E-2</v>
      </c>
      <c r="X38" s="472">
        <v>1.5093073956062384E-2</v>
      </c>
      <c r="Y38" s="472">
        <v>1.0903604603404185E-2</v>
      </c>
      <c r="Z38" s="471">
        <v>1.094529601569964E-2</v>
      </c>
      <c r="AA38" s="472">
        <v>1.1990029580912054E-2</v>
      </c>
      <c r="AB38" s="472">
        <v>1.0958506975901431E-2</v>
      </c>
      <c r="AC38" s="472">
        <v>1.2509608888161368E-2</v>
      </c>
      <c r="AD38" s="472">
        <v>1.0808068824735013E-2</v>
      </c>
      <c r="AE38" s="472">
        <v>1.1489633936638755E-2</v>
      </c>
      <c r="AF38" s="472">
        <v>1.0454616554335E-2</v>
      </c>
      <c r="AG38" s="472">
        <v>1.0833402427194383E-2</v>
      </c>
      <c r="AH38" s="472">
        <v>1.2882581033768777E-2</v>
      </c>
      <c r="AI38" s="472">
        <v>5.3796220024393574E-3</v>
      </c>
      <c r="AJ38" s="578">
        <v>1.4938863802167803E-2</v>
      </c>
      <c r="AK38" s="470">
        <v>1.5364277398603949E-2</v>
      </c>
      <c r="AL38" s="471">
        <v>1.4018584949372402E-2</v>
      </c>
      <c r="AM38" s="473">
        <v>1.4062737372063976E-2</v>
      </c>
      <c r="AN38" s="474">
        <v>1.4375158079514448E-2</v>
      </c>
      <c r="AO38" s="472">
        <v>1.3573439645196025E-2</v>
      </c>
      <c r="AP38" s="472">
        <v>1.4601281453072186E-2</v>
      </c>
      <c r="AQ38" s="472">
        <v>1.1816436981365298E-2</v>
      </c>
      <c r="AR38" s="472">
        <v>1.5552141946466942E-2</v>
      </c>
      <c r="AS38" s="472">
        <v>1.4522504533507202E-2</v>
      </c>
      <c r="AT38" s="472">
        <v>1.6563604240282685E-2</v>
      </c>
      <c r="AU38" s="472">
        <v>2.2728928389305746E-2</v>
      </c>
      <c r="AV38" s="474">
        <v>1.274903463161256E-2</v>
      </c>
      <c r="AW38" s="475">
        <v>1.2683997784833203E-2</v>
      </c>
      <c r="AX38" s="472">
        <v>1.2679170046183954E-2</v>
      </c>
      <c r="AY38" s="472">
        <v>1.1121646208646183E-2</v>
      </c>
      <c r="AZ38" s="472">
        <v>1.7439192290041303E-2</v>
      </c>
      <c r="BA38" s="472">
        <v>1.4083637037494596E-2</v>
      </c>
      <c r="BB38" s="475">
        <v>1.338891851277328E-2</v>
      </c>
      <c r="BC38" s="472">
        <v>1.3739157189685573E-2</v>
      </c>
      <c r="BD38" s="472">
        <v>1.180130887243858E-2</v>
      </c>
      <c r="BE38" s="472">
        <v>1.1362344013316377E-2</v>
      </c>
      <c r="BF38" s="471">
        <v>1.535121485036341E-2</v>
      </c>
      <c r="BG38" s="473">
        <v>1.4903303131052406E-2</v>
      </c>
      <c r="BH38" s="472">
        <v>1.5015702806796009E-2</v>
      </c>
      <c r="BI38" s="472">
        <v>1.3808531537618596E-2</v>
      </c>
      <c r="BJ38" s="472">
        <v>1.5191154891767998E-2</v>
      </c>
      <c r="BK38" s="472">
        <v>1.4850145612144282E-2</v>
      </c>
      <c r="BL38" s="472">
        <v>1.6869423610830478E-2</v>
      </c>
      <c r="BM38" s="472">
        <v>1.396979618227139E-2</v>
      </c>
      <c r="BN38" s="472">
        <v>1.5599255200868039E-2</v>
      </c>
      <c r="BO38" s="472">
        <v>1.4180917486369068E-2</v>
      </c>
      <c r="BP38" s="472">
        <v>1.5085392853614741E-2</v>
      </c>
      <c r="BQ38" s="472">
        <v>1.626646977664568E-2</v>
      </c>
      <c r="BR38" s="472">
        <v>2.2023053313479018E-2</v>
      </c>
      <c r="BS38" s="470">
        <v>1.4338723520545197E-2</v>
      </c>
      <c r="BT38" s="472">
        <v>1.4369310708480149E-2</v>
      </c>
      <c r="BU38" s="472">
        <v>1.4977184556427211E-2</v>
      </c>
      <c r="BV38" s="472">
        <v>3.1831910298875665E-2</v>
      </c>
      <c r="BW38" s="472">
        <v>1.4658926184737367E-2</v>
      </c>
      <c r="BX38" s="472">
        <v>9.8217064014883178E-3</v>
      </c>
      <c r="BY38" s="579">
        <v>1.0453947908665393E-2</v>
      </c>
      <c r="BZ38" s="476">
        <f t="shared" si="67"/>
        <v>0</v>
      </c>
      <c r="CA38" s="477">
        <f t="shared" si="0"/>
        <v>0</v>
      </c>
      <c r="CB38" s="478">
        <f t="shared" si="1"/>
        <v>0</v>
      </c>
      <c r="CC38" s="479">
        <f t="shared" si="2"/>
        <v>0</v>
      </c>
      <c r="CD38" s="480">
        <f t="shared" si="3"/>
        <v>0</v>
      </c>
      <c r="CE38" s="480">
        <f t="shared" si="4"/>
        <v>0</v>
      </c>
      <c r="CF38" s="479">
        <f t="shared" si="5"/>
        <v>0</v>
      </c>
      <c r="CG38" s="480">
        <f t="shared" si="6"/>
        <v>0</v>
      </c>
      <c r="CH38" s="481">
        <f t="shared" si="7"/>
        <v>0</v>
      </c>
      <c r="CI38" s="480">
        <f t="shared" si="8"/>
        <v>0</v>
      </c>
      <c r="CJ38" s="480">
        <f t="shared" si="9"/>
        <v>0</v>
      </c>
      <c r="CK38" s="481">
        <f t="shared" si="10"/>
        <v>0</v>
      </c>
      <c r="CL38" s="480">
        <f t="shared" si="11"/>
        <v>0</v>
      </c>
      <c r="CM38" s="480">
        <f t="shared" si="12"/>
        <v>0</v>
      </c>
      <c r="CN38" s="480">
        <f t="shared" si="13"/>
        <v>0</v>
      </c>
      <c r="CO38" s="478">
        <f t="shared" si="14"/>
        <v>0</v>
      </c>
      <c r="CP38" s="479">
        <f t="shared" si="15"/>
        <v>0</v>
      </c>
      <c r="CQ38" s="480">
        <f t="shared" si="16"/>
        <v>0</v>
      </c>
      <c r="CR38" s="480">
        <f t="shared" si="17"/>
        <v>0</v>
      </c>
      <c r="CS38" s="479">
        <f t="shared" si="18"/>
        <v>0</v>
      </c>
      <c r="CT38" s="480">
        <f t="shared" si="19"/>
        <v>0</v>
      </c>
      <c r="CU38" s="480">
        <f t="shared" si="20"/>
        <v>0</v>
      </c>
      <c r="CV38" s="480">
        <f t="shared" si="21"/>
        <v>0</v>
      </c>
      <c r="CW38" s="480">
        <f t="shared" si="22"/>
        <v>0</v>
      </c>
      <c r="CX38" s="480">
        <f t="shared" si="23"/>
        <v>0</v>
      </c>
      <c r="CY38" s="480">
        <f t="shared" si="24"/>
        <v>0</v>
      </c>
      <c r="CZ38" s="480">
        <f t="shared" si="25"/>
        <v>0</v>
      </c>
      <c r="DA38" s="480">
        <f t="shared" si="26"/>
        <v>0</v>
      </c>
      <c r="DB38" s="480">
        <f t="shared" si="27"/>
        <v>0</v>
      </c>
      <c r="DC38" s="572">
        <f t="shared" si="28"/>
        <v>0</v>
      </c>
      <c r="DD38" s="478">
        <f t="shared" si="29"/>
        <v>0</v>
      </c>
      <c r="DE38" s="479">
        <f t="shared" si="30"/>
        <v>0</v>
      </c>
      <c r="DF38" s="481">
        <f t="shared" si="31"/>
        <v>0</v>
      </c>
      <c r="DG38" s="482">
        <f t="shared" si="32"/>
        <v>0</v>
      </c>
      <c r="DH38" s="480">
        <f t="shared" si="33"/>
        <v>0</v>
      </c>
      <c r="DI38" s="480">
        <f t="shared" si="34"/>
        <v>0</v>
      </c>
      <c r="DJ38" s="480">
        <f t="shared" si="35"/>
        <v>0</v>
      </c>
      <c r="DK38" s="480">
        <f t="shared" si="36"/>
        <v>0</v>
      </c>
      <c r="DL38" s="480">
        <f t="shared" si="37"/>
        <v>0</v>
      </c>
      <c r="DM38" s="480">
        <f t="shared" si="38"/>
        <v>0</v>
      </c>
      <c r="DN38" s="480">
        <f t="shared" si="39"/>
        <v>0</v>
      </c>
      <c r="DO38" s="482">
        <f t="shared" si="68"/>
        <v>0</v>
      </c>
      <c r="DP38" s="483">
        <f t="shared" si="40"/>
        <v>0</v>
      </c>
      <c r="DQ38" s="480">
        <f t="shared" si="41"/>
        <v>0</v>
      </c>
      <c r="DR38" s="480">
        <f t="shared" si="42"/>
        <v>0</v>
      </c>
      <c r="DS38" s="480">
        <f t="shared" si="43"/>
        <v>0</v>
      </c>
      <c r="DT38" s="480">
        <f t="shared" si="44"/>
        <v>0</v>
      </c>
      <c r="DU38" s="483">
        <f t="shared" si="45"/>
        <v>0</v>
      </c>
      <c r="DV38" s="480">
        <f t="shared" si="46"/>
        <v>0</v>
      </c>
      <c r="DW38" s="480">
        <f t="shared" si="47"/>
        <v>0</v>
      </c>
      <c r="DX38" s="480">
        <f t="shared" si="48"/>
        <v>0</v>
      </c>
      <c r="DY38" s="479">
        <f t="shared" si="49"/>
        <v>0</v>
      </c>
      <c r="DZ38" s="481">
        <f t="shared" si="50"/>
        <v>0</v>
      </c>
      <c r="EA38" s="480">
        <f t="shared" si="51"/>
        <v>0</v>
      </c>
      <c r="EB38" s="480">
        <f t="shared" si="52"/>
        <v>0</v>
      </c>
      <c r="EC38" s="480">
        <f t="shared" si="53"/>
        <v>0</v>
      </c>
      <c r="ED38" s="480">
        <f t="shared" si="54"/>
        <v>0</v>
      </c>
      <c r="EE38" s="480">
        <f t="shared" si="55"/>
        <v>0</v>
      </c>
      <c r="EF38" s="480">
        <f t="shared" si="56"/>
        <v>0</v>
      </c>
      <c r="EG38" s="480">
        <f t="shared" si="57"/>
        <v>0</v>
      </c>
      <c r="EH38" s="480">
        <f t="shared" si="58"/>
        <v>0</v>
      </c>
      <c r="EI38" s="480">
        <f t="shared" si="59"/>
        <v>0</v>
      </c>
      <c r="EJ38" s="480">
        <f t="shared" si="60"/>
        <v>0</v>
      </c>
      <c r="EK38" s="480">
        <f t="shared" si="61"/>
        <v>0</v>
      </c>
      <c r="EL38" s="478">
        <f t="shared" si="62"/>
        <v>0</v>
      </c>
      <c r="EM38" s="480">
        <f t="shared" si="63"/>
        <v>0</v>
      </c>
      <c r="EN38" s="480">
        <f t="shared" si="64"/>
        <v>0</v>
      </c>
      <c r="EO38" s="480">
        <f t="shared" si="65"/>
        <v>0</v>
      </c>
      <c r="EP38" s="480">
        <f t="shared" si="66"/>
        <v>0</v>
      </c>
      <c r="EQ38" s="480">
        <f t="shared" si="69"/>
        <v>0</v>
      </c>
      <c r="ER38" s="536">
        <f t="shared" si="70"/>
        <v>0</v>
      </c>
      <c r="ES38" s="484">
        <f t="shared" si="71"/>
        <v>0</v>
      </c>
      <c r="ET38" s="116"/>
      <c r="EV38" s="136"/>
    </row>
    <row r="39" spans="2:152" ht="13.5" customHeight="1" x14ac:dyDescent="0.15">
      <c r="B39" s="363">
        <v>29</v>
      </c>
      <c r="C39" s="366" t="s">
        <v>68</v>
      </c>
      <c r="D39" s="362">
        <f>③入力!J39</f>
        <v>0</v>
      </c>
      <c r="E39" s="143" t="s">
        <v>226</v>
      </c>
      <c r="F39" s="144" t="s">
        <v>88</v>
      </c>
      <c r="G39" s="485">
        <v>5.3705347768861654E-3</v>
      </c>
      <c r="H39" s="486">
        <v>8.4629429587703853E-3</v>
      </c>
      <c r="I39" s="487">
        <v>9.1005697906106891E-3</v>
      </c>
      <c r="J39" s="488">
        <v>9.9620386862042942E-3</v>
      </c>
      <c r="K39" s="489">
        <v>9.8214520249782951E-3</v>
      </c>
      <c r="L39" s="489">
        <v>1.6358227018304673E-2</v>
      </c>
      <c r="M39" s="488">
        <v>7.8809828797046962E-3</v>
      </c>
      <c r="N39" s="489">
        <v>7.7884949368103237E-3</v>
      </c>
      <c r="O39" s="490">
        <v>7.7904287018087503E-3</v>
      </c>
      <c r="P39" s="489">
        <v>7.7254737900548593E-3</v>
      </c>
      <c r="Q39" s="489">
        <v>1.2472987830306707E-2</v>
      </c>
      <c r="R39" s="490">
        <v>7.9922546502068717E-3</v>
      </c>
      <c r="S39" s="489">
        <v>8.0293835488000082E-3</v>
      </c>
      <c r="T39" s="489">
        <v>7.9769322260771942E-3</v>
      </c>
      <c r="U39" s="489">
        <v>9.0769886498176713E-3</v>
      </c>
      <c r="V39" s="487">
        <v>7.7962806605218586E-3</v>
      </c>
      <c r="W39" s="488">
        <v>8.7152958091140202E-3</v>
      </c>
      <c r="X39" s="489">
        <v>7.6769709504909906E-3</v>
      </c>
      <c r="Y39" s="489">
        <v>8.8464539453631148E-3</v>
      </c>
      <c r="Z39" s="488">
        <v>7.7338640160726302E-3</v>
      </c>
      <c r="AA39" s="489">
        <v>7.0798984939261528E-3</v>
      </c>
      <c r="AB39" s="489">
        <v>8.6634052062571718E-3</v>
      </c>
      <c r="AC39" s="489">
        <v>8.2311461176882185E-3</v>
      </c>
      <c r="AD39" s="489">
        <v>7.8462816070559264E-3</v>
      </c>
      <c r="AE39" s="489">
        <v>7.6375680582999386E-3</v>
      </c>
      <c r="AF39" s="489">
        <v>7.6935147271964075E-3</v>
      </c>
      <c r="AG39" s="489">
        <v>7.5512294501553457E-3</v>
      </c>
      <c r="AH39" s="489">
        <v>1.3748447088054814E-2</v>
      </c>
      <c r="AI39" s="489">
        <v>3.2378089685848148E-3</v>
      </c>
      <c r="AJ39" s="580">
        <v>2.1189158551152372E-3</v>
      </c>
      <c r="AK39" s="487">
        <v>1.9235520484656419E-3</v>
      </c>
      <c r="AL39" s="488">
        <v>1.8750273638707651E-3</v>
      </c>
      <c r="AM39" s="490">
        <v>1.8984609525747372E-3</v>
      </c>
      <c r="AN39" s="491">
        <v>1.977256971293292E-3</v>
      </c>
      <c r="AO39" s="489">
        <v>1.9683241693181858E-3</v>
      </c>
      <c r="AP39" s="489">
        <v>2.0485040230342898E-3</v>
      </c>
      <c r="AQ39" s="489">
        <v>1.720867861729543E-3</v>
      </c>
      <c r="AR39" s="489">
        <v>2.4082901402231131E-3</v>
      </c>
      <c r="AS39" s="489">
        <v>2.470506734041036E-4</v>
      </c>
      <c r="AT39" s="489">
        <v>2.2084805653710247E-4</v>
      </c>
      <c r="AU39" s="489">
        <v>1.4569825890580607E-4</v>
      </c>
      <c r="AV39" s="491">
        <v>1.5671303356896938E-3</v>
      </c>
      <c r="AW39" s="492">
        <v>1.5194782927449345E-3</v>
      </c>
      <c r="AX39" s="489">
        <v>1.5198092561501651E-3</v>
      </c>
      <c r="AY39" s="489">
        <v>1.8322527740050739E-3</v>
      </c>
      <c r="AZ39" s="489">
        <v>2.2946305644791189E-4</v>
      </c>
      <c r="BA39" s="489">
        <v>1.7295694607449503E-3</v>
      </c>
      <c r="BB39" s="492">
        <v>2.0359687818120122E-3</v>
      </c>
      <c r="BC39" s="489">
        <v>2.0709323929327954E-3</v>
      </c>
      <c r="BD39" s="489">
        <v>1.877480956978865E-3</v>
      </c>
      <c r="BE39" s="489">
        <v>4.6524611519493811E-4</v>
      </c>
      <c r="BF39" s="488">
        <v>2.2990709494673856E-3</v>
      </c>
      <c r="BG39" s="490">
        <v>3.7788258287923689E-3</v>
      </c>
      <c r="BH39" s="489">
        <v>2.0110194896944596E-3</v>
      </c>
      <c r="BI39" s="489">
        <v>9.9362377429410118E-4</v>
      </c>
      <c r="BJ39" s="489">
        <v>5.4030689431597148E-4</v>
      </c>
      <c r="BK39" s="489">
        <v>1.2174092503840951E-2</v>
      </c>
      <c r="BL39" s="489">
        <v>1.227805143540567E-3</v>
      </c>
      <c r="BM39" s="489">
        <v>2.3166495455946836E-3</v>
      </c>
      <c r="BN39" s="489">
        <v>1.560595303478855E-3</v>
      </c>
      <c r="BO39" s="489">
        <v>9.4170155182919592E-4</v>
      </c>
      <c r="BP39" s="489">
        <v>6.0027776647858348E-3</v>
      </c>
      <c r="BQ39" s="489">
        <v>4.2437608554346545E-4</v>
      </c>
      <c r="BR39" s="489">
        <v>2.6667505892524984E-4</v>
      </c>
      <c r="BS39" s="487">
        <v>2.3945198577229698E-3</v>
      </c>
      <c r="BT39" s="489">
        <v>4.5853261740976979E-3</v>
      </c>
      <c r="BU39" s="489">
        <v>1.1385945388111415E-3</v>
      </c>
      <c r="BV39" s="489">
        <v>1.1850508372975921E-3</v>
      </c>
      <c r="BW39" s="489">
        <v>1.1874924059825317E-3</v>
      </c>
      <c r="BX39" s="489">
        <v>3.5387273822686254E-3</v>
      </c>
      <c r="BY39" s="581">
        <v>2.9289657673265347E-3</v>
      </c>
      <c r="BZ39" s="493">
        <f t="shared" si="67"/>
        <v>0</v>
      </c>
      <c r="CA39" s="494">
        <f t="shared" si="0"/>
        <v>0</v>
      </c>
      <c r="CB39" s="495">
        <f t="shared" si="1"/>
        <v>0</v>
      </c>
      <c r="CC39" s="496">
        <f t="shared" si="2"/>
        <v>0</v>
      </c>
      <c r="CD39" s="497">
        <f t="shared" si="3"/>
        <v>0</v>
      </c>
      <c r="CE39" s="497">
        <f t="shared" si="4"/>
        <v>0</v>
      </c>
      <c r="CF39" s="496">
        <f t="shared" si="5"/>
        <v>0</v>
      </c>
      <c r="CG39" s="497">
        <f t="shared" si="6"/>
        <v>0</v>
      </c>
      <c r="CH39" s="498">
        <f t="shared" si="7"/>
        <v>0</v>
      </c>
      <c r="CI39" s="497">
        <f t="shared" si="8"/>
        <v>0</v>
      </c>
      <c r="CJ39" s="497">
        <f t="shared" si="9"/>
        <v>0</v>
      </c>
      <c r="CK39" s="498">
        <f t="shared" si="10"/>
        <v>0</v>
      </c>
      <c r="CL39" s="497">
        <f t="shared" si="11"/>
        <v>0</v>
      </c>
      <c r="CM39" s="497">
        <f t="shared" si="12"/>
        <v>0</v>
      </c>
      <c r="CN39" s="497">
        <f t="shared" si="13"/>
        <v>0</v>
      </c>
      <c r="CO39" s="495">
        <f t="shared" si="14"/>
        <v>0</v>
      </c>
      <c r="CP39" s="496">
        <f t="shared" si="15"/>
        <v>0</v>
      </c>
      <c r="CQ39" s="497">
        <f t="shared" si="16"/>
        <v>0</v>
      </c>
      <c r="CR39" s="497">
        <f t="shared" si="17"/>
        <v>0</v>
      </c>
      <c r="CS39" s="496">
        <f t="shared" si="18"/>
        <v>0</v>
      </c>
      <c r="CT39" s="497">
        <f t="shared" si="19"/>
        <v>0</v>
      </c>
      <c r="CU39" s="497">
        <f t="shared" si="20"/>
        <v>0</v>
      </c>
      <c r="CV39" s="497">
        <f t="shared" si="21"/>
        <v>0</v>
      </c>
      <c r="CW39" s="497">
        <f t="shared" si="22"/>
        <v>0</v>
      </c>
      <c r="CX39" s="497">
        <f t="shared" si="23"/>
        <v>0</v>
      </c>
      <c r="CY39" s="497">
        <f t="shared" si="24"/>
        <v>0</v>
      </c>
      <c r="CZ39" s="497">
        <f t="shared" si="25"/>
        <v>0</v>
      </c>
      <c r="DA39" s="497">
        <f t="shared" si="26"/>
        <v>0</v>
      </c>
      <c r="DB39" s="497">
        <f t="shared" si="27"/>
        <v>0</v>
      </c>
      <c r="DC39" s="573">
        <f t="shared" si="28"/>
        <v>0</v>
      </c>
      <c r="DD39" s="495">
        <f t="shared" si="29"/>
        <v>0</v>
      </c>
      <c r="DE39" s="496">
        <f t="shared" si="30"/>
        <v>0</v>
      </c>
      <c r="DF39" s="498">
        <f t="shared" si="31"/>
        <v>0</v>
      </c>
      <c r="DG39" s="499">
        <f t="shared" si="32"/>
        <v>0</v>
      </c>
      <c r="DH39" s="497">
        <f t="shared" si="33"/>
        <v>0</v>
      </c>
      <c r="DI39" s="497">
        <f t="shared" si="34"/>
        <v>0</v>
      </c>
      <c r="DJ39" s="497">
        <f t="shared" si="35"/>
        <v>0</v>
      </c>
      <c r="DK39" s="497">
        <f t="shared" si="36"/>
        <v>0</v>
      </c>
      <c r="DL39" s="497">
        <f t="shared" si="37"/>
        <v>0</v>
      </c>
      <c r="DM39" s="497">
        <f t="shared" si="38"/>
        <v>0</v>
      </c>
      <c r="DN39" s="497">
        <f t="shared" si="39"/>
        <v>0</v>
      </c>
      <c r="DO39" s="499">
        <f t="shared" si="68"/>
        <v>0</v>
      </c>
      <c r="DP39" s="500">
        <f t="shared" si="40"/>
        <v>0</v>
      </c>
      <c r="DQ39" s="497">
        <f t="shared" si="41"/>
        <v>0</v>
      </c>
      <c r="DR39" s="497">
        <f t="shared" si="42"/>
        <v>0</v>
      </c>
      <c r="DS39" s="497">
        <f t="shared" si="43"/>
        <v>0</v>
      </c>
      <c r="DT39" s="497">
        <f t="shared" si="44"/>
        <v>0</v>
      </c>
      <c r="DU39" s="500">
        <f t="shared" si="45"/>
        <v>0</v>
      </c>
      <c r="DV39" s="497">
        <f t="shared" si="46"/>
        <v>0</v>
      </c>
      <c r="DW39" s="497">
        <f t="shared" si="47"/>
        <v>0</v>
      </c>
      <c r="DX39" s="497">
        <f t="shared" si="48"/>
        <v>0</v>
      </c>
      <c r="DY39" s="496">
        <f t="shared" si="49"/>
        <v>0</v>
      </c>
      <c r="DZ39" s="498">
        <f t="shared" si="50"/>
        <v>0</v>
      </c>
      <c r="EA39" s="497">
        <f t="shared" si="51"/>
        <v>0</v>
      </c>
      <c r="EB39" s="497">
        <f t="shared" si="52"/>
        <v>0</v>
      </c>
      <c r="EC39" s="497">
        <f t="shared" si="53"/>
        <v>0</v>
      </c>
      <c r="ED39" s="497">
        <f t="shared" si="54"/>
        <v>0</v>
      </c>
      <c r="EE39" s="497">
        <f t="shared" si="55"/>
        <v>0</v>
      </c>
      <c r="EF39" s="497">
        <f t="shared" si="56"/>
        <v>0</v>
      </c>
      <c r="EG39" s="497">
        <f t="shared" si="57"/>
        <v>0</v>
      </c>
      <c r="EH39" s="497">
        <f t="shared" si="58"/>
        <v>0</v>
      </c>
      <c r="EI39" s="497">
        <f t="shared" si="59"/>
        <v>0</v>
      </c>
      <c r="EJ39" s="497">
        <f t="shared" si="60"/>
        <v>0</v>
      </c>
      <c r="EK39" s="497">
        <f t="shared" si="61"/>
        <v>0</v>
      </c>
      <c r="EL39" s="495">
        <f t="shared" si="62"/>
        <v>0</v>
      </c>
      <c r="EM39" s="497">
        <f t="shared" si="63"/>
        <v>0</v>
      </c>
      <c r="EN39" s="497">
        <f t="shared" si="64"/>
        <v>0</v>
      </c>
      <c r="EO39" s="497">
        <f t="shared" si="65"/>
        <v>0</v>
      </c>
      <c r="EP39" s="497">
        <f t="shared" si="66"/>
        <v>0</v>
      </c>
      <c r="EQ39" s="497">
        <f t="shared" si="69"/>
        <v>0</v>
      </c>
      <c r="ER39" s="537">
        <f t="shared" si="70"/>
        <v>0</v>
      </c>
      <c r="ES39" s="501">
        <f t="shared" si="71"/>
        <v>0</v>
      </c>
      <c r="ET39" s="116"/>
      <c r="EV39" s="136"/>
    </row>
    <row r="40" spans="2:152" ht="13.5" customHeight="1" x14ac:dyDescent="0.15">
      <c r="B40" s="131">
        <v>30</v>
      </c>
      <c r="C40" s="139" t="s">
        <v>69</v>
      </c>
      <c r="D40" s="147">
        <f>③入力!J40</f>
        <v>0</v>
      </c>
      <c r="E40" s="137" t="s">
        <v>227</v>
      </c>
      <c r="F40" s="138" t="s">
        <v>440</v>
      </c>
      <c r="G40" s="468">
        <v>4.2419875210315719E-2</v>
      </c>
      <c r="H40" s="469">
        <v>4.3217307428171051E-2</v>
      </c>
      <c r="I40" s="470">
        <v>4.6826428369407362E-2</v>
      </c>
      <c r="J40" s="471">
        <v>4.2281591761495846E-2</v>
      </c>
      <c r="K40" s="472">
        <v>4.2160544325657287E-2</v>
      </c>
      <c r="L40" s="472">
        <v>4.7788815490898091E-2</v>
      </c>
      <c r="M40" s="471">
        <v>5.3260582019721038E-2</v>
      </c>
      <c r="N40" s="472">
        <v>4.9857055067197481E-2</v>
      </c>
      <c r="O40" s="473">
        <v>5.0466354596516327E-2</v>
      </c>
      <c r="P40" s="472">
        <v>5.0357309736542413E-2</v>
      </c>
      <c r="Q40" s="472">
        <v>5.8327330628957043E-2</v>
      </c>
      <c r="R40" s="473">
        <v>5.7890456015805086E-2</v>
      </c>
      <c r="S40" s="472">
        <v>4.714086547215602E-2</v>
      </c>
      <c r="T40" s="472">
        <v>6.2326617382590495E-2</v>
      </c>
      <c r="U40" s="472">
        <v>4.3238038107566261E-2</v>
      </c>
      <c r="V40" s="470">
        <v>3.9443838776613296E-2</v>
      </c>
      <c r="W40" s="471">
        <v>4.1890052066082026E-2</v>
      </c>
      <c r="X40" s="472">
        <v>5.0226396109340939E-2</v>
      </c>
      <c r="Y40" s="472">
        <v>4.0837029653332454E-2</v>
      </c>
      <c r="Z40" s="471">
        <v>3.9277699594501184E-2</v>
      </c>
      <c r="AA40" s="472">
        <v>4.3845818880730365E-2</v>
      </c>
      <c r="AB40" s="472">
        <v>3.6262607960379299E-2</v>
      </c>
      <c r="AC40" s="472">
        <v>4.2123439909744653E-2</v>
      </c>
      <c r="AD40" s="472">
        <v>3.6298256881859871E-2</v>
      </c>
      <c r="AE40" s="472">
        <v>3.8422456783929713E-2</v>
      </c>
      <c r="AF40" s="472">
        <v>4.0911381402311049E-2</v>
      </c>
      <c r="AG40" s="472">
        <v>3.8558494347778846E-2</v>
      </c>
      <c r="AH40" s="472">
        <v>3.9227496894176109E-2</v>
      </c>
      <c r="AI40" s="472">
        <v>4.3234653190251784E-2</v>
      </c>
      <c r="AJ40" s="578">
        <v>4.0964761859426047E-2</v>
      </c>
      <c r="AK40" s="470">
        <v>4.4096863179982647E-2</v>
      </c>
      <c r="AL40" s="471">
        <v>4.9966977407543078E-2</v>
      </c>
      <c r="AM40" s="473">
        <v>4.9163212992642626E-2</v>
      </c>
      <c r="AN40" s="474">
        <v>5.192729905846831E-2</v>
      </c>
      <c r="AO40" s="472">
        <v>5.3939821390704863E-2</v>
      </c>
      <c r="AP40" s="472">
        <v>6.7486826981074097E-2</v>
      </c>
      <c r="AQ40" s="472">
        <v>8.1544188314541757E-2</v>
      </c>
      <c r="AR40" s="472">
        <v>4.7540129865157779E-2</v>
      </c>
      <c r="AS40" s="472">
        <v>3.4174494182848063E-2</v>
      </c>
      <c r="AT40" s="472">
        <v>3.7102473498233215E-2</v>
      </c>
      <c r="AU40" s="472">
        <v>3.4093392583958625E-2</v>
      </c>
      <c r="AV40" s="474">
        <v>3.7540464074520982E-2</v>
      </c>
      <c r="AW40" s="475">
        <v>3.3277757084493632E-2</v>
      </c>
      <c r="AX40" s="472">
        <v>3.3663886283554573E-2</v>
      </c>
      <c r="AY40" s="472">
        <v>3.2865233323937162E-2</v>
      </c>
      <c r="AZ40" s="472">
        <v>2.0009178522257916E-2</v>
      </c>
      <c r="BA40" s="472">
        <v>3.1688183334362838E-2</v>
      </c>
      <c r="BB40" s="475">
        <v>7.9480343206166079E-2</v>
      </c>
      <c r="BC40" s="472">
        <v>8.0375844644568831E-2</v>
      </c>
      <c r="BD40" s="472">
        <v>7.5421092157493833E-2</v>
      </c>
      <c r="BE40" s="472">
        <v>9.8322012344530252E-2</v>
      </c>
      <c r="BF40" s="471">
        <v>4.0996706186086536E-2</v>
      </c>
      <c r="BG40" s="473">
        <v>3.3888605631857915E-2</v>
      </c>
      <c r="BH40" s="472">
        <v>3.83731606715541E-2</v>
      </c>
      <c r="BI40" s="472">
        <v>3.4248792037382965E-2</v>
      </c>
      <c r="BJ40" s="472">
        <v>4.4111792340154471E-2</v>
      </c>
      <c r="BK40" s="472">
        <v>1.4490128184549061E-2</v>
      </c>
      <c r="BL40" s="472">
        <v>5.6148870513846767E-2</v>
      </c>
      <c r="BM40" s="472">
        <v>5.5297525953090343E-2</v>
      </c>
      <c r="BN40" s="472">
        <v>2.4895848682536068E-2</v>
      </c>
      <c r="BO40" s="472">
        <v>4.8467954450133341E-2</v>
      </c>
      <c r="BP40" s="472">
        <v>4.8225606815157453E-2</v>
      </c>
      <c r="BQ40" s="472">
        <v>2.5983914034078744E-2</v>
      </c>
      <c r="BR40" s="472">
        <v>3.097902873962079E-2</v>
      </c>
      <c r="BS40" s="470">
        <v>3.6546237899833897E-2</v>
      </c>
      <c r="BT40" s="472">
        <v>3.8356400098550292E-2</v>
      </c>
      <c r="BU40" s="472">
        <v>2.4815553906540676E-2</v>
      </c>
      <c r="BV40" s="472">
        <v>2.4549457812343894E-2</v>
      </c>
      <c r="BW40" s="472">
        <v>4.1699279733933885E-2</v>
      </c>
      <c r="BX40" s="472">
        <v>4.8628536244645568E-2</v>
      </c>
      <c r="BY40" s="579">
        <v>4.3346222575237105E-2</v>
      </c>
      <c r="BZ40" s="476">
        <f t="shared" si="67"/>
        <v>0</v>
      </c>
      <c r="CA40" s="477">
        <f t="shared" si="0"/>
        <v>0</v>
      </c>
      <c r="CB40" s="478">
        <f t="shared" si="1"/>
        <v>0</v>
      </c>
      <c r="CC40" s="479">
        <f t="shared" si="2"/>
        <v>0</v>
      </c>
      <c r="CD40" s="480">
        <f t="shared" si="3"/>
        <v>0</v>
      </c>
      <c r="CE40" s="480">
        <f t="shared" si="4"/>
        <v>0</v>
      </c>
      <c r="CF40" s="479">
        <f t="shared" si="5"/>
        <v>0</v>
      </c>
      <c r="CG40" s="480">
        <f t="shared" si="6"/>
        <v>0</v>
      </c>
      <c r="CH40" s="481">
        <f t="shared" si="7"/>
        <v>0</v>
      </c>
      <c r="CI40" s="480">
        <f t="shared" si="8"/>
        <v>0</v>
      </c>
      <c r="CJ40" s="480">
        <f t="shared" si="9"/>
        <v>0</v>
      </c>
      <c r="CK40" s="481">
        <f t="shared" si="10"/>
        <v>0</v>
      </c>
      <c r="CL40" s="480">
        <f t="shared" si="11"/>
        <v>0</v>
      </c>
      <c r="CM40" s="480">
        <f t="shared" si="12"/>
        <v>0</v>
      </c>
      <c r="CN40" s="480">
        <f t="shared" si="13"/>
        <v>0</v>
      </c>
      <c r="CO40" s="478">
        <f t="shared" si="14"/>
        <v>0</v>
      </c>
      <c r="CP40" s="479">
        <f t="shared" si="15"/>
        <v>0</v>
      </c>
      <c r="CQ40" s="480">
        <f t="shared" si="16"/>
        <v>0</v>
      </c>
      <c r="CR40" s="480">
        <f t="shared" si="17"/>
        <v>0</v>
      </c>
      <c r="CS40" s="479">
        <f t="shared" si="18"/>
        <v>0</v>
      </c>
      <c r="CT40" s="480">
        <f t="shared" si="19"/>
        <v>0</v>
      </c>
      <c r="CU40" s="480">
        <f t="shared" si="20"/>
        <v>0</v>
      </c>
      <c r="CV40" s="480">
        <f t="shared" si="21"/>
        <v>0</v>
      </c>
      <c r="CW40" s="480">
        <f t="shared" si="22"/>
        <v>0</v>
      </c>
      <c r="CX40" s="480">
        <f t="shared" si="23"/>
        <v>0</v>
      </c>
      <c r="CY40" s="480">
        <f t="shared" si="24"/>
        <v>0</v>
      </c>
      <c r="CZ40" s="480">
        <f t="shared" si="25"/>
        <v>0</v>
      </c>
      <c r="DA40" s="480">
        <f t="shared" si="26"/>
        <v>0</v>
      </c>
      <c r="DB40" s="480">
        <f t="shared" si="27"/>
        <v>0</v>
      </c>
      <c r="DC40" s="572">
        <f t="shared" si="28"/>
        <v>0</v>
      </c>
      <c r="DD40" s="478">
        <f t="shared" si="29"/>
        <v>0</v>
      </c>
      <c r="DE40" s="479">
        <f t="shared" si="30"/>
        <v>0</v>
      </c>
      <c r="DF40" s="481">
        <f t="shared" si="31"/>
        <v>0</v>
      </c>
      <c r="DG40" s="482">
        <f t="shared" si="32"/>
        <v>0</v>
      </c>
      <c r="DH40" s="480">
        <f t="shared" si="33"/>
        <v>0</v>
      </c>
      <c r="DI40" s="480">
        <f t="shared" si="34"/>
        <v>0</v>
      </c>
      <c r="DJ40" s="480">
        <f t="shared" si="35"/>
        <v>0</v>
      </c>
      <c r="DK40" s="480">
        <f t="shared" si="36"/>
        <v>0</v>
      </c>
      <c r="DL40" s="480">
        <f t="shared" si="37"/>
        <v>0</v>
      </c>
      <c r="DM40" s="480">
        <f t="shared" si="38"/>
        <v>0</v>
      </c>
      <c r="DN40" s="480">
        <f t="shared" si="39"/>
        <v>0</v>
      </c>
      <c r="DO40" s="482">
        <f t="shared" si="68"/>
        <v>0</v>
      </c>
      <c r="DP40" s="483">
        <f t="shared" si="40"/>
        <v>0</v>
      </c>
      <c r="DQ40" s="480">
        <f t="shared" si="41"/>
        <v>0</v>
      </c>
      <c r="DR40" s="480">
        <f t="shared" si="42"/>
        <v>0</v>
      </c>
      <c r="DS40" s="480">
        <f t="shared" si="43"/>
        <v>0</v>
      </c>
      <c r="DT40" s="480">
        <f t="shared" si="44"/>
        <v>0</v>
      </c>
      <c r="DU40" s="483">
        <f t="shared" si="45"/>
        <v>0</v>
      </c>
      <c r="DV40" s="480">
        <f t="shared" si="46"/>
        <v>0</v>
      </c>
      <c r="DW40" s="480">
        <f t="shared" si="47"/>
        <v>0</v>
      </c>
      <c r="DX40" s="480">
        <f t="shared" si="48"/>
        <v>0</v>
      </c>
      <c r="DY40" s="479">
        <f t="shared" si="49"/>
        <v>0</v>
      </c>
      <c r="DZ40" s="481">
        <f t="shared" si="50"/>
        <v>0</v>
      </c>
      <c r="EA40" s="480">
        <f t="shared" si="51"/>
        <v>0</v>
      </c>
      <c r="EB40" s="480">
        <f t="shared" si="52"/>
        <v>0</v>
      </c>
      <c r="EC40" s="480">
        <f t="shared" si="53"/>
        <v>0</v>
      </c>
      <c r="ED40" s="480">
        <f t="shared" si="54"/>
        <v>0</v>
      </c>
      <c r="EE40" s="480">
        <f t="shared" si="55"/>
        <v>0</v>
      </c>
      <c r="EF40" s="480">
        <f t="shared" si="56"/>
        <v>0</v>
      </c>
      <c r="EG40" s="480">
        <f t="shared" si="57"/>
        <v>0</v>
      </c>
      <c r="EH40" s="480">
        <f t="shared" si="58"/>
        <v>0</v>
      </c>
      <c r="EI40" s="480">
        <f t="shared" si="59"/>
        <v>0</v>
      </c>
      <c r="EJ40" s="480">
        <f t="shared" si="60"/>
        <v>0</v>
      </c>
      <c r="EK40" s="480">
        <f t="shared" si="61"/>
        <v>0</v>
      </c>
      <c r="EL40" s="478">
        <f t="shared" si="62"/>
        <v>0</v>
      </c>
      <c r="EM40" s="480">
        <f t="shared" si="63"/>
        <v>0</v>
      </c>
      <c r="EN40" s="480">
        <f t="shared" si="64"/>
        <v>0</v>
      </c>
      <c r="EO40" s="480">
        <f t="shared" si="65"/>
        <v>0</v>
      </c>
      <c r="EP40" s="480">
        <f t="shared" si="66"/>
        <v>0</v>
      </c>
      <c r="EQ40" s="480">
        <f t="shared" si="69"/>
        <v>0</v>
      </c>
      <c r="ER40" s="536">
        <f t="shared" si="70"/>
        <v>0</v>
      </c>
      <c r="ES40" s="484">
        <f t="shared" si="71"/>
        <v>0</v>
      </c>
      <c r="ET40" s="116"/>
      <c r="EV40" s="136"/>
    </row>
    <row r="41" spans="2:152" ht="13.5" customHeight="1" x14ac:dyDescent="0.15">
      <c r="B41" s="360">
        <v>31</v>
      </c>
      <c r="C41" s="361" t="s">
        <v>70</v>
      </c>
      <c r="D41" s="362">
        <f>③入力!J41</f>
        <v>0</v>
      </c>
      <c r="E41" s="137" t="s">
        <v>228</v>
      </c>
      <c r="F41" s="138" t="s">
        <v>441</v>
      </c>
      <c r="G41" s="468">
        <v>8.4057227142986489E-3</v>
      </c>
      <c r="H41" s="469">
        <v>8.2840422375928917E-3</v>
      </c>
      <c r="I41" s="470">
        <v>7.7253183423001996E-3</v>
      </c>
      <c r="J41" s="471">
        <v>6.8745300656576835E-3</v>
      </c>
      <c r="K41" s="472">
        <v>6.6399235768160401E-3</v>
      </c>
      <c r="L41" s="472">
        <v>1.7548282991276285E-2</v>
      </c>
      <c r="M41" s="471">
        <v>8.9297846340639937E-3</v>
      </c>
      <c r="N41" s="472">
        <v>7.9488070109813777E-3</v>
      </c>
      <c r="O41" s="473">
        <v>8.1112476745811516E-3</v>
      </c>
      <c r="P41" s="472">
        <v>8.0120893935660843E-3</v>
      </c>
      <c r="Q41" s="472">
        <v>1.5259506388141183E-2</v>
      </c>
      <c r="R41" s="473">
        <v>1.0142946797560644E-2</v>
      </c>
      <c r="S41" s="472">
        <v>7.5293305540532832E-3</v>
      </c>
      <c r="T41" s="472">
        <v>1.1221538894624305E-2</v>
      </c>
      <c r="U41" s="472">
        <v>1.1665903673417841E-2</v>
      </c>
      <c r="V41" s="470">
        <v>8.8682086144173285E-3</v>
      </c>
      <c r="W41" s="471">
        <v>1.2343099076017734E-2</v>
      </c>
      <c r="X41" s="472">
        <v>1.5288724914752081E-2</v>
      </c>
      <c r="Y41" s="472">
        <v>1.1971016300682931E-2</v>
      </c>
      <c r="Z41" s="471">
        <v>8.6322048850185421E-3</v>
      </c>
      <c r="AA41" s="472">
        <v>8.9118128444224207E-3</v>
      </c>
      <c r="AB41" s="472">
        <v>8.8856676934227219E-3</v>
      </c>
      <c r="AC41" s="472">
        <v>9.6401822438980551E-3</v>
      </c>
      <c r="AD41" s="472">
        <v>8.5417288819253246E-3</v>
      </c>
      <c r="AE41" s="472">
        <v>8.8065416501798242E-3</v>
      </c>
      <c r="AF41" s="472">
        <v>8.2711780173130682E-3</v>
      </c>
      <c r="AG41" s="472">
        <v>8.4313393274188988E-3</v>
      </c>
      <c r="AH41" s="472">
        <v>1.9764333847833451E-2</v>
      </c>
      <c r="AI41" s="472">
        <v>8.4451372347051339E-3</v>
      </c>
      <c r="AJ41" s="578">
        <v>8.553776052765881E-3</v>
      </c>
      <c r="AK41" s="470">
        <v>8.0940527660141193E-3</v>
      </c>
      <c r="AL41" s="471">
        <v>8.6225564169058761E-3</v>
      </c>
      <c r="AM41" s="473">
        <v>8.6560676853658855E-3</v>
      </c>
      <c r="AN41" s="474">
        <v>9.1740894460425829E-3</v>
      </c>
      <c r="AO41" s="472">
        <v>8.6988061585071066E-3</v>
      </c>
      <c r="AP41" s="472">
        <v>8.1598743584199197E-3</v>
      </c>
      <c r="AQ41" s="472">
        <v>7.7935185368937622E-3</v>
      </c>
      <c r="AR41" s="472">
        <v>1.0395715844839405E-2</v>
      </c>
      <c r="AS41" s="472">
        <v>7.4268016870759389E-3</v>
      </c>
      <c r="AT41" s="472">
        <v>4.5273851590106008E-3</v>
      </c>
      <c r="AU41" s="472">
        <v>1.6026808479638669E-3</v>
      </c>
      <c r="AV41" s="474">
        <v>6.4778298464981529E-3</v>
      </c>
      <c r="AW41" s="475">
        <v>6.1971459034195157E-3</v>
      </c>
      <c r="AX41" s="472">
        <v>6.0391834863712272E-3</v>
      </c>
      <c r="AY41" s="472">
        <v>6.9958742280193734E-3</v>
      </c>
      <c r="AZ41" s="472">
        <v>8.1688848095456627E-3</v>
      </c>
      <c r="BA41" s="472">
        <v>8.4625362900735066E-3</v>
      </c>
      <c r="BB41" s="475">
        <v>9.2394202336516552E-3</v>
      </c>
      <c r="BC41" s="472">
        <v>9.2186076233979862E-3</v>
      </c>
      <c r="BD41" s="472">
        <v>9.3337624718377865E-3</v>
      </c>
      <c r="BE41" s="472">
        <v>6.6064948357681215E-3</v>
      </c>
      <c r="BF41" s="471">
        <v>8.8033110823886838E-3</v>
      </c>
      <c r="BG41" s="473">
        <v>7.7351298910522644E-3</v>
      </c>
      <c r="BH41" s="472">
        <v>7.7756248670477566E-3</v>
      </c>
      <c r="BI41" s="472">
        <v>5.4450582831316752E-3</v>
      </c>
      <c r="BJ41" s="472">
        <v>1.1443131277512996E-2</v>
      </c>
      <c r="BK41" s="472">
        <v>7.0283657043270888E-3</v>
      </c>
      <c r="BL41" s="472">
        <v>9.0830066781250347E-3</v>
      </c>
      <c r="BM41" s="472">
        <v>8.0233961632988297E-3</v>
      </c>
      <c r="BN41" s="472">
        <v>8.8813277785964023E-3</v>
      </c>
      <c r="BO41" s="472">
        <v>4.7183995821693959E-3</v>
      </c>
      <c r="BP41" s="472">
        <v>1.4643755774695358E-2</v>
      </c>
      <c r="BQ41" s="472">
        <v>1.2414440692481918E-2</v>
      </c>
      <c r="BR41" s="472">
        <v>1.9263546181991649E-3</v>
      </c>
      <c r="BS41" s="470">
        <v>9.2023177662677053E-3</v>
      </c>
      <c r="BT41" s="472">
        <v>7.8885860248904677E-3</v>
      </c>
      <c r="BU41" s="472">
        <v>8.2957707745802654E-3</v>
      </c>
      <c r="BV41" s="472">
        <v>1.0762290483473075E-2</v>
      </c>
      <c r="BW41" s="472">
        <v>9.66170948044205E-3</v>
      </c>
      <c r="BX41" s="472">
        <v>8.1317902848857607E-3</v>
      </c>
      <c r="BY41" s="579">
        <v>1.0358750162599203E-2</v>
      </c>
      <c r="BZ41" s="476">
        <f t="shared" si="67"/>
        <v>0</v>
      </c>
      <c r="CA41" s="477">
        <f t="shared" si="0"/>
        <v>0</v>
      </c>
      <c r="CB41" s="478">
        <f t="shared" si="1"/>
        <v>0</v>
      </c>
      <c r="CC41" s="479">
        <f t="shared" si="2"/>
        <v>0</v>
      </c>
      <c r="CD41" s="480">
        <f t="shared" si="3"/>
        <v>0</v>
      </c>
      <c r="CE41" s="480">
        <f t="shared" si="4"/>
        <v>0</v>
      </c>
      <c r="CF41" s="479">
        <f t="shared" si="5"/>
        <v>0</v>
      </c>
      <c r="CG41" s="480">
        <f t="shared" si="6"/>
        <v>0</v>
      </c>
      <c r="CH41" s="481">
        <f t="shared" si="7"/>
        <v>0</v>
      </c>
      <c r="CI41" s="480">
        <f t="shared" si="8"/>
        <v>0</v>
      </c>
      <c r="CJ41" s="480">
        <f t="shared" si="9"/>
        <v>0</v>
      </c>
      <c r="CK41" s="481">
        <f t="shared" si="10"/>
        <v>0</v>
      </c>
      <c r="CL41" s="480">
        <f t="shared" si="11"/>
        <v>0</v>
      </c>
      <c r="CM41" s="480">
        <f t="shared" si="12"/>
        <v>0</v>
      </c>
      <c r="CN41" s="480">
        <f t="shared" si="13"/>
        <v>0</v>
      </c>
      <c r="CO41" s="478">
        <f t="shared" si="14"/>
        <v>0</v>
      </c>
      <c r="CP41" s="479">
        <f t="shared" si="15"/>
        <v>0</v>
      </c>
      <c r="CQ41" s="480">
        <f t="shared" si="16"/>
        <v>0</v>
      </c>
      <c r="CR41" s="480">
        <f t="shared" si="17"/>
        <v>0</v>
      </c>
      <c r="CS41" s="479">
        <f t="shared" si="18"/>
        <v>0</v>
      </c>
      <c r="CT41" s="480">
        <f t="shared" si="19"/>
        <v>0</v>
      </c>
      <c r="CU41" s="480">
        <f t="shared" si="20"/>
        <v>0</v>
      </c>
      <c r="CV41" s="480">
        <f t="shared" si="21"/>
        <v>0</v>
      </c>
      <c r="CW41" s="480">
        <f t="shared" si="22"/>
        <v>0</v>
      </c>
      <c r="CX41" s="480">
        <f t="shared" si="23"/>
        <v>0</v>
      </c>
      <c r="CY41" s="480">
        <f t="shared" si="24"/>
        <v>0</v>
      </c>
      <c r="CZ41" s="480">
        <f t="shared" si="25"/>
        <v>0</v>
      </c>
      <c r="DA41" s="480">
        <f t="shared" si="26"/>
        <v>0</v>
      </c>
      <c r="DB41" s="480">
        <f t="shared" si="27"/>
        <v>0</v>
      </c>
      <c r="DC41" s="572">
        <f t="shared" si="28"/>
        <v>0</v>
      </c>
      <c r="DD41" s="478">
        <f t="shared" si="29"/>
        <v>0</v>
      </c>
      <c r="DE41" s="479">
        <f t="shared" si="30"/>
        <v>0</v>
      </c>
      <c r="DF41" s="481">
        <f t="shared" si="31"/>
        <v>0</v>
      </c>
      <c r="DG41" s="482">
        <f t="shared" si="32"/>
        <v>0</v>
      </c>
      <c r="DH41" s="480">
        <f t="shared" si="33"/>
        <v>0</v>
      </c>
      <c r="DI41" s="480">
        <f t="shared" si="34"/>
        <v>0</v>
      </c>
      <c r="DJ41" s="480">
        <f t="shared" si="35"/>
        <v>0</v>
      </c>
      <c r="DK41" s="480">
        <f t="shared" si="36"/>
        <v>0</v>
      </c>
      <c r="DL41" s="480">
        <f t="shared" si="37"/>
        <v>0</v>
      </c>
      <c r="DM41" s="480">
        <f t="shared" si="38"/>
        <v>0</v>
      </c>
      <c r="DN41" s="480">
        <f t="shared" si="39"/>
        <v>0</v>
      </c>
      <c r="DO41" s="482">
        <f t="shared" si="68"/>
        <v>0</v>
      </c>
      <c r="DP41" s="483">
        <f t="shared" si="40"/>
        <v>0</v>
      </c>
      <c r="DQ41" s="480">
        <f t="shared" si="41"/>
        <v>0</v>
      </c>
      <c r="DR41" s="480">
        <f t="shared" si="42"/>
        <v>0</v>
      </c>
      <c r="DS41" s="480">
        <f t="shared" si="43"/>
        <v>0</v>
      </c>
      <c r="DT41" s="480">
        <f t="shared" si="44"/>
        <v>0</v>
      </c>
      <c r="DU41" s="483">
        <f t="shared" si="45"/>
        <v>0</v>
      </c>
      <c r="DV41" s="480">
        <f t="shared" si="46"/>
        <v>0</v>
      </c>
      <c r="DW41" s="480">
        <f t="shared" si="47"/>
        <v>0</v>
      </c>
      <c r="DX41" s="480">
        <f t="shared" si="48"/>
        <v>0</v>
      </c>
      <c r="DY41" s="479">
        <f t="shared" si="49"/>
        <v>0</v>
      </c>
      <c r="DZ41" s="481">
        <f t="shared" si="50"/>
        <v>0</v>
      </c>
      <c r="EA41" s="480">
        <f t="shared" si="51"/>
        <v>0</v>
      </c>
      <c r="EB41" s="480">
        <f t="shared" si="52"/>
        <v>0</v>
      </c>
      <c r="EC41" s="480">
        <f t="shared" si="53"/>
        <v>0</v>
      </c>
      <c r="ED41" s="480">
        <f t="shared" si="54"/>
        <v>0</v>
      </c>
      <c r="EE41" s="480">
        <f t="shared" si="55"/>
        <v>0</v>
      </c>
      <c r="EF41" s="480">
        <f t="shared" si="56"/>
        <v>0</v>
      </c>
      <c r="EG41" s="480">
        <f t="shared" si="57"/>
        <v>0</v>
      </c>
      <c r="EH41" s="480">
        <f t="shared" si="58"/>
        <v>0</v>
      </c>
      <c r="EI41" s="480">
        <f t="shared" si="59"/>
        <v>0</v>
      </c>
      <c r="EJ41" s="480">
        <f t="shared" si="60"/>
        <v>0</v>
      </c>
      <c r="EK41" s="480">
        <f t="shared" si="61"/>
        <v>0</v>
      </c>
      <c r="EL41" s="478">
        <f t="shared" si="62"/>
        <v>0</v>
      </c>
      <c r="EM41" s="480">
        <f t="shared" si="63"/>
        <v>0</v>
      </c>
      <c r="EN41" s="480">
        <f t="shared" si="64"/>
        <v>0</v>
      </c>
      <c r="EO41" s="480">
        <f t="shared" si="65"/>
        <v>0</v>
      </c>
      <c r="EP41" s="480">
        <f t="shared" si="66"/>
        <v>0</v>
      </c>
      <c r="EQ41" s="480">
        <f t="shared" si="69"/>
        <v>0</v>
      </c>
      <c r="ER41" s="536">
        <f t="shared" si="70"/>
        <v>0</v>
      </c>
      <c r="ES41" s="484">
        <f t="shared" si="71"/>
        <v>0</v>
      </c>
      <c r="ET41" s="116"/>
      <c r="EV41" s="136"/>
    </row>
    <row r="42" spans="2:152" ht="13.5" customHeight="1" x14ac:dyDescent="0.15">
      <c r="B42" s="131">
        <v>32</v>
      </c>
      <c r="C42" s="139" t="s">
        <v>311</v>
      </c>
      <c r="D42" s="140">
        <f>③入力!J42</f>
        <v>0</v>
      </c>
      <c r="E42" s="137" t="s">
        <v>229</v>
      </c>
      <c r="F42" s="138" t="s">
        <v>442</v>
      </c>
      <c r="G42" s="468">
        <v>0</v>
      </c>
      <c r="H42" s="469">
        <v>0</v>
      </c>
      <c r="I42" s="470">
        <v>0</v>
      </c>
      <c r="J42" s="471">
        <v>0</v>
      </c>
      <c r="K42" s="472">
        <v>0</v>
      </c>
      <c r="L42" s="472">
        <v>0</v>
      </c>
      <c r="M42" s="471">
        <v>0</v>
      </c>
      <c r="N42" s="472">
        <v>0</v>
      </c>
      <c r="O42" s="473">
        <v>0</v>
      </c>
      <c r="P42" s="472">
        <v>0</v>
      </c>
      <c r="Q42" s="472">
        <v>0</v>
      </c>
      <c r="R42" s="473">
        <v>0</v>
      </c>
      <c r="S42" s="472">
        <v>0</v>
      </c>
      <c r="T42" s="472">
        <v>0</v>
      </c>
      <c r="U42" s="472">
        <v>0</v>
      </c>
      <c r="V42" s="470">
        <v>0</v>
      </c>
      <c r="W42" s="471">
        <v>0</v>
      </c>
      <c r="X42" s="472">
        <v>0</v>
      </c>
      <c r="Y42" s="472">
        <v>0</v>
      </c>
      <c r="Z42" s="471">
        <v>0</v>
      </c>
      <c r="AA42" s="472">
        <v>0</v>
      </c>
      <c r="AB42" s="472">
        <v>0</v>
      </c>
      <c r="AC42" s="472">
        <v>0</v>
      </c>
      <c r="AD42" s="472">
        <v>0</v>
      </c>
      <c r="AE42" s="472">
        <v>0</v>
      </c>
      <c r="AF42" s="472">
        <v>0</v>
      </c>
      <c r="AG42" s="472">
        <v>0</v>
      </c>
      <c r="AH42" s="472">
        <v>0</v>
      </c>
      <c r="AI42" s="472">
        <v>0</v>
      </c>
      <c r="AJ42" s="578">
        <v>0</v>
      </c>
      <c r="AK42" s="470">
        <v>0</v>
      </c>
      <c r="AL42" s="471">
        <v>0</v>
      </c>
      <c r="AM42" s="473">
        <v>0</v>
      </c>
      <c r="AN42" s="474">
        <v>0</v>
      </c>
      <c r="AO42" s="472">
        <v>0</v>
      </c>
      <c r="AP42" s="472">
        <v>0</v>
      </c>
      <c r="AQ42" s="472">
        <v>0</v>
      </c>
      <c r="AR42" s="472">
        <v>0</v>
      </c>
      <c r="AS42" s="472">
        <v>0</v>
      </c>
      <c r="AT42" s="472">
        <v>0</v>
      </c>
      <c r="AU42" s="472">
        <v>0</v>
      </c>
      <c r="AV42" s="474">
        <v>0</v>
      </c>
      <c r="AW42" s="475">
        <v>0</v>
      </c>
      <c r="AX42" s="472">
        <v>0</v>
      </c>
      <c r="AY42" s="472">
        <v>0</v>
      </c>
      <c r="AZ42" s="472">
        <v>0</v>
      </c>
      <c r="BA42" s="472">
        <v>0</v>
      </c>
      <c r="BB42" s="475">
        <v>0</v>
      </c>
      <c r="BC42" s="472">
        <v>0</v>
      </c>
      <c r="BD42" s="472">
        <v>0</v>
      </c>
      <c r="BE42" s="472">
        <v>0</v>
      </c>
      <c r="BF42" s="471">
        <v>0</v>
      </c>
      <c r="BG42" s="473">
        <v>0</v>
      </c>
      <c r="BH42" s="472">
        <v>0</v>
      </c>
      <c r="BI42" s="472">
        <v>0</v>
      </c>
      <c r="BJ42" s="472">
        <v>0</v>
      </c>
      <c r="BK42" s="472">
        <v>0</v>
      </c>
      <c r="BL42" s="472">
        <v>0</v>
      </c>
      <c r="BM42" s="472">
        <v>0</v>
      </c>
      <c r="BN42" s="472">
        <v>0</v>
      </c>
      <c r="BO42" s="472">
        <v>0</v>
      </c>
      <c r="BP42" s="472">
        <v>0</v>
      </c>
      <c r="BQ42" s="472">
        <v>0</v>
      </c>
      <c r="BR42" s="472">
        <v>0</v>
      </c>
      <c r="BS42" s="470">
        <v>0</v>
      </c>
      <c r="BT42" s="472">
        <v>0</v>
      </c>
      <c r="BU42" s="472">
        <v>0</v>
      </c>
      <c r="BV42" s="472">
        <v>0</v>
      </c>
      <c r="BW42" s="472">
        <v>0</v>
      </c>
      <c r="BX42" s="472">
        <v>0</v>
      </c>
      <c r="BY42" s="579">
        <v>0</v>
      </c>
      <c r="BZ42" s="476">
        <f t="shared" si="67"/>
        <v>0</v>
      </c>
      <c r="CA42" s="477">
        <f t="shared" si="0"/>
        <v>0</v>
      </c>
      <c r="CB42" s="478">
        <f t="shared" si="1"/>
        <v>0</v>
      </c>
      <c r="CC42" s="479">
        <f t="shared" si="2"/>
        <v>0</v>
      </c>
      <c r="CD42" s="480">
        <f t="shared" si="3"/>
        <v>0</v>
      </c>
      <c r="CE42" s="480">
        <f t="shared" si="4"/>
        <v>0</v>
      </c>
      <c r="CF42" s="479">
        <f t="shared" si="5"/>
        <v>0</v>
      </c>
      <c r="CG42" s="480">
        <f t="shared" si="6"/>
        <v>0</v>
      </c>
      <c r="CH42" s="481">
        <f t="shared" si="7"/>
        <v>0</v>
      </c>
      <c r="CI42" s="480">
        <f t="shared" si="8"/>
        <v>0</v>
      </c>
      <c r="CJ42" s="480">
        <f t="shared" si="9"/>
        <v>0</v>
      </c>
      <c r="CK42" s="481">
        <f t="shared" si="10"/>
        <v>0</v>
      </c>
      <c r="CL42" s="480">
        <f t="shared" si="11"/>
        <v>0</v>
      </c>
      <c r="CM42" s="480">
        <f t="shared" si="12"/>
        <v>0</v>
      </c>
      <c r="CN42" s="480">
        <f t="shared" si="13"/>
        <v>0</v>
      </c>
      <c r="CO42" s="478">
        <f t="shared" si="14"/>
        <v>0</v>
      </c>
      <c r="CP42" s="479">
        <f t="shared" si="15"/>
        <v>0</v>
      </c>
      <c r="CQ42" s="480">
        <f t="shared" si="16"/>
        <v>0</v>
      </c>
      <c r="CR42" s="480">
        <f t="shared" si="17"/>
        <v>0</v>
      </c>
      <c r="CS42" s="479">
        <f t="shared" si="18"/>
        <v>0</v>
      </c>
      <c r="CT42" s="480">
        <f t="shared" si="19"/>
        <v>0</v>
      </c>
      <c r="CU42" s="480">
        <f t="shared" si="20"/>
        <v>0</v>
      </c>
      <c r="CV42" s="480">
        <f t="shared" si="21"/>
        <v>0</v>
      </c>
      <c r="CW42" s="480">
        <f t="shared" si="22"/>
        <v>0</v>
      </c>
      <c r="CX42" s="480">
        <f t="shared" si="23"/>
        <v>0</v>
      </c>
      <c r="CY42" s="480">
        <f t="shared" si="24"/>
        <v>0</v>
      </c>
      <c r="CZ42" s="480">
        <f t="shared" si="25"/>
        <v>0</v>
      </c>
      <c r="DA42" s="480">
        <f t="shared" si="26"/>
        <v>0</v>
      </c>
      <c r="DB42" s="480">
        <f t="shared" si="27"/>
        <v>0</v>
      </c>
      <c r="DC42" s="572">
        <f t="shared" si="28"/>
        <v>0</v>
      </c>
      <c r="DD42" s="478">
        <f t="shared" si="29"/>
        <v>0</v>
      </c>
      <c r="DE42" s="479">
        <f t="shared" si="30"/>
        <v>0</v>
      </c>
      <c r="DF42" s="481">
        <f t="shared" si="31"/>
        <v>0</v>
      </c>
      <c r="DG42" s="482">
        <f t="shared" si="32"/>
        <v>0</v>
      </c>
      <c r="DH42" s="480">
        <f t="shared" si="33"/>
        <v>0</v>
      </c>
      <c r="DI42" s="480">
        <f t="shared" si="34"/>
        <v>0</v>
      </c>
      <c r="DJ42" s="480">
        <f t="shared" si="35"/>
        <v>0</v>
      </c>
      <c r="DK42" s="480">
        <f t="shared" si="36"/>
        <v>0</v>
      </c>
      <c r="DL42" s="480">
        <f t="shared" si="37"/>
        <v>0</v>
      </c>
      <c r="DM42" s="480">
        <f t="shared" si="38"/>
        <v>0</v>
      </c>
      <c r="DN42" s="480">
        <f t="shared" si="39"/>
        <v>0</v>
      </c>
      <c r="DO42" s="482">
        <f t="shared" si="68"/>
        <v>0</v>
      </c>
      <c r="DP42" s="483">
        <f t="shared" si="40"/>
        <v>0</v>
      </c>
      <c r="DQ42" s="480">
        <f t="shared" si="41"/>
        <v>0</v>
      </c>
      <c r="DR42" s="480">
        <f t="shared" si="42"/>
        <v>0</v>
      </c>
      <c r="DS42" s="480">
        <f t="shared" si="43"/>
        <v>0</v>
      </c>
      <c r="DT42" s="480">
        <f t="shared" si="44"/>
        <v>0</v>
      </c>
      <c r="DU42" s="483">
        <f t="shared" si="45"/>
        <v>0</v>
      </c>
      <c r="DV42" s="480">
        <f t="shared" si="46"/>
        <v>0</v>
      </c>
      <c r="DW42" s="480">
        <f t="shared" si="47"/>
        <v>0</v>
      </c>
      <c r="DX42" s="480">
        <f t="shared" si="48"/>
        <v>0</v>
      </c>
      <c r="DY42" s="479">
        <f t="shared" si="49"/>
        <v>0</v>
      </c>
      <c r="DZ42" s="481">
        <f t="shared" si="50"/>
        <v>0</v>
      </c>
      <c r="EA42" s="480">
        <f t="shared" si="51"/>
        <v>0</v>
      </c>
      <c r="EB42" s="480">
        <f t="shared" si="52"/>
        <v>0</v>
      </c>
      <c r="EC42" s="480">
        <f t="shared" si="53"/>
        <v>0</v>
      </c>
      <c r="ED42" s="480">
        <f t="shared" si="54"/>
        <v>0</v>
      </c>
      <c r="EE42" s="480">
        <f t="shared" si="55"/>
        <v>0</v>
      </c>
      <c r="EF42" s="480">
        <f t="shared" si="56"/>
        <v>0</v>
      </c>
      <c r="EG42" s="480">
        <f t="shared" si="57"/>
        <v>0</v>
      </c>
      <c r="EH42" s="480">
        <f t="shared" si="58"/>
        <v>0</v>
      </c>
      <c r="EI42" s="480">
        <f t="shared" si="59"/>
        <v>0</v>
      </c>
      <c r="EJ42" s="480">
        <f t="shared" si="60"/>
        <v>0</v>
      </c>
      <c r="EK42" s="480">
        <f t="shared" si="61"/>
        <v>0</v>
      </c>
      <c r="EL42" s="478">
        <f t="shared" si="62"/>
        <v>0</v>
      </c>
      <c r="EM42" s="480">
        <f t="shared" si="63"/>
        <v>0</v>
      </c>
      <c r="EN42" s="480">
        <f t="shared" si="64"/>
        <v>0</v>
      </c>
      <c r="EO42" s="480">
        <f t="shared" si="65"/>
        <v>0</v>
      </c>
      <c r="EP42" s="480">
        <f t="shared" si="66"/>
        <v>0</v>
      </c>
      <c r="EQ42" s="480">
        <f t="shared" si="69"/>
        <v>0</v>
      </c>
      <c r="ER42" s="536">
        <f t="shared" si="70"/>
        <v>0</v>
      </c>
      <c r="ES42" s="484">
        <f t="shared" si="71"/>
        <v>0</v>
      </c>
      <c r="ET42" s="116"/>
      <c r="EU42" s="149"/>
      <c r="EV42" s="136"/>
    </row>
    <row r="43" spans="2:152" ht="13.5" customHeight="1" x14ac:dyDescent="0.15">
      <c r="B43" s="360">
        <v>33</v>
      </c>
      <c r="C43" s="361" t="s">
        <v>312</v>
      </c>
      <c r="D43" s="362">
        <f>③入力!J43</f>
        <v>0</v>
      </c>
      <c r="E43" s="137" t="s">
        <v>230</v>
      </c>
      <c r="F43" s="138" t="s">
        <v>443</v>
      </c>
      <c r="G43" s="468">
        <v>1.7507039154290925E-4</v>
      </c>
      <c r="H43" s="469">
        <v>2.4114400822598965E-4</v>
      </c>
      <c r="I43" s="470">
        <v>2.2251387931116669E-4</v>
      </c>
      <c r="J43" s="471">
        <v>2.2568778107265791E-4</v>
      </c>
      <c r="K43" s="472">
        <v>2.2543908251391844E-4</v>
      </c>
      <c r="L43" s="472">
        <v>2.3700267258332914E-4</v>
      </c>
      <c r="M43" s="471">
        <v>2.1802056670914996E-4</v>
      </c>
      <c r="N43" s="472">
        <v>2.4046811125657947E-4</v>
      </c>
      <c r="O43" s="473">
        <v>2.3523266637394421E-4</v>
      </c>
      <c r="P43" s="472">
        <v>2.3507738489819756E-4</v>
      </c>
      <c r="Q43" s="472">
        <v>2.4642681123706261E-4</v>
      </c>
      <c r="R43" s="473">
        <v>1.9212532287176548E-4</v>
      </c>
      <c r="S43" s="472">
        <v>2.5817953533119E-4</v>
      </c>
      <c r="T43" s="472">
        <v>1.6486594548096274E-4</v>
      </c>
      <c r="U43" s="472">
        <v>1.7364673938781631E-4</v>
      </c>
      <c r="V43" s="470">
        <v>2.6062249303688732E-4</v>
      </c>
      <c r="W43" s="471">
        <v>1.1180154077151422E-4</v>
      </c>
      <c r="X43" s="472">
        <v>9.3167123185570276E-5</v>
      </c>
      <c r="Y43" s="472">
        <v>1.1415538548626076E-4</v>
      </c>
      <c r="Z43" s="471">
        <v>2.7072994826041994E-4</v>
      </c>
      <c r="AA43" s="472">
        <v>2.4025106236016638E-4</v>
      </c>
      <c r="AB43" s="472">
        <v>3.1165066135169413E-4</v>
      </c>
      <c r="AC43" s="472">
        <v>2.9849740259115003E-4</v>
      </c>
      <c r="AD43" s="472">
        <v>2.7817890994775963E-4</v>
      </c>
      <c r="AE43" s="472">
        <v>2.658439064837562E-4</v>
      </c>
      <c r="AF43" s="472">
        <v>2.7026920000316801E-4</v>
      </c>
      <c r="AG43" s="472">
        <v>2.6538909113506021E-4</v>
      </c>
      <c r="AH43" s="472">
        <v>3.5387569175168466E-4</v>
      </c>
      <c r="AI43" s="472">
        <v>2.940166148789068E-5</v>
      </c>
      <c r="AJ43" s="578">
        <v>1.5082291702414783E-4</v>
      </c>
      <c r="AK43" s="470">
        <v>1.3075916364078006E-4</v>
      </c>
      <c r="AL43" s="471">
        <v>1.9913290972230088E-4</v>
      </c>
      <c r="AM43" s="473">
        <v>1.9969327662640033E-4</v>
      </c>
      <c r="AN43" s="474">
        <v>2.0357556982546321E-4</v>
      </c>
      <c r="AO43" s="472">
        <v>1.929628412385325E-4</v>
      </c>
      <c r="AP43" s="472">
        <v>2.0485040230342898E-4</v>
      </c>
      <c r="AQ43" s="472">
        <v>1.672672221450462E-4</v>
      </c>
      <c r="AR43" s="472">
        <v>2.2027043965455303E-4</v>
      </c>
      <c r="AS43" s="472">
        <v>2.0120621854561013E-4</v>
      </c>
      <c r="AT43" s="472">
        <v>2.2084805653710247E-4</v>
      </c>
      <c r="AU43" s="472">
        <v>3.6424564726451517E-4</v>
      </c>
      <c r="AV43" s="474">
        <v>1.8336856096825757E-4</v>
      </c>
      <c r="AW43" s="475">
        <v>1.8328337383304659E-4</v>
      </c>
      <c r="AX43" s="472">
        <v>1.8357871688490281E-4</v>
      </c>
      <c r="AY43" s="472">
        <v>1.5375547753888733E-4</v>
      </c>
      <c r="AZ43" s="472">
        <v>2.7535566773749428E-4</v>
      </c>
      <c r="BA43" s="472">
        <v>1.8531101365124467E-4</v>
      </c>
      <c r="BB43" s="475">
        <v>1.842066993068011E-4</v>
      </c>
      <c r="BC43" s="472">
        <v>1.8934239021099842E-4</v>
      </c>
      <c r="BD43" s="472">
        <v>1.6092693916961701E-4</v>
      </c>
      <c r="BE43" s="472">
        <v>1.6542084095820021E-4</v>
      </c>
      <c r="BF43" s="471">
        <v>8.3223545007851254E-5</v>
      </c>
      <c r="BG43" s="473">
        <v>8.2321574625835169E-5</v>
      </c>
      <c r="BH43" s="472">
        <v>8.2914625800177113E-5</v>
      </c>
      <c r="BI43" s="472">
        <v>7.9489901943528108E-5</v>
      </c>
      <c r="BJ43" s="472">
        <v>7.9624173899195793E-5</v>
      </c>
      <c r="BK43" s="472">
        <v>8.2551766837120783E-5</v>
      </c>
      <c r="BL43" s="472">
        <v>8.3401329778315831E-5</v>
      </c>
      <c r="BM43" s="472">
        <v>7.8636272291198849E-5</v>
      </c>
      <c r="BN43" s="472">
        <v>8.7071840966631395E-5</v>
      </c>
      <c r="BO43" s="472">
        <v>7.71562195826442E-5</v>
      </c>
      <c r="BP43" s="472">
        <v>8.1354198748307546E-5</v>
      </c>
      <c r="BQ43" s="472">
        <v>9.1212054585133973E-5</v>
      </c>
      <c r="BR43" s="472">
        <v>3.5611886750887402E-5</v>
      </c>
      <c r="BS43" s="470">
        <v>1.7912729353391035E-4</v>
      </c>
      <c r="BT43" s="472">
        <v>1.1992892907377063E-4</v>
      </c>
      <c r="BU43" s="472">
        <v>1.6964851234016641E-4</v>
      </c>
      <c r="BV43" s="472">
        <v>1.8290667916785145E-4</v>
      </c>
      <c r="BW43" s="472">
        <v>2.3170583531366472E-4</v>
      </c>
      <c r="BX43" s="472">
        <v>1.820673583019405E-4</v>
      </c>
      <c r="BY43" s="579">
        <v>1.9184889283567925E-4</v>
      </c>
      <c r="BZ43" s="476">
        <f t="shared" si="67"/>
        <v>0</v>
      </c>
      <c r="CA43" s="477">
        <f t="shared" si="0"/>
        <v>0</v>
      </c>
      <c r="CB43" s="478">
        <f t="shared" si="1"/>
        <v>0</v>
      </c>
      <c r="CC43" s="479">
        <f t="shared" si="2"/>
        <v>0</v>
      </c>
      <c r="CD43" s="480">
        <f t="shared" si="3"/>
        <v>0</v>
      </c>
      <c r="CE43" s="480">
        <f t="shared" si="4"/>
        <v>0</v>
      </c>
      <c r="CF43" s="479">
        <f t="shared" si="5"/>
        <v>0</v>
      </c>
      <c r="CG43" s="480">
        <f t="shared" si="6"/>
        <v>0</v>
      </c>
      <c r="CH43" s="481">
        <f t="shared" si="7"/>
        <v>0</v>
      </c>
      <c r="CI43" s="480">
        <f t="shared" si="8"/>
        <v>0</v>
      </c>
      <c r="CJ43" s="480">
        <f t="shared" si="9"/>
        <v>0</v>
      </c>
      <c r="CK43" s="481">
        <f t="shared" si="10"/>
        <v>0</v>
      </c>
      <c r="CL43" s="480">
        <f t="shared" si="11"/>
        <v>0</v>
      </c>
      <c r="CM43" s="480">
        <f t="shared" si="12"/>
        <v>0</v>
      </c>
      <c r="CN43" s="480">
        <f t="shared" si="13"/>
        <v>0</v>
      </c>
      <c r="CO43" s="478">
        <f t="shared" si="14"/>
        <v>0</v>
      </c>
      <c r="CP43" s="479">
        <f t="shared" si="15"/>
        <v>0</v>
      </c>
      <c r="CQ43" s="480">
        <f t="shared" si="16"/>
        <v>0</v>
      </c>
      <c r="CR43" s="480">
        <f t="shared" si="17"/>
        <v>0</v>
      </c>
      <c r="CS43" s="479">
        <f t="shared" si="18"/>
        <v>0</v>
      </c>
      <c r="CT43" s="480">
        <f t="shared" si="19"/>
        <v>0</v>
      </c>
      <c r="CU43" s="480">
        <f t="shared" si="20"/>
        <v>0</v>
      </c>
      <c r="CV43" s="480">
        <f t="shared" si="21"/>
        <v>0</v>
      </c>
      <c r="CW43" s="480">
        <f t="shared" si="22"/>
        <v>0</v>
      </c>
      <c r="CX43" s="480">
        <f t="shared" si="23"/>
        <v>0</v>
      </c>
      <c r="CY43" s="480">
        <f t="shared" si="24"/>
        <v>0</v>
      </c>
      <c r="CZ43" s="480">
        <f t="shared" si="25"/>
        <v>0</v>
      </c>
      <c r="DA43" s="480">
        <f t="shared" si="26"/>
        <v>0</v>
      </c>
      <c r="DB43" s="480">
        <f t="shared" si="27"/>
        <v>0</v>
      </c>
      <c r="DC43" s="572">
        <f t="shared" si="28"/>
        <v>0</v>
      </c>
      <c r="DD43" s="478">
        <f t="shared" si="29"/>
        <v>0</v>
      </c>
      <c r="DE43" s="479">
        <f t="shared" si="30"/>
        <v>0</v>
      </c>
      <c r="DF43" s="481">
        <f t="shared" si="31"/>
        <v>0</v>
      </c>
      <c r="DG43" s="482">
        <f t="shared" si="32"/>
        <v>0</v>
      </c>
      <c r="DH43" s="480">
        <f t="shared" si="33"/>
        <v>0</v>
      </c>
      <c r="DI43" s="480">
        <f t="shared" si="34"/>
        <v>0</v>
      </c>
      <c r="DJ43" s="480">
        <f t="shared" si="35"/>
        <v>0</v>
      </c>
      <c r="DK43" s="480">
        <f t="shared" si="36"/>
        <v>0</v>
      </c>
      <c r="DL43" s="480">
        <f t="shared" si="37"/>
        <v>0</v>
      </c>
      <c r="DM43" s="480">
        <f t="shared" si="38"/>
        <v>0</v>
      </c>
      <c r="DN43" s="480">
        <f t="shared" si="39"/>
        <v>0</v>
      </c>
      <c r="DO43" s="482">
        <f t="shared" si="68"/>
        <v>0</v>
      </c>
      <c r="DP43" s="483">
        <f t="shared" si="40"/>
        <v>0</v>
      </c>
      <c r="DQ43" s="480">
        <f t="shared" si="41"/>
        <v>0</v>
      </c>
      <c r="DR43" s="480">
        <f t="shared" si="42"/>
        <v>0</v>
      </c>
      <c r="DS43" s="480">
        <f t="shared" si="43"/>
        <v>0</v>
      </c>
      <c r="DT43" s="480">
        <f t="shared" si="44"/>
        <v>0</v>
      </c>
      <c r="DU43" s="483">
        <f t="shared" si="45"/>
        <v>0</v>
      </c>
      <c r="DV43" s="480">
        <f t="shared" si="46"/>
        <v>0</v>
      </c>
      <c r="DW43" s="480">
        <f t="shared" si="47"/>
        <v>0</v>
      </c>
      <c r="DX43" s="480">
        <f t="shared" si="48"/>
        <v>0</v>
      </c>
      <c r="DY43" s="479">
        <f t="shared" si="49"/>
        <v>0</v>
      </c>
      <c r="DZ43" s="481">
        <f t="shared" si="50"/>
        <v>0</v>
      </c>
      <c r="EA43" s="480">
        <f t="shared" si="51"/>
        <v>0</v>
      </c>
      <c r="EB43" s="480">
        <f t="shared" si="52"/>
        <v>0</v>
      </c>
      <c r="EC43" s="480">
        <f t="shared" si="53"/>
        <v>0</v>
      </c>
      <c r="ED43" s="480">
        <f t="shared" si="54"/>
        <v>0</v>
      </c>
      <c r="EE43" s="480">
        <f t="shared" si="55"/>
        <v>0</v>
      </c>
      <c r="EF43" s="480">
        <f t="shared" si="56"/>
        <v>0</v>
      </c>
      <c r="EG43" s="480">
        <f t="shared" si="57"/>
        <v>0</v>
      </c>
      <c r="EH43" s="480">
        <f t="shared" si="58"/>
        <v>0</v>
      </c>
      <c r="EI43" s="480">
        <f t="shared" si="59"/>
        <v>0</v>
      </c>
      <c r="EJ43" s="480">
        <f t="shared" si="60"/>
        <v>0</v>
      </c>
      <c r="EK43" s="480">
        <f t="shared" si="61"/>
        <v>0</v>
      </c>
      <c r="EL43" s="478">
        <f t="shared" si="62"/>
        <v>0</v>
      </c>
      <c r="EM43" s="480">
        <f t="shared" si="63"/>
        <v>0</v>
      </c>
      <c r="EN43" s="480">
        <f t="shared" si="64"/>
        <v>0</v>
      </c>
      <c r="EO43" s="480">
        <f t="shared" si="65"/>
        <v>0</v>
      </c>
      <c r="EP43" s="480">
        <f t="shared" si="66"/>
        <v>0</v>
      </c>
      <c r="EQ43" s="480">
        <f t="shared" si="69"/>
        <v>0</v>
      </c>
      <c r="ER43" s="536">
        <f t="shared" si="70"/>
        <v>0</v>
      </c>
      <c r="ES43" s="484">
        <f t="shared" si="71"/>
        <v>0</v>
      </c>
      <c r="ET43" s="116"/>
      <c r="EV43" s="136"/>
    </row>
    <row r="44" spans="2:152" ht="13.5" customHeight="1" x14ac:dyDescent="0.15">
      <c r="B44" s="141">
        <v>34</v>
      </c>
      <c r="C44" s="142" t="s">
        <v>403</v>
      </c>
      <c r="D44" s="161">
        <f>③入力!J44</f>
        <v>0</v>
      </c>
      <c r="E44" s="358" t="s">
        <v>231</v>
      </c>
      <c r="F44" s="144" t="s">
        <v>444</v>
      </c>
      <c r="G44" s="485">
        <v>1.2427496569224397E-6</v>
      </c>
      <c r="H44" s="486">
        <v>7.7966539100414279E-7</v>
      </c>
      <c r="I44" s="487">
        <v>5.0845787903151489E-7</v>
      </c>
      <c r="J44" s="488">
        <v>4.3380640283067353E-7</v>
      </c>
      <c r="K44" s="489">
        <v>4.4334136187594579E-7</v>
      </c>
      <c r="L44" s="489">
        <v>0</v>
      </c>
      <c r="M44" s="488">
        <v>6.1414244143422528E-7</v>
      </c>
      <c r="N44" s="489">
        <v>0</v>
      </c>
      <c r="O44" s="490">
        <v>7.7805733089507456E-7</v>
      </c>
      <c r="P44" s="489">
        <v>7.8885028489328036E-7</v>
      </c>
      <c r="Q44" s="489">
        <v>0</v>
      </c>
      <c r="R44" s="490">
        <v>3.969531464292675E-7</v>
      </c>
      <c r="S44" s="489">
        <v>0</v>
      </c>
      <c r="T44" s="489">
        <v>5.6076852204409097E-7</v>
      </c>
      <c r="U44" s="489">
        <v>0</v>
      </c>
      <c r="V44" s="487">
        <v>1.0632228170806214E-6</v>
      </c>
      <c r="W44" s="488">
        <v>9.4038679153610093E-6</v>
      </c>
      <c r="X44" s="489">
        <v>9.3167123185570276E-6</v>
      </c>
      <c r="Y44" s="489">
        <v>9.4148771535060419E-6</v>
      </c>
      <c r="Z44" s="488">
        <v>4.9675219864297231E-7</v>
      </c>
      <c r="AA44" s="489">
        <v>0</v>
      </c>
      <c r="AB44" s="489">
        <v>0</v>
      </c>
      <c r="AC44" s="489">
        <v>0</v>
      </c>
      <c r="AD44" s="489">
        <v>0</v>
      </c>
      <c r="AE44" s="489">
        <v>4.1088702702280711E-7</v>
      </c>
      <c r="AF44" s="489">
        <v>4.9499853480433698E-7</v>
      </c>
      <c r="AG44" s="489">
        <v>6.8664706632615837E-7</v>
      </c>
      <c r="AH44" s="489">
        <v>0</v>
      </c>
      <c r="AI44" s="489">
        <v>1.568088612687503E-6</v>
      </c>
      <c r="AJ44" s="580">
        <v>1.7269799659253568E-6</v>
      </c>
      <c r="AK44" s="487">
        <v>1.3620746212581257E-6</v>
      </c>
      <c r="AL44" s="488">
        <v>6.7617286832699784E-7</v>
      </c>
      <c r="AM44" s="490">
        <v>6.8741231196695476E-7</v>
      </c>
      <c r="AN44" s="491">
        <v>6.381679304873455E-7</v>
      </c>
      <c r="AO44" s="489">
        <v>1.0318868515429545E-6</v>
      </c>
      <c r="AP44" s="489">
        <v>0</v>
      </c>
      <c r="AQ44" s="489">
        <v>0</v>
      </c>
      <c r="AR44" s="489">
        <v>5.2445342774893579E-7</v>
      </c>
      <c r="AS44" s="489">
        <v>0</v>
      </c>
      <c r="AT44" s="489">
        <v>0</v>
      </c>
      <c r="AU44" s="489">
        <v>0</v>
      </c>
      <c r="AV44" s="491">
        <v>8.9448078521101247E-7</v>
      </c>
      <c r="AW44" s="492">
        <v>9.8539448297336878E-7</v>
      </c>
      <c r="AX44" s="489">
        <v>1.1125982841509261E-6</v>
      </c>
      <c r="AY44" s="489">
        <v>0</v>
      </c>
      <c r="AZ44" s="489">
        <v>0</v>
      </c>
      <c r="BA44" s="489">
        <v>0</v>
      </c>
      <c r="BB44" s="492">
        <v>0</v>
      </c>
      <c r="BC44" s="489">
        <v>0</v>
      </c>
      <c r="BD44" s="489">
        <v>0</v>
      </c>
      <c r="BE44" s="489">
        <v>0</v>
      </c>
      <c r="BF44" s="488">
        <v>8.207450198012943E-7</v>
      </c>
      <c r="BG44" s="490">
        <v>8.8517822178317386E-7</v>
      </c>
      <c r="BH44" s="489">
        <v>1.3592561606586412E-6</v>
      </c>
      <c r="BI44" s="489">
        <v>0</v>
      </c>
      <c r="BJ44" s="489">
        <v>0</v>
      </c>
      <c r="BK44" s="489">
        <v>0</v>
      </c>
      <c r="BL44" s="489">
        <v>8.5980752348779207E-7</v>
      </c>
      <c r="BM44" s="489">
        <v>1.2481947982729976E-6</v>
      </c>
      <c r="BN44" s="489">
        <v>0</v>
      </c>
      <c r="BO44" s="489">
        <v>0</v>
      </c>
      <c r="BP44" s="489">
        <v>0</v>
      </c>
      <c r="BQ44" s="489">
        <v>9.6012689036983137E-7</v>
      </c>
      <c r="BR44" s="489">
        <v>7.4536507153020133E-6</v>
      </c>
      <c r="BS44" s="487">
        <v>2.2417599309964944E-6</v>
      </c>
      <c r="BT44" s="489">
        <v>1.9553629740288691E-6</v>
      </c>
      <c r="BU44" s="489">
        <v>2.4887312323740796E-6</v>
      </c>
      <c r="BV44" s="489">
        <v>1.2296247339015225E-5</v>
      </c>
      <c r="BW44" s="489">
        <v>7.0642022961483139E-7</v>
      </c>
      <c r="BX44" s="489">
        <v>0</v>
      </c>
      <c r="BY44" s="581">
        <v>1.0900505274754503E-6</v>
      </c>
      <c r="BZ44" s="493">
        <f t="shared" si="67"/>
        <v>0</v>
      </c>
      <c r="CA44" s="494">
        <f t="shared" si="0"/>
        <v>0</v>
      </c>
      <c r="CB44" s="495">
        <f t="shared" si="1"/>
        <v>0</v>
      </c>
      <c r="CC44" s="496">
        <f t="shared" si="2"/>
        <v>0</v>
      </c>
      <c r="CD44" s="497">
        <f t="shared" si="3"/>
        <v>0</v>
      </c>
      <c r="CE44" s="497">
        <f t="shared" si="4"/>
        <v>0</v>
      </c>
      <c r="CF44" s="496">
        <f t="shared" si="5"/>
        <v>0</v>
      </c>
      <c r="CG44" s="497">
        <f t="shared" si="6"/>
        <v>0</v>
      </c>
      <c r="CH44" s="498">
        <f t="shared" si="7"/>
        <v>0</v>
      </c>
      <c r="CI44" s="497">
        <f t="shared" si="8"/>
        <v>0</v>
      </c>
      <c r="CJ44" s="497">
        <f t="shared" si="9"/>
        <v>0</v>
      </c>
      <c r="CK44" s="498">
        <f t="shared" si="10"/>
        <v>0</v>
      </c>
      <c r="CL44" s="497">
        <f t="shared" si="11"/>
        <v>0</v>
      </c>
      <c r="CM44" s="497">
        <f t="shared" si="12"/>
        <v>0</v>
      </c>
      <c r="CN44" s="497">
        <f t="shared" si="13"/>
        <v>0</v>
      </c>
      <c r="CO44" s="495">
        <f t="shared" si="14"/>
        <v>0</v>
      </c>
      <c r="CP44" s="496">
        <f t="shared" si="15"/>
        <v>0</v>
      </c>
      <c r="CQ44" s="497">
        <f t="shared" si="16"/>
        <v>0</v>
      </c>
      <c r="CR44" s="497">
        <f t="shared" si="17"/>
        <v>0</v>
      </c>
      <c r="CS44" s="496">
        <f t="shared" si="18"/>
        <v>0</v>
      </c>
      <c r="CT44" s="497">
        <f t="shared" si="19"/>
        <v>0</v>
      </c>
      <c r="CU44" s="497">
        <f t="shared" si="20"/>
        <v>0</v>
      </c>
      <c r="CV44" s="497">
        <f t="shared" si="21"/>
        <v>0</v>
      </c>
      <c r="CW44" s="497">
        <f t="shared" si="22"/>
        <v>0</v>
      </c>
      <c r="CX44" s="497">
        <f t="shared" si="23"/>
        <v>0</v>
      </c>
      <c r="CY44" s="497">
        <f t="shared" si="24"/>
        <v>0</v>
      </c>
      <c r="CZ44" s="497">
        <f t="shared" si="25"/>
        <v>0</v>
      </c>
      <c r="DA44" s="497">
        <f t="shared" si="26"/>
        <v>0</v>
      </c>
      <c r="DB44" s="497">
        <f t="shared" si="27"/>
        <v>0</v>
      </c>
      <c r="DC44" s="573">
        <f t="shared" si="28"/>
        <v>0</v>
      </c>
      <c r="DD44" s="495">
        <f t="shared" si="29"/>
        <v>0</v>
      </c>
      <c r="DE44" s="496">
        <f t="shared" si="30"/>
        <v>0</v>
      </c>
      <c r="DF44" s="498">
        <f t="shared" si="31"/>
        <v>0</v>
      </c>
      <c r="DG44" s="499">
        <f t="shared" si="32"/>
        <v>0</v>
      </c>
      <c r="DH44" s="497">
        <f t="shared" si="33"/>
        <v>0</v>
      </c>
      <c r="DI44" s="497">
        <f t="shared" si="34"/>
        <v>0</v>
      </c>
      <c r="DJ44" s="497">
        <f t="shared" si="35"/>
        <v>0</v>
      </c>
      <c r="DK44" s="497">
        <f t="shared" si="36"/>
        <v>0</v>
      </c>
      <c r="DL44" s="497">
        <f t="shared" si="37"/>
        <v>0</v>
      </c>
      <c r="DM44" s="497">
        <f t="shared" si="38"/>
        <v>0</v>
      </c>
      <c r="DN44" s="497">
        <f t="shared" si="39"/>
        <v>0</v>
      </c>
      <c r="DO44" s="499">
        <f t="shared" si="68"/>
        <v>0</v>
      </c>
      <c r="DP44" s="500">
        <f t="shared" si="40"/>
        <v>0</v>
      </c>
      <c r="DQ44" s="497">
        <f t="shared" si="41"/>
        <v>0</v>
      </c>
      <c r="DR44" s="497">
        <f t="shared" si="42"/>
        <v>0</v>
      </c>
      <c r="DS44" s="497">
        <f t="shared" si="43"/>
        <v>0</v>
      </c>
      <c r="DT44" s="497">
        <f t="shared" si="44"/>
        <v>0</v>
      </c>
      <c r="DU44" s="500">
        <f t="shared" si="45"/>
        <v>0</v>
      </c>
      <c r="DV44" s="497">
        <f t="shared" si="46"/>
        <v>0</v>
      </c>
      <c r="DW44" s="497">
        <f t="shared" si="47"/>
        <v>0</v>
      </c>
      <c r="DX44" s="497">
        <f t="shared" si="48"/>
        <v>0</v>
      </c>
      <c r="DY44" s="496">
        <f t="shared" si="49"/>
        <v>0</v>
      </c>
      <c r="DZ44" s="498">
        <f t="shared" si="50"/>
        <v>0</v>
      </c>
      <c r="EA44" s="497">
        <f t="shared" si="51"/>
        <v>0</v>
      </c>
      <c r="EB44" s="497">
        <f t="shared" si="52"/>
        <v>0</v>
      </c>
      <c r="EC44" s="497">
        <f t="shared" si="53"/>
        <v>0</v>
      </c>
      <c r="ED44" s="497">
        <f t="shared" si="54"/>
        <v>0</v>
      </c>
      <c r="EE44" s="497">
        <f t="shared" si="55"/>
        <v>0</v>
      </c>
      <c r="EF44" s="497">
        <f t="shared" si="56"/>
        <v>0</v>
      </c>
      <c r="EG44" s="497">
        <f t="shared" si="57"/>
        <v>0</v>
      </c>
      <c r="EH44" s="497">
        <f t="shared" si="58"/>
        <v>0</v>
      </c>
      <c r="EI44" s="497">
        <f t="shared" si="59"/>
        <v>0</v>
      </c>
      <c r="EJ44" s="497">
        <f t="shared" si="60"/>
        <v>0</v>
      </c>
      <c r="EK44" s="497">
        <f t="shared" si="61"/>
        <v>0</v>
      </c>
      <c r="EL44" s="495">
        <f t="shared" si="62"/>
        <v>0</v>
      </c>
      <c r="EM44" s="497">
        <f t="shared" si="63"/>
        <v>0</v>
      </c>
      <c r="EN44" s="497">
        <f t="shared" si="64"/>
        <v>0</v>
      </c>
      <c r="EO44" s="497">
        <f>+$D$77*BV44</f>
        <v>0</v>
      </c>
      <c r="EP44" s="497">
        <f>+$D$78*BW44</f>
        <v>0</v>
      </c>
      <c r="EQ44" s="497">
        <f t="shared" si="69"/>
        <v>0</v>
      </c>
      <c r="ER44" s="537">
        <f t="shared" si="70"/>
        <v>0</v>
      </c>
      <c r="ES44" s="501">
        <f t="shared" si="71"/>
        <v>0</v>
      </c>
      <c r="ET44" s="116"/>
      <c r="EV44" s="136"/>
    </row>
    <row r="45" spans="2:152" ht="13.5" customHeight="1" x14ac:dyDescent="0.15">
      <c r="B45" s="360">
        <v>35</v>
      </c>
      <c r="C45" s="361" t="s">
        <v>91</v>
      </c>
      <c r="D45" s="362">
        <f>③入力!J45</f>
        <v>0</v>
      </c>
      <c r="E45" s="137" t="s">
        <v>232</v>
      </c>
      <c r="F45" s="138" t="s">
        <v>445</v>
      </c>
      <c r="G45" s="468">
        <v>9.0214186487579833E-4</v>
      </c>
      <c r="H45" s="469">
        <v>7.4779656814684837E-4</v>
      </c>
      <c r="I45" s="470">
        <v>2.1215405002589956E-4</v>
      </c>
      <c r="J45" s="471">
        <v>8.8604957778165068E-5</v>
      </c>
      <c r="K45" s="472">
        <v>8.8779107715658141E-5</v>
      </c>
      <c r="L45" s="472">
        <v>8.0681760879431193E-5</v>
      </c>
      <c r="M45" s="471">
        <v>3.870632737139205E-4</v>
      </c>
      <c r="N45" s="472">
        <v>3.8742084591337806E-4</v>
      </c>
      <c r="O45" s="473">
        <v>3.8565708368032528E-4</v>
      </c>
      <c r="P45" s="472">
        <v>3.8548483921784968E-4</v>
      </c>
      <c r="Q45" s="472">
        <v>3.9807407969063956E-4</v>
      </c>
      <c r="R45" s="473">
        <v>3.9020494293996998E-4</v>
      </c>
      <c r="S45" s="472">
        <v>3.3970991490946053E-4</v>
      </c>
      <c r="T45" s="472">
        <v>4.1104332665831871E-4</v>
      </c>
      <c r="U45" s="472">
        <v>3.4729347877563262E-4</v>
      </c>
      <c r="V45" s="470">
        <v>1.3078305164352319E-3</v>
      </c>
      <c r="W45" s="471">
        <v>2.8963913179311908E-3</v>
      </c>
      <c r="X45" s="472">
        <v>3.9316525984310659E-3</v>
      </c>
      <c r="Y45" s="472">
        <v>2.7656201638423996E-3</v>
      </c>
      <c r="Z45" s="471">
        <v>1.1999404181220028E-3</v>
      </c>
      <c r="AA45" s="472">
        <v>1.3288886886796702E-3</v>
      </c>
      <c r="AB45" s="472">
        <v>1.1886211270157637E-3</v>
      </c>
      <c r="AC45" s="472">
        <v>1.3721251570722218E-3</v>
      </c>
      <c r="AD45" s="472">
        <v>1.1802149341165978E-3</v>
      </c>
      <c r="AE45" s="472">
        <v>1.2663538172842915E-3</v>
      </c>
      <c r="AF45" s="472">
        <v>1.1407241234565946E-3</v>
      </c>
      <c r="AG45" s="472">
        <v>1.1884144100439986E-3</v>
      </c>
      <c r="AH45" s="472">
        <v>1.460678387230358E-3</v>
      </c>
      <c r="AI45" s="472">
        <v>1.5094813007883075E-3</v>
      </c>
      <c r="AJ45" s="578">
        <v>8.3811666192485203E-4</v>
      </c>
      <c r="AK45" s="470">
        <v>7.7993906229486111E-4</v>
      </c>
      <c r="AL45" s="471">
        <v>6.4236422491064803E-4</v>
      </c>
      <c r="AM45" s="473">
        <v>6.4169939322115228E-4</v>
      </c>
      <c r="AN45" s="474">
        <v>6.8837047435234993E-4</v>
      </c>
      <c r="AO45" s="472">
        <v>6.4028579138240339E-4</v>
      </c>
      <c r="AP45" s="472">
        <v>6.1455120691028694E-4</v>
      </c>
      <c r="AQ45" s="472">
        <v>5.613374573681211E-4</v>
      </c>
      <c r="AR45" s="472">
        <v>7.5678629624171428E-4</v>
      </c>
      <c r="AS45" s="472">
        <v>7.4879276268872638E-4</v>
      </c>
      <c r="AT45" s="472">
        <v>4.4169611307420494E-4</v>
      </c>
      <c r="AU45" s="472">
        <v>1.4569825890580607E-4</v>
      </c>
      <c r="AV45" s="474">
        <v>4.4545143103508423E-4</v>
      </c>
      <c r="AW45" s="475">
        <v>4.2273423319557518E-4</v>
      </c>
      <c r="AX45" s="472">
        <v>4.1611175827244639E-4</v>
      </c>
      <c r="AY45" s="472">
        <v>4.2282756323194011E-4</v>
      </c>
      <c r="AZ45" s="472">
        <v>5.9660394676457095E-4</v>
      </c>
      <c r="BA45" s="472">
        <v>5.5593304095373399E-4</v>
      </c>
      <c r="BB45" s="475">
        <v>6.6896117116680396E-4</v>
      </c>
      <c r="BC45" s="472">
        <v>6.7453226512668193E-4</v>
      </c>
      <c r="BD45" s="472">
        <v>6.4370775667846802E-4</v>
      </c>
      <c r="BE45" s="472">
        <v>6.8236096895257596E-4</v>
      </c>
      <c r="BF45" s="471">
        <v>5.9110056326089214E-4</v>
      </c>
      <c r="BG45" s="473">
        <v>6.1962475524822164E-4</v>
      </c>
      <c r="BH45" s="472">
        <v>6.306948585456095E-4</v>
      </c>
      <c r="BI45" s="472">
        <v>4.4855016096705146E-4</v>
      </c>
      <c r="BJ45" s="472">
        <v>6.4836827317916578E-4</v>
      </c>
      <c r="BK45" s="472">
        <v>6.3977619298768605E-4</v>
      </c>
      <c r="BL45" s="472">
        <v>6.9730390154859937E-4</v>
      </c>
      <c r="BM45" s="472">
        <v>6.3782754191750186E-4</v>
      </c>
      <c r="BN45" s="472">
        <v>5.6261804932284895E-4</v>
      </c>
      <c r="BO45" s="472">
        <v>4.0160801475068648E-4</v>
      </c>
      <c r="BP45" s="472">
        <v>8.8327415783876764E-4</v>
      </c>
      <c r="BQ45" s="472">
        <v>4.2245583176272577E-4</v>
      </c>
      <c r="BR45" s="472">
        <v>2.4067009976297391E-3</v>
      </c>
      <c r="BS45" s="470">
        <v>9.201890764376086E-4</v>
      </c>
      <c r="BT45" s="472">
        <v>4.4060845681450516E-4</v>
      </c>
      <c r="BU45" s="472">
        <v>5.5954973874543885E-4</v>
      </c>
      <c r="BV45" s="472">
        <v>4.5957224429569402E-4</v>
      </c>
      <c r="BW45" s="472">
        <v>1.2425931838924884E-3</v>
      </c>
      <c r="BX45" s="472">
        <v>1.0609561515594896E-3</v>
      </c>
      <c r="BY45" s="579">
        <v>1.4156122850147847E-3</v>
      </c>
      <c r="BZ45" s="476">
        <f t="shared" si="67"/>
        <v>0</v>
      </c>
      <c r="CA45" s="477">
        <f t="shared" si="0"/>
        <v>0</v>
      </c>
      <c r="CB45" s="478">
        <f t="shared" si="1"/>
        <v>0</v>
      </c>
      <c r="CC45" s="479">
        <f t="shared" si="2"/>
        <v>0</v>
      </c>
      <c r="CD45" s="480">
        <f t="shared" si="3"/>
        <v>0</v>
      </c>
      <c r="CE45" s="480">
        <f t="shared" si="4"/>
        <v>0</v>
      </c>
      <c r="CF45" s="479">
        <f t="shared" si="5"/>
        <v>0</v>
      </c>
      <c r="CG45" s="480">
        <f t="shared" si="6"/>
        <v>0</v>
      </c>
      <c r="CH45" s="481">
        <f t="shared" si="7"/>
        <v>0</v>
      </c>
      <c r="CI45" s="480">
        <f t="shared" si="8"/>
        <v>0</v>
      </c>
      <c r="CJ45" s="480">
        <f t="shared" si="9"/>
        <v>0</v>
      </c>
      <c r="CK45" s="481">
        <f t="shared" si="10"/>
        <v>0</v>
      </c>
      <c r="CL45" s="480">
        <f t="shared" si="11"/>
        <v>0</v>
      </c>
      <c r="CM45" s="480">
        <f t="shared" si="12"/>
        <v>0</v>
      </c>
      <c r="CN45" s="480">
        <f t="shared" si="13"/>
        <v>0</v>
      </c>
      <c r="CO45" s="478">
        <f t="shared" si="14"/>
        <v>0</v>
      </c>
      <c r="CP45" s="479">
        <f t="shared" si="15"/>
        <v>0</v>
      </c>
      <c r="CQ45" s="480">
        <f t="shared" si="16"/>
        <v>0</v>
      </c>
      <c r="CR45" s="480">
        <f t="shared" si="17"/>
        <v>0</v>
      </c>
      <c r="CS45" s="479">
        <f t="shared" si="18"/>
        <v>0</v>
      </c>
      <c r="CT45" s="480">
        <f t="shared" si="19"/>
        <v>0</v>
      </c>
      <c r="CU45" s="480">
        <f t="shared" si="20"/>
        <v>0</v>
      </c>
      <c r="CV45" s="480">
        <f t="shared" si="21"/>
        <v>0</v>
      </c>
      <c r="CW45" s="480">
        <f t="shared" si="22"/>
        <v>0</v>
      </c>
      <c r="CX45" s="480">
        <f t="shared" si="23"/>
        <v>0</v>
      </c>
      <c r="CY45" s="480">
        <f t="shared" si="24"/>
        <v>0</v>
      </c>
      <c r="CZ45" s="480">
        <f t="shared" si="25"/>
        <v>0</v>
      </c>
      <c r="DA45" s="480">
        <f t="shared" si="26"/>
        <v>0</v>
      </c>
      <c r="DB45" s="480">
        <f t="shared" si="27"/>
        <v>0</v>
      </c>
      <c r="DC45" s="572">
        <f t="shared" si="28"/>
        <v>0</v>
      </c>
      <c r="DD45" s="478">
        <f t="shared" si="29"/>
        <v>0</v>
      </c>
      <c r="DE45" s="479">
        <f t="shared" si="30"/>
        <v>0</v>
      </c>
      <c r="DF45" s="481">
        <f t="shared" si="31"/>
        <v>0</v>
      </c>
      <c r="DG45" s="482">
        <f t="shared" si="32"/>
        <v>0</v>
      </c>
      <c r="DH45" s="480">
        <f t="shared" si="33"/>
        <v>0</v>
      </c>
      <c r="DI45" s="480">
        <f t="shared" si="34"/>
        <v>0</v>
      </c>
      <c r="DJ45" s="480">
        <f t="shared" si="35"/>
        <v>0</v>
      </c>
      <c r="DK45" s="480">
        <f t="shared" si="36"/>
        <v>0</v>
      </c>
      <c r="DL45" s="480">
        <f t="shared" si="37"/>
        <v>0</v>
      </c>
      <c r="DM45" s="480">
        <f t="shared" si="38"/>
        <v>0</v>
      </c>
      <c r="DN45" s="480">
        <f t="shared" si="39"/>
        <v>0</v>
      </c>
      <c r="DO45" s="482">
        <f t="shared" si="68"/>
        <v>0</v>
      </c>
      <c r="DP45" s="483">
        <f t="shared" si="40"/>
        <v>0</v>
      </c>
      <c r="DQ45" s="480">
        <f t="shared" si="41"/>
        <v>0</v>
      </c>
      <c r="DR45" s="480">
        <f t="shared" si="42"/>
        <v>0</v>
      </c>
      <c r="DS45" s="480">
        <f t="shared" si="43"/>
        <v>0</v>
      </c>
      <c r="DT45" s="480">
        <f t="shared" si="44"/>
        <v>0</v>
      </c>
      <c r="DU45" s="483">
        <f t="shared" si="45"/>
        <v>0</v>
      </c>
      <c r="DV45" s="480">
        <f t="shared" si="46"/>
        <v>0</v>
      </c>
      <c r="DW45" s="480">
        <f t="shared" si="47"/>
        <v>0</v>
      </c>
      <c r="DX45" s="480">
        <f t="shared" si="48"/>
        <v>0</v>
      </c>
      <c r="DY45" s="479">
        <f t="shared" si="49"/>
        <v>0</v>
      </c>
      <c r="DZ45" s="481">
        <f t="shared" si="50"/>
        <v>0</v>
      </c>
      <c r="EA45" s="480">
        <f t="shared" si="51"/>
        <v>0</v>
      </c>
      <c r="EB45" s="480">
        <f t="shared" si="52"/>
        <v>0</v>
      </c>
      <c r="EC45" s="480">
        <f t="shared" si="53"/>
        <v>0</v>
      </c>
      <c r="ED45" s="480">
        <f t="shared" si="54"/>
        <v>0</v>
      </c>
      <c r="EE45" s="480">
        <f t="shared" si="55"/>
        <v>0</v>
      </c>
      <c r="EF45" s="480">
        <f t="shared" si="56"/>
        <v>0</v>
      </c>
      <c r="EG45" s="480">
        <f t="shared" si="57"/>
        <v>0</v>
      </c>
      <c r="EH45" s="480">
        <f t="shared" si="58"/>
        <v>0</v>
      </c>
      <c r="EI45" s="480">
        <f t="shared" si="59"/>
        <v>0</v>
      </c>
      <c r="EJ45" s="480">
        <f t="shared" si="60"/>
        <v>0</v>
      </c>
      <c r="EK45" s="480">
        <f t="shared" si="61"/>
        <v>0</v>
      </c>
      <c r="EL45" s="478">
        <f t="shared" si="62"/>
        <v>0</v>
      </c>
      <c r="EM45" s="480">
        <f t="shared" si="63"/>
        <v>0</v>
      </c>
      <c r="EN45" s="480">
        <f t="shared" si="64"/>
        <v>0</v>
      </c>
      <c r="EO45" s="480">
        <f>+$D$77*BV45</f>
        <v>0</v>
      </c>
      <c r="EP45" s="480">
        <f>+$D$78*BW45</f>
        <v>0</v>
      </c>
      <c r="EQ45" s="480">
        <f t="shared" si="69"/>
        <v>0</v>
      </c>
      <c r="ER45" s="536">
        <f t="shared" si="70"/>
        <v>0</v>
      </c>
      <c r="ES45" s="484">
        <f t="shared" si="71"/>
        <v>0</v>
      </c>
      <c r="ET45" s="116"/>
    </row>
    <row r="46" spans="2:152" ht="13.5" customHeight="1" x14ac:dyDescent="0.15">
      <c r="B46" s="150">
        <v>36</v>
      </c>
      <c r="C46" s="139" t="s">
        <v>404</v>
      </c>
      <c r="D46" s="140">
        <f>③入力!T10</f>
        <v>0</v>
      </c>
      <c r="E46" s="137" t="s">
        <v>233</v>
      </c>
      <c r="F46" s="138" t="s">
        <v>446</v>
      </c>
      <c r="G46" s="468">
        <v>0.10595293445914497</v>
      </c>
      <c r="H46" s="469">
        <v>9.8881030728042441E-2</v>
      </c>
      <c r="I46" s="470">
        <v>9.0281971672540415E-2</v>
      </c>
      <c r="J46" s="471">
        <v>7.8242515782148067E-2</v>
      </c>
      <c r="K46" s="472">
        <v>7.881689480828423E-2</v>
      </c>
      <c r="L46" s="472">
        <v>5.2110332308002619E-2</v>
      </c>
      <c r="M46" s="471">
        <v>0.10732630478016233</v>
      </c>
      <c r="N46" s="472">
        <v>0.10274668020413071</v>
      </c>
      <c r="O46" s="473">
        <v>0.11785908707421137</v>
      </c>
      <c r="P46" s="472">
        <v>0.11856419781946004</v>
      </c>
      <c r="Q46" s="472">
        <v>6.702809265648102E-2</v>
      </c>
      <c r="R46" s="473">
        <v>8.4915820131002476E-2</v>
      </c>
      <c r="S46" s="472">
        <v>0.18695459573161285</v>
      </c>
      <c r="T46" s="472">
        <v>4.2806265130235686E-2</v>
      </c>
      <c r="U46" s="472">
        <v>0.36285854105166782</v>
      </c>
      <c r="V46" s="470">
        <v>0.10787166315825288</v>
      </c>
      <c r="W46" s="471">
        <v>8.4186560200950208E-2</v>
      </c>
      <c r="X46" s="472">
        <v>9.4434196060894038E-2</v>
      </c>
      <c r="Y46" s="472">
        <v>8.2892109038399747E-2</v>
      </c>
      <c r="Z46" s="471">
        <v>0.10948028152792176</v>
      </c>
      <c r="AA46" s="472">
        <v>0.10001952039881676</v>
      </c>
      <c r="AB46" s="472">
        <v>9.4671740049525874E-2</v>
      </c>
      <c r="AC46" s="472">
        <v>9.2473211462942184E-2</v>
      </c>
      <c r="AD46" s="472">
        <v>0.11301836389892288</v>
      </c>
      <c r="AE46" s="472">
        <v>0.10820052437402389</v>
      </c>
      <c r="AF46" s="472">
        <v>8.3720339687794521E-2</v>
      </c>
      <c r="AG46" s="472">
        <v>0.12948069397359052</v>
      </c>
      <c r="AH46" s="472">
        <v>0.16175130821066896</v>
      </c>
      <c r="AI46" s="472">
        <v>5.1485053420368784E-2</v>
      </c>
      <c r="AJ46" s="578">
        <v>0.14020265445677071</v>
      </c>
      <c r="AK46" s="470">
        <v>0.16079381708926924</v>
      </c>
      <c r="AL46" s="471">
        <v>0.14257865623151619</v>
      </c>
      <c r="AM46" s="473">
        <v>0.14312371153154776</v>
      </c>
      <c r="AN46" s="474">
        <v>0.15930692410077352</v>
      </c>
      <c r="AO46" s="472">
        <v>0.15925728911973344</v>
      </c>
      <c r="AP46" s="472">
        <v>0.13952588512444661</v>
      </c>
      <c r="AQ46" s="472">
        <v>0.15807886507772256</v>
      </c>
      <c r="AR46" s="472">
        <v>0.16839780002276128</v>
      </c>
      <c r="AS46" s="472">
        <v>0.12256515006418224</v>
      </c>
      <c r="AT46" s="472">
        <v>0.11749116607773852</v>
      </c>
      <c r="AU46" s="472">
        <v>0.14023457419683835</v>
      </c>
      <c r="AV46" s="474">
        <v>7.5074666783545491E-2</v>
      </c>
      <c r="AW46" s="475">
        <v>7.505946855704744E-2</v>
      </c>
      <c r="AX46" s="472">
        <v>6.7677128428332539E-2</v>
      </c>
      <c r="AY46" s="472">
        <v>0.12911616226328063</v>
      </c>
      <c r="AZ46" s="472">
        <v>0.14768242312987609</v>
      </c>
      <c r="BA46" s="472">
        <v>0.12656742232380011</v>
      </c>
      <c r="BB46" s="475">
        <v>7.5224198943235246E-2</v>
      </c>
      <c r="BC46" s="472">
        <v>7.5133427215601817E-2</v>
      </c>
      <c r="BD46" s="472">
        <v>7.5635661409719987E-2</v>
      </c>
      <c r="BE46" s="472">
        <v>0.1097877443834455</v>
      </c>
      <c r="BF46" s="471">
        <v>0.18334918465548242</v>
      </c>
      <c r="BG46" s="473">
        <v>0.21394492067032778</v>
      </c>
      <c r="BH46" s="472">
        <v>0.20273577487455766</v>
      </c>
      <c r="BI46" s="472">
        <v>0.23677202863907609</v>
      </c>
      <c r="BJ46" s="472">
        <v>0.21099268595088325</v>
      </c>
      <c r="BK46" s="472">
        <v>0.24373638469123346</v>
      </c>
      <c r="BL46" s="472">
        <v>0.1042224287670962</v>
      </c>
      <c r="BM46" s="472">
        <v>0.12456235169885553</v>
      </c>
      <c r="BN46" s="472">
        <v>6.9161833063187364E-2</v>
      </c>
      <c r="BO46" s="472">
        <v>0.16373143304818505</v>
      </c>
      <c r="BP46" s="472">
        <v>0.12516924578846747</v>
      </c>
      <c r="BQ46" s="472">
        <v>0.28605732533611644</v>
      </c>
      <c r="BR46" s="472">
        <v>0.13623534322405176</v>
      </c>
      <c r="BS46" s="470">
        <v>0.11115425016332822</v>
      </c>
      <c r="BT46" s="472">
        <v>0.10109161396963452</v>
      </c>
      <c r="BU46" s="472">
        <v>9.8793504577398925E-2</v>
      </c>
      <c r="BV46" s="472">
        <v>0.10996533995281316</v>
      </c>
      <c r="BW46" s="472">
        <v>9.4033009604489445E-2</v>
      </c>
      <c r="BX46" s="472">
        <v>0.13093622345954464</v>
      </c>
      <c r="BY46" s="579">
        <v>0.13233649423762955</v>
      </c>
      <c r="BZ46" s="476">
        <f t="shared" si="67"/>
        <v>0</v>
      </c>
      <c r="CA46" s="477">
        <f t="shared" si="0"/>
        <v>0</v>
      </c>
      <c r="CB46" s="478">
        <f t="shared" si="1"/>
        <v>0</v>
      </c>
      <c r="CC46" s="479">
        <f t="shared" si="2"/>
        <v>0</v>
      </c>
      <c r="CD46" s="480">
        <f t="shared" si="3"/>
        <v>0</v>
      </c>
      <c r="CE46" s="480">
        <f t="shared" si="4"/>
        <v>0</v>
      </c>
      <c r="CF46" s="479">
        <f t="shared" si="5"/>
        <v>0</v>
      </c>
      <c r="CG46" s="480">
        <f t="shared" si="6"/>
        <v>0</v>
      </c>
      <c r="CH46" s="481">
        <f t="shared" si="7"/>
        <v>0</v>
      </c>
      <c r="CI46" s="480">
        <f t="shared" si="8"/>
        <v>0</v>
      </c>
      <c r="CJ46" s="480">
        <f t="shared" si="9"/>
        <v>0</v>
      </c>
      <c r="CK46" s="481">
        <f t="shared" si="10"/>
        <v>0</v>
      </c>
      <c r="CL46" s="480">
        <f t="shared" si="11"/>
        <v>0</v>
      </c>
      <c r="CM46" s="480">
        <f t="shared" si="12"/>
        <v>0</v>
      </c>
      <c r="CN46" s="480">
        <f t="shared" si="13"/>
        <v>0</v>
      </c>
      <c r="CO46" s="478">
        <f t="shared" si="14"/>
        <v>0</v>
      </c>
      <c r="CP46" s="479">
        <f t="shared" si="15"/>
        <v>0</v>
      </c>
      <c r="CQ46" s="480">
        <f t="shared" si="16"/>
        <v>0</v>
      </c>
      <c r="CR46" s="480">
        <f t="shared" si="17"/>
        <v>0</v>
      </c>
      <c r="CS46" s="479">
        <f t="shared" si="18"/>
        <v>0</v>
      </c>
      <c r="CT46" s="480">
        <f t="shared" si="19"/>
        <v>0</v>
      </c>
      <c r="CU46" s="480">
        <f t="shared" si="20"/>
        <v>0</v>
      </c>
      <c r="CV46" s="480">
        <f t="shared" si="21"/>
        <v>0</v>
      </c>
      <c r="CW46" s="480">
        <f t="shared" si="22"/>
        <v>0</v>
      </c>
      <c r="CX46" s="480">
        <f t="shared" si="23"/>
        <v>0</v>
      </c>
      <c r="CY46" s="480">
        <f t="shared" si="24"/>
        <v>0</v>
      </c>
      <c r="CZ46" s="480">
        <f t="shared" si="25"/>
        <v>0</v>
      </c>
      <c r="DA46" s="480">
        <f t="shared" si="26"/>
        <v>0</v>
      </c>
      <c r="DB46" s="480">
        <f t="shared" si="27"/>
        <v>0</v>
      </c>
      <c r="DC46" s="572">
        <f t="shared" si="28"/>
        <v>0</v>
      </c>
      <c r="DD46" s="478">
        <f t="shared" si="29"/>
        <v>0</v>
      </c>
      <c r="DE46" s="479">
        <f t="shared" si="30"/>
        <v>0</v>
      </c>
      <c r="DF46" s="481">
        <f t="shared" si="31"/>
        <v>0</v>
      </c>
      <c r="DG46" s="482">
        <f t="shared" si="32"/>
        <v>0</v>
      </c>
      <c r="DH46" s="480">
        <f t="shared" si="33"/>
        <v>0</v>
      </c>
      <c r="DI46" s="480">
        <f t="shared" si="34"/>
        <v>0</v>
      </c>
      <c r="DJ46" s="480">
        <f t="shared" si="35"/>
        <v>0</v>
      </c>
      <c r="DK46" s="480">
        <f t="shared" si="36"/>
        <v>0</v>
      </c>
      <c r="DL46" s="480">
        <f t="shared" si="37"/>
        <v>0</v>
      </c>
      <c r="DM46" s="480">
        <f t="shared" si="38"/>
        <v>0</v>
      </c>
      <c r="DN46" s="480">
        <f t="shared" si="39"/>
        <v>0</v>
      </c>
      <c r="DO46" s="482">
        <f t="shared" si="68"/>
        <v>0</v>
      </c>
      <c r="DP46" s="483">
        <f t="shared" si="40"/>
        <v>0</v>
      </c>
      <c r="DQ46" s="480">
        <f t="shared" si="41"/>
        <v>0</v>
      </c>
      <c r="DR46" s="480">
        <f t="shared" si="42"/>
        <v>0</v>
      </c>
      <c r="DS46" s="480">
        <f t="shared" si="43"/>
        <v>0</v>
      </c>
      <c r="DT46" s="480">
        <f t="shared" si="44"/>
        <v>0</v>
      </c>
      <c r="DU46" s="483">
        <f t="shared" si="45"/>
        <v>0</v>
      </c>
      <c r="DV46" s="480">
        <f t="shared" si="46"/>
        <v>0</v>
      </c>
      <c r="DW46" s="480">
        <f t="shared" si="47"/>
        <v>0</v>
      </c>
      <c r="DX46" s="480">
        <f t="shared" si="48"/>
        <v>0</v>
      </c>
      <c r="DY46" s="479">
        <f t="shared" si="49"/>
        <v>0</v>
      </c>
      <c r="DZ46" s="481">
        <f t="shared" si="50"/>
        <v>0</v>
      </c>
      <c r="EA46" s="480">
        <f t="shared" si="51"/>
        <v>0</v>
      </c>
      <c r="EB46" s="480">
        <f t="shared" si="52"/>
        <v>0</v>
      </c>
      <c r="EC46" s="480">
        <f t="shared" si="53"/>
        <v>0</v>
      </c>
      <c r="ED46" s="480">
        <f t="shared" si="54"/>
        <v>0</v>
      </c>
      <c r="EE46" s="480">
        <f t="shared" si="55"/>
        <v>0</v>
      </c>
      <c r="EF46" s="480">
        <f t="shared" si="56"/>
        <v>0</v>
      </c>
      <c r="EG46" s="480">
        <f t="shared" si="57"/>
        <v>0</v>
      </c>
      <c r="EH46" s="480">
        <f t="shared" si="58"/>
        <v>0</v>
      </c>
      <c r="EI46" s="480">
        <f t="shared" si="59"/>
        <v>0</v>
      </c>
      <c r="EJ46" s="480">
        <f t="shared" si="60"/>
        <v>0</v>
      </c>
      <c r="EK46" s="480">
        <f t="shared" si="61"/>
        <v>0</v>
      </c>
      <c r="EL46" s="478">
        <f t="shared" si="62"/>
        <v>0</v>
      </c>
      <c r="EM46" s="480">
        <f t="shared" si="63"/>
        <v>0</v>
      </c>
      <c r="EN46" s="480">
        <f t="shared" si="64"/>
        <v>0</v>
      </c>
      <c r="EO46" s="480">
        <f>+$D$77*BV46</f>
        <v>0</v>
      </c>
      <c r="EP46" s="480">
        <f>+$D$78*BW46</f>
        <v>0</v>
      </c>
      <c r="EQ46" s="480">
        <f t="shared" si="69"/>
        <v>0</v>
      </c>
      <c r="ER46" s="536">
        <f t="shared" si="70"/>
        <v>0</v>
      </c>
      <c r="ES46" s="484">
        <f t="shared" si="71"/>
        <v>0</v>
      </c>
      <c r="ET46" s="116"/>
    </row>
    <row r="47" spans="2:152" ht="13.5" customHeight="1" x14ac:dyDescent="0.15">
      <c r="B47" s="360">
        <v>37</v>
      </c>
      <c r="C47" s="361" t="s">
        <v>92</v>
      </c>
      <c r="D47" s="362">
        <f>③入力!T11</f>
        <v>0</v>
      </c>
      <c r="E47" s="137" t="s">
        <v>234</v>
      </c>
      <c r="F47" s="138" t="s">
        <v>447</v>
      </c>
      <c r="G47" s="468">
        <v>3.2633976750450644E-4</v>
      </c>
      <c r="H47" s="469">
        <v>2.6148028050801436E-4</v>
      </c>
      <c r="I47" s="470">
        <v>2.2353079506922971E-4</v>
      </c>
      <c r="J47" s="471">
        <v>1.6918449710396269E-4</v>
      </c>
      <c r="K47" s="472">
        <v>1.6946723557708027E-4</v>
      </c>
      <c r="L47" s="472">
        <v>1.5632091170389794E-4</v>
      </c>
      <c r="M47" s="471">
        <v>3.0046918947169472E-4</v>
      </c>
      <c r="N47" s="472">
        <v>2.9390546931359711E-4</v>
      </c>
      <c r="O47" s="473">
        <v>2.9929271995097199E-4</v>
      </c>
      <c r="P47" s="472">
        <v>2.9897425797455326E-4</v>
      </c>
      <c r="Q47" s="472">
        <v>3.2225044546385108E-4</v>
      </c>
      <c r="R47" s="473">
        <v>3.0287525072553113E-4</v>
      </c>
      <c r="S47" s="472">
        <v>2.6361489396974135E-4</v>
      </c>
      <c r="T47" s="472">
        <v>3.1907728904308777E-4</v>
      </c>
      <c r="U47" s="472">
        <v>2.841492099073358E-4</v>
      </c>
      <c r="V47" s="470">
        <v>3.0115786293808604E-4</v>
      </c>
      <c r="W47" s="471">
        <v>2.2569282996866421E-4</v>
      </c>
      <c r="X47" s="472">
        <v>2.9813479419382488E-4</v>
      </c>
      <c r="Y47" s="472">
        <v>2.1654217453063895E-4</v>
      </c>
      <c r="Z47" s="471">
        <v>3.062832127632955E-4</v>
      </c>
      <c r="AA47" s="472">
        <v>3.3785305644398397E-4</v>
      </c>
      <c r="AB47" s="472">
        <v>3.0440297155281753E-4</v>
      </c>
      <c r="AC47" s="472">
        <v>3.4985179443478877E-4</v>
      </c>
      <c r="AD47" s="472">
        <v>3.006786747229461E-4</v>
      </c>
      <c r="AE47" s="472">
        <v>3.2295720323992637E-4</v>
      </c>
      <c r="AF47" s="472">
        <v>2.9105913846495015E-4</v>
      </c>
      <c r="AG47" s="472">
        <v>3.0366966508274355E-4</v>
      </c>
      <c r="AH47" s="472">
        <v>3.6893423182622447E-4</v>
      </c>
      <c r="AI47" s="472">
        <v>1.4818437389896904E-4</v>
      </c>
      <c r="AJ47" s="578">
        <v>4.9524471638228698E-4</v>
      </c>
      <c r="AK47" s="470">
        <v>5.0638907585885424E-4</v>
      </c>
      <c r="AL47" s="471">
        <v>6.4101187917399395E-4</v>
      </c>
      <c r="AM47" s="473">
        <v>6.4341792400106964E-4</v>
      </c>
      <c r="AN47" s="474">
        <v>6.5667480047147848E-4</v>
      </c>
      <c r="AO47" s="472">
        <v>6.2583937546080198E-4</v>
      </c>
      <c r="AP47" s="472">
        <v>6.7145409643901718E-4</v>
      </c>
      <c r="AQ47" s="472">
        <v>5.4432723138726899E-4</v>
      </c>
      <c r="AR47" s="472">
        <v>7.1692783573279516E-4</v>
      </c>
      <c r="AS47" s="472">
        <v>5.9597791316041483E-4</v>
      </c>
      <c r="AT47" s="472">
        <v>7.7296819787985862E-4</v>
      </c>
      <c r="AU47" s="472">
        <v>1.0927369417935455E-3</v>
      </c>
      <c r="AV47" s="474">
        <v>5.8767387588363519E-4</v>
      </c>
      <c r="AW47" s="475">
        <v>5.8433892840320761E-4</v>
      </c>
      <c r="AX47" s="472">
        <v>5.8633929574753807E-4</v>
      </c>
      <c r="AY47" s="472">
        <v>5.1251825846295774E-4</v>
      </c>
      <c r="AZ47" s="472">
        <v>7.3428178063331801E-4</v>
      </c>
      <c r="BA47" s="472">
        <v>6.1770337883748226E-4</v>
      </c>
      <c r="BB47" s="475">
        <v>6.2048572398080374E-4</v>
      </c>
      <c r="BC47" s="472">
        <v>6.3903056696211968E-4</v>
      </c>
      <c r="BD47" s="472">
        <v>5.3642313056538994E-4</v>
      </c>
      <c r="BE47" s="472">
        <v>4.9626252287460063E-4</v>
      </c>
      <c r="BF47" s="471">
        <v>4.686454063065391E-4</v>
      </c>
      <c r="BG47" s="473">
        <v>3.8151181358854789E-4</v>
      </c>
      <c r="BH47" s="472">
        <v>3.9758242699265256E-4</v>
      </c>
      <c r="BI47" s="472">
        <v>3.4634885846822957E-4</v>
      </c>
      <c r="BJ47" s="472">
        <v>3.4693390056078166E-4</v>
      </c>
      <c r="BK47" s="472">
        <v>3.5543121832649221E-4</v>
      </c>
      <c r="BL47" s="472">
        <v>6.8956563383720923E-4</v>
      </c>
      <c r="BM47" s="472">
        <v>4.1315247822836226E-4</v>
      </c>
      <c r="BN47" s="472">
        <v>3.6168303170754578E-4</v>
      </c>
      <c r="BO47" s="472">
        <v>6.1527139205647043E-4</v>
      </c>
      <c r="BP47" s="472">
        <v>4.8812519248984525E-4</v>
      </c>
      <c r="BQ47" s="472">
        <v>3.9461215194200067E-4</v>
      </c>
      <c r="BR47" s="472">
        <v>3.7268253576510067E-5</v>
      </c>
      <c r="BS47" s="470">
        <v>4.7952312428744062E-4</v>
      </c>
      <c r="BT47" s="472">
        <v>3.7673326632956211E-4</v>
      </c>
      <c r="BU47" s="472">
        <v>2.4099214100155669E-4</v>
      </c>
      <c r="BV47" s="472">
        <v>9.3758885959991086E-5</v>
      </c>
      <c r="BW47" s="472">
        <v>8.6465836104855371E-4</v>
      </c>
      <c r="BX47" s="472">
        <v>6.0578775580463838E-4</v>
      </c>
      <c r="BY47" s="579">
        <v>6.1115499573790243E-4</v>
      </c>
      <c r="BZ47" s="476">
        <f t="shared" si="67"/>
        <v>0</v>
      </c>
      <c r="CA47" s="477">
        <f t="shared" si="0"/>
        <v>0</v>
      </c>
      <c r="CB47" s="478">
        <f t="shared" si="1"/>
        <v>0</v>
      </c>
      <c r="CC47" s="479">
        <f t="shared" si="2"/>
        <v>0</v>
      </c>
      <c r="CD47" s="480">
        <f t="shared" si="3"/>
        <v>0</v>
      </c>
      <c r="CE47" s="480">
        <f t="shared" si="4"/>
        <v>0</v>
      </c>
      <c r="CF47" s="479">
        <f t="shared" si="5"/>
        <v>0</v>
      </c>
      <c r="CG47" s="480">
        <f t="shared" si="6"/>
        <v>0</v>
      </c>
      <c r="CH47" s="481">
        <f t="shared" si="7"/>
        <v>0</v>
      </c>
      <c r="CI47" s="480">
        <f t="shared" si="8"/>
        <v>0</v>
      </c>
      <c r="CJ47" s="480">
        <f t="shared" si="9"/>
        <v>0</v>
      </c>
      <c r="CK47" s="481">
        <f t="shared" si="10"/>
        <v>0</v>
      </c>
      <c r="CL47" s="480">
        <f t="shared" si="11"/>
        <v>0</v>
      </c>
      <c r="CM47" s="480">
        <f t="shared" si="12"/>
        <v>0</v>
      </c>
      <c r="CN47" s="480">
        <f t="shared" si="13"/>
        <v>0</v>
      </c>
      <c r="CO47" s="478">
        <f t="shared" si="14"/>
        <v>0</v>
      </c>
      <c r="CP47" s="479">
        <f t="shared" si="15"/>
        <v>0</v>
      </c>
      <c r="CQ47" s="480">
        <f t="shared" si="16"/>
        <v>0</v>
      </c>
      <c r="CR47" s="480">
        <f t="shared" si="17"/>
        <v>0</v>
      </c>
      <c r="CS47" s="479">
        <f t="shared" si="18"/>
        <v>0</v>
      </c>
      <c r="CT47" s="480">
        <f t="shared" si="19"/>
        <v>0</v>
      </c>
      <c r="CU47" s="480">
        <f t="shared" si="20"/>
        <v>0</v>
      </c>
      <c r="CV47" s="480">
        <f t="shared" si="21"/>
        <v>0</v>
      </c>
      <c r="CW47" s="480">
        <f t="shared" si="22"/>
        <v>0</v>
      </c>
      <c r="CX47" s="480">
        <f t="shared" si="23"/>
        <v>0</v>
      </c>
      <c r="CY47" s="480">
        <f t="shared" si="24"/>
        <v>0</v>
      </c>
      <c r="CZ47" s="480">
        <f t="shared" si="25"/>
        <v>0</v>
      </c>
      <c r="DA47" s="480">
        <f t="shared" si="26"/>
        <v>0</v>
      </c>
      <c r="DB47" s="480">
        <f t="shared" si="27"/>
        <v>0</v>
      </c>
      <c r="DC47" s="572">
        <f t="shared" si="28"/>
        <v>0</v>
      </c>
      <c r="DD47" s="478">
        <f t="shared" si="29"/>
        <v>0</v>
      </c>
      <c r="DE47" s="479">
        <f t="shared" si="30"/>
        <v>0</v>
      </c>
      <c r="DF47" s="481">
        <f t="shared" si="31"/>
        <v>0</v>
      </c>
      <c r="DG47" s="482">
        <f t="shared" si="32"/>
        <v>0</v>
      </c>
      <c r="DH47" s="480">
        <f t="shared" si="33"/>
        <v>0</v>
      </c>
      <c r="DI47" s="480">
        <f t="shared" si="34"/>
        <v>0</v>
      </c>
      <c r="DJ47" s="480">
        <f t="shared" si="35"/>
        <v>0</v>
      </c>
      <c r="DK47" s="480">
        <f t="shared" si="36"/>
        <v>0</v>
      </c>
      <c r="DL47" s="480">
        <f t="shared" si="37"/>
        <v>0</v>
      </c>
      <c r="DM47" s="480">
        <f t="shared" si="38"/>
        <v>0</v>
      </c>
      <c r="DN47" s="480">
        <f t="shared" si="39"/>
        <v>0</v>
      </c>
      <c r="DO47" s="482">
        <f t="shared" si="68"/>
        <v>0</v>
      </c>
      <c r="DP47" s="483">
        <f t="shared" si="40"/>
        <v>0</v>
      </c>
      <c r="DQ47" s="480">
        <f t="shared" si="41"/>
        <v>0</v>
      </c>
      <c r="DR47" s="480">
        <f t="shared" si="42"/>
        <v>0</v>
      </c>
      <c r="DS47" s="480">
        <f t="shared" si="43"/>
        <v>0</v>
      </c>
      <c r="DT47" s="480">
        <f t="shared" si="44"/>
        <v>0</v>
      </c>
      <c r="DU47" s="483">
        <f t="shared" si="45"/>
        <v>0</v>
      </c>
      <c r="DV47" s="480">
        <f t="shared" si="46"/>
        <v>0</v>
      </c>
      <c r="DW47" s="480">
        <f t="shared" si="47"/>
        <v>0</v>
      </c>
      <c r="DX47" s="480">
        <f t="shared" si="48"/>
        <v>0</v>
      </c>
      <c r="DY47" s="479">
        <f t="shared" si="49"/>
        <v>0</v>
      </c>
      <c r="DZ47" s="481">
        <f t="shared" si="50"/>
        <v>0</v>
      </c>
      <c r="EA47" s="480">
        <f t="shared" si="51"/>
        <v>0</v>
      </c>
      <c r="EB47" s="480">
        <f t="shared" si="52"/>
        <v>0</v>
      </c>
      <c r="EC47" s="480">
        <f t="shared" si="53"/>
        <v>0</v>
      </c>
      <c r="ED47" s="480">
        <f t="shared" si="54"/>
        <v>0</v>
      </c>
      <c r="EE47" s="480">
        <f t="shared" si="55"/>
        <v>0</v>
      </c>
      <c r="EF47" s="480">
        <f t="shared" si="56"/>
        <v>0</v>
      </c>
      <c r="EG47" s="480">
        <f t="shared" si="57"/>
        <v>0</v>
      </c>
      <c r="EH47" s="480">
        <f t="shared" si="58"/>
        <v>0</v>
      </c>
      <c r="EI47" s="480">
        <f t="shared" si="59"/>
        <v>0</v>
      </c>
      <c r="EJ47" s="480">
        <f t="shared" si="60"/>
        <v>0</v>
      </c>
      <c r="EK47" s="480">
        <f t="shared" si="61"/>
        <v>0</v>
      </c>
      <c r="EL47" s="478">
        <f t="shared" si="62"/>
        <v>0</v>
      </c>
      <c r="EM47" s="480">
        <f t="shared" si="63"/>
        <v>0</v>
      </c>
      <c r="EN47" s="480">
        <f t="shared" si="64"/>
        <v>0</v>
      </c>
      <c r="EO47" s="480">
        <f>+$D$77*BV47</f>
        <v>0</v>
      </c>
      <c r="EP47" s="480">
        <f>+$D$78*BW47</f>
        <v>0</v>
      </c>
      <c r="EQ47" s="480">
        <f t="shared" si="69"/>
        <v>0</v>
      </c>
      <c r="ER47" s="536">
        <f t="shared" si="70"/>
        <v>0</v>
      </c>
      <c r="ES47" s="484">
        <f t="shared" si="71"/>
        <v>0</v>
      </c>
    </row>
    <row r="48" spans="2:152" ht="13.5" customHeight="1" x14ac:dyDescent="0.15">
      <c r="B48" s="131">
        <v>38</v>
      </c>
      <c r="C48" s="139" t="s">
        <v>405</v>
      </c>
      <c r="D48" s="140">
        <f>③入力!T12</f>
        <v>0</v>
      </c>
      <c r="E48" s="359" t="s">
        <v>235</v>
      </c>
      <c r="F48" s="138" t="s">
        <v>448</v>
      </c>
      <c r="G48" s="468">
        <v>7.8535485914171994E-4</v>
      </c>
      <c r="H48" s="469">
        <v>5.7493825374963826E-4</v>
      </c>
      <c r="I48" s="470">
        <v>7.6777139733758741E-4</v>
      </c>
      <c r="J48" s="471">
        <v>1.1350544530064574E-3</v>
      </c>
      <c r="K48" s="472">
        <v>1.1370597578713318E-3</v>
      </c>
      <c r="L48" s="472">
        <v>1.043820281377641E-3</v>
      </c>
      <c r="M48" s="471">
        <v>2.4780647511870988E-4</v>
      </c>
      <c r="N48" s="472">
        <v>2.4046811125657947E-4</v>
      </c>
      <c r="O48" s="473">
        <v>2.4690352633737031E-4</v>
      </c>
      <c r="P48" s="472">
        <v>2.4664718907663235E-4</v>
      </c>
      <c r="Q48" s="472">
        <v>2.6538271979375974E-4</v>
      </c>
      <c r="R48" s="473">
        <v>2.5008048225043855E-4</v>
      </c>
      <c r="S48" s="472">
        <v>2.1741434554205472E-4</v>
      </c>
      <c r="T48" s="472">
        <v>2.6356120536072278E-4</v>
      </c>
      <c r="U48" s="472">
        <v>2.2100494103903894E-4</v>
      </c>
      <c r="V48" s="470">
        <v>3.7332411164743318E-4</v>
      </c>
      <c r="W48" s="471">
        <v>2.0166072307385274E-3</v>
      </c>
      <c r="X48" s="472">
        <v>2.7391134216557659E-3</v>
      </c>
      <c r="Y48" s="472">
        <v>1.9253423778919855E-3</v>
      </c>
      <c r="Z48" s="471">
        <v>2.6171744408504029E-4</v>
      </c>
      <c r="AA48" s="472">
        <v>2.928059822514528E-4</v>
      </c>
      <c r="AB48" s="472">
        <v>2.5850093615993234E-4</v>
      </c>
      <c r="AC48" s="472">
        <v>2.9849740259115003E-4</v>
      </c>
      <c r="AD48" s="472">
        <v>2.5772457833395378E-4</v>
      </c>
      <c r="AE48" s="472">
        <v>2.7611608215932635E-4</v>
      </c>
      <c r="AF48" s="472">
        <v>2.4873676373917932E-4</v>
      </c>
      <c r="AG48" s="472">
        <v>2.5938092930470635E-4</v>
      </c>
      <c r="AH48" s="472">
        <v>3.1622934156533522E-4</v>
      </c>
      <c r="AI48" s="472">
        <v>2.2933295960554731E-5</v>
      </c>
      <c r="AJ48" s="578">
        <v>1.4166549505098467E-3</v>
      </c>
      <c r="AK48" s="470">
        <v>2.1351276396344042E-3</v>
      </c>
      <c r="AL48" s="471">
        <v>2.6725732620624591E-3</v>
      </c>
      <c r="AM48" s="473">
        <v>2.6625197373260075E-3</v>
      </c>
      <c r="AN48" s="474">
        <v>2.7815612863508429E-3</v>
      </c>
      <c r="AO48" s="472">
        <v>2.6756826060508813E-3</v>
      </c>
      <c r="AP48" s="472">
        <v>2.5037271392641318E-3</v>
      </c>
      <c r="AQ48" s="472">
        <v>2.4438024659157597E-3</v>
      </c>
      <c r="AR48" s="472">
        <v>3.2222418600894613E-3</v>
      </c>
      <c r="AS48" s="472">
        <v>1.635118889952933E-3</v>
      </c>
      <c r="AT48" s="472">
        <v>1.2146643109540636E-3</v>
      </c>
      <c r="AU48" s="472">
        <v>8.0134042398193343E-4</v>
      </c>
      <c r="AV48" s="474">
        <v>2.1619600578550173E-3</v>
      </c>
      <c r="AW48" s="475">
        <v>2.0811531480397546E-3</v>
      </c>
      <c r="AX48" s="472">
        <v>2.019365885733931E-3</v>
      </c>
      <c r="AY48" s="472">
        <v>2.5754042487763627E-3</v>
      </c>
      <c r="AZ48" s="472">
        <v>2.1569527306103719E-3</v>
      </c>
      <c r="BA48" s="472">
        <v>3.0267465563036632E-3</v>
      </c>
      <c r="BB48" s="475">
        <v>2.9570022783460179E-3</v>
      </c>
      <c r="BC48" s="472">
        <v>2.863803651941351E-3</v>
      </c>
      <c r="BD48" s="472">
        <v>3.3794657225619568E-3</v>
      </c>
      <c r="BE48" s="472">
        <v>3.277400411484342E-3</v>
      </c>
      <c r="BF48" s="471">
        <v>2.0177195566795018E-3</v>
      </c>
      <c r="BG48" s="473">
        <v>1.4105314964114875E-3</v>
      </c>
      <c r="BH48" s="472">
        <v>1.5801352867656703E-3</v>
      </c>
      <c r="BI48" s="472">
        <v>1.0447244255435122E-3</v>
      </c>
      <c r="BJ48" s="472">
        <v>1.3991104842287262E-3</v>
      </c>
      <c r="BK48" s="472">
        <v>9.9062120204544929E-4</v>
      </c>
      <c r="BL48" s="472">
        <v>1.4676914425936611E-3</v>
      </c>
      <c r="BM48" s="472">
        <v>1.4416649920053124E-3</v>
      </c>
      <c r="BN48" s="472">
        <v>1.7749259889351784E-3</v>
      </c>
      <c r="BO48" s="472">
        <v>7.2210308070936246E-4</v>
      </c>
      <c r="BP48" s="472">
        <v>2.1791303236153806E-3</v>
      </c>
      <c r="BQ48" s="472">
        <v>5.0291446517571762E-3</v>
      </c>
      <c r="BR48" s="472">
        <v>9.4412909060492169E-5</v>
      </c>
      <c r="BS48" s="470">
        <v>4.0308978568775062E-4</v>
      </c>
      <c r="BT48" s="472">
        <v>1.1986375030796966E-3</v>
      </c>
      <c r="BU48" s="472">
        <v>3.5796250892313841E-4</v>
      </c>
      <c r="BV48" s="472">
        <v>3.8579476026160265E-4</v>
      </c>
      <c r="BW48" s="472">
        <v>1.5046750890795909E-4</v>
      </c>
      <c r="BX48" s="472">
        <v>1.6386062247174645E-4</v>
      </c>
      <c r="BY48" s="579">
        <v>1.8567193984665169E-4</v>
      </c>
      <c r="BZ48" s="476">
        <f t="shared" si="67"/>
        <v>0</v>
      </c>
      <c r="CA48" s="477">
        <f t="shared" si="0"/>
        <v>0</v>
      </c>
      <c r="CB48" s="478">
        <f t="shared" si="1"/>
        <v>0</v>
      </c>
      <c r="CC48" s="479">
        <f t="shared" si="2"/>
        <v>0</v>
      </c>
      <c r="CD48" s="480">
        <f t="shared" si="3"/>
        <v>0</v>
      </c>
      <c r="CE48" s="480">
        <f t="shared" si="4"/>
        <v>0</v>
      </c>
      <c r="CF48" s="479">
        <f t="shared" si="5"/>
        <v>0</v>
      </c>
      <c r="CG48" s="480">
        <f t="shared" si="6"/>
        <v>0</v>
      </c>
      <c r="CH48" s="481">
        <f t="shared" si="7"/>
        <v>0</v>
      </c>
      <c r="CI48" s="480">
        <f t="shared" si="8"/>
        <v>0</v>
      </c>
      <c r="CJ48" s="480">
        <f t="shared" si="9"/>
        <v>0</v>
      </c>
      <c r="CK48" s="481">
        <f t="shared" si="10"/>
        <v>0</v>
      </c>
      <c r="CL48" s="480">
        <f t="shared" si="11"/>
        <v>0</v>
      </c>
      <c r="CM48" s="480">
        <f t="shared" si="12"/>
        <v>0</v>
      </c>
      <c r="CN48" s="480">
        <f t="shared" si="13"/>
        <v>0</v>
      </c>
      <c r="CO48" s="478">
        <f t="shared" si="14"/>
        <v>0</v>
      </c>
      <c r="CP48" s="479">
        <f t="shared" si="15"/>
        <v>0</v>
      </c>
      <c r="CQ48" s="480">
        <f t="shared" si="16"/>
        <v>0</v>
      </c>
      <c r="CR48" s="480">
        <f t="shared" si="17"/>
        <v>0</v>
      </c>
      <c r="CS48" s="479">
        <f t="shared" si="18"/>
        <v>0</v>
      </c>
      <c r="CT48" s="480">
        <f t="shared" si="19"/>
        <v>0</v>
      </c>
      <c r="CU48" s="480">
        <f t="shared" si="20"/>
        <v>0</v>
      </c>
      <c r="CV48" s="480">
        <f t="shared" si="21"/>
        <v>0</v>
      </c>
      <c r="CW48" s="480">
        <f t="shared" si="22"/>
        <v>0</v>
      </c>
      <c r="CX48" s="480">
        <f t="shared" si="23"/>
        <v>0</v>
      </c>
      <c r="CY48" s="480">
        <f t="shared" si="24"/>
        <v>0</v>
      </c>
      <c r="CZ48" s="480">
        <f t="shared" si="25"/>
        <v>0</v>
      </c>
      <c r="DA48" s="480">
        <f t="shared" si="26"/>
        <v>0</v>
      </c>
      <c r="DB48" s="480">
        <f t="shared" si="27"/>
        <v>0</v>
      </c>
      <c r="DC48" s="572">
        <f t="shared" si="28"/>
        <v>0</v>
      </c>
      <c r="DD48" s="478">
        <f t="shared" si="29"/>
        <v>0</v>
      </c>
      <c r="DE48" s="479">
        <f t="shared" si="30"/>
        <v>0</v>
      </c>
      <c r="DF48" s="481">
        <f t="shared" si="31"/>
        <v>0</v>
      </c>
      <c r="DG48" s="482">
        <f t="shared" si="32"/>
        <v>0</v>
      </c>
      <c r="DH48" s="480">
        <f t="shared" si="33"/>
        <v>0</v>
      </c>
      <c r="DI48" s="480">
        <f t="shared" si="34"/>
        <v>0</v>
      </c>
      <c r="DJ48" s="480">
        <f t="shared" si="35"/>
        <v>0</v>
      </c>
      <c r="DK48" s="480">
        <f t="shared" si="36"/>
        <v>0</v>
      </c>
      <c r="DL48" s="480">
        <f t="shared" si="37"/>
        <v>0</v>
      </c>
      <c r="DM48" s="480">
        <f t="shared" si="38"/>
        <v>0</v>
      </c>
      <c r="DN48" s="480">
        <f t="shared" si="39"/>
        <v>0</v>
      </c>
      <c r="DO48" s="482">
        <f t="shared" si="68"/>
        <v>0</v>
      </c>
      <c r="DP48" s="483">
        <f t="shared" si="40"/>
        <v>0</v>
      </c>
      <c r="DQ48" s="480">
        <f t="shared" si="41"/>
        <v>0</v>
      </c>
      <c r="DR48" s="480">
        <f t="shared" si="42"/>
        <v>0</v>
      </c>
      <c r="DS48" s="480">
        <f t="shared" si="43"/>
        <v>0</v>
      </c>
      <c r="DT48" s="480">
        <f t="shared" si="44"/>
        <v>0</v>
      </c>
      <c r="DU48" s="483">
        <f t="shared" si="45"/>
        <v>0</v>
      </c>
      <c r="DV48" s="480">
        <f t="shared" si="46"/>
        <v>0</v>
      </c>
      <c r="DW48" s="480">
        <f t="shared" si="47"/>
        <v>0</v>
      </c>
      <c r="DX48" s="480">
        <f t="shared" si="48"/>
        <v>0</v>
      </c>
      <c r="DY48" s="479">
        <f t="shared" si="49"/>
        <v>0</v>
      </c>
      <c r="DZ48" s="481">
        <f t="shared" si="50"/>
        <v>0</v>
      </c>
      <c r="EA48" s="480">
        <f t="shared" si="51"/>
        <v>0</v>
      </c>
      <c r="EB48" s="480">
        <f t="shared" si="52"/>
        <v>0</v>
      </c>
      <c r="EC48" s="480">
        <f t="shared" si="53"/>
        <v>0</v>
      </c>
      <c r="ED48" s="480">
        <f t="shared" si="54"/>
        <v>0</v>
      </c>
      <c r="EE48" s="480">
        <f t="shared" si="55"/>
        <v>0</v>
      </c>
      <c r="EF48" s="480">
        <f t="shared" si="56"/>
        <v>0</v>
      </c>
      <c r="EG48" s="480">
        <f t="shared" si="57"/>
        <v>0</v>
      </c>
      <c r="EH48" s="480">
        <f t="shared" si="58"/>
        <v>0</v>
      </c>
      <c r="EI48" s="480">
        <f t="shared" si="59"/>
        <v>0</v>
      </c>
      <c r="EJ48" s="480">
        <f t="shared" si="60"/>
        <v>0</v>
      </c>
      <c r="EK48" s="480">
        <f t="shared" si="61"/>
        <v>0</v>
      </c>
      <c r="EL48" s="478">
        <f t="shared" si="62"/>
        <v>0</v>
      </c>
      <c r="EM48" s="480">
        <f t="shared" si="63"/>
        <v>0</v>
      </c>
      <c r="EN48" s="480">
        <f t="shared" si="64"/>
        <v>0</v>
      </c>
      <c r="EO48" s="480">
        <f>+$D$77*BV48</f>
        <v>0</v>
      </c>
      <c r="EP48" s="480">
        <f>+$D$78*BW48</f>
        <v>0</v>
      </c>
      <c r="EQ48" s="480">
        <f t="shared" si="69"/>
        <v>0</v>
      </c>
      <c r="ER48" s="536">
        <f t="shared" si="70"/>
        <v>0</v>
      </c>
      <c r="ES48" s="484">
        <f t="shared" si="71"/>
        <v>0</v>
      </c>
    </row>
    <row r="49" spans="2:149" ht="13.5" customHeight="1" thickBot="1" x14ac:dyDescent="0.2">
      <c r="B49" s="363">
        <v>39</v>
      </c>
      <c r="C49" s="364" t="s">
        <v>93</v>
      </c>
      <c r="D49" s="365">
        <f>③入力!T13</f>
        <v>0</v>
      </c>
      <c r="E49" s="137" t="s">
        <v>236</v>
      </c>
      <c r="F49" s="138" t="s">
        <v>449</v>
      </c>
      <c r="G49" s="468">
        <v>1.4467776885724733E-2</v>
      </c>
      <c r="H49" s="469">
        <v>1.4501224009691761E-2</v>
      </c>
      <c r="I49" s="470">
        <v>1.1517905661996269E-2</v>
      </c>
      <c r="J49" s="471">
        <v>9.1793434838970522E-3</v>
      </c>
      <c r="K49" s="472">
        <v>9.2254903992765556E-3</v>
      </c>
      <c r="L49" s="472">
        <v>7.0798245171700873E-3</v>
      </c>
      <c r="M49" s="471">
        <v>1.4828622784039727E-2</v>
      </c>
      <c r="N49" s="472">
        <v>2.2296737649290618E-2</v>
      </c>
      <c r="O49" s="473">
        <v>1.7968974704578117E-2</v>
      </c>
      <c r="P49" s="472">
        <v>1.800945200411359E-2</v>
      </c>
      <c r="Q49" s="472">
        <v>1.5050991394017514E-2</v>
      </c>
      <c r="R49" s="473">
        <v>9.9234317075852594E-3</v>
      </c>
      <c r="S49" s="472">
        <v>1.542147129722987E-2</v>
      </c>
      <c r="T49" s="472">
        <v>7.6544903259018419E-3</v>
      </c>
      <c r="U49" s="472">
        <v>9.9294362795396777E-3</v>
      </c>
      <c r="V49" s="470">
        <v>1.7620393038920733E-2</v>
      </c>
      <c r="W49" s="471">
        <v>1.0583530901632407E-2</v>
      </c>
      <c r="X49" s="472">
        <v>1.1478189576462258E-2</v>
      </c>
      <c r="Y49" s="472">
        <v>1.0470520254342907E-2</v>
      </c>
      <c r="Z49" s="471">
        <v>1.8098314782359022E-2</v>
      </c>
      <c r="AA49" s="472">
        <v>2.0181089238253975E-2</v>
      </c>
      <c r="AB49" s="472">
        <v>1.5171830645648367E-2</v>
      </c>
      <c r="AC49" s="472">
        <v>2.40081781869011E-2</v>
      </c>
      <c r="AD49" s="472">
        <v>1.3784174074543767E-2</v>
      </c>
      <c r="AE49" s="472">
        <v>2.6387575762431694E-2</v>
      </c>
      <c r="AF49" s="472">
        <v>1.6133487244877755E-2</v>
      </c>
      <c r="AG49" s="472">
        <v>1.5250946328403722E-2</v>
      </c>
      <c r="AH49" s="472">
        <v>4.6049015547942627E-2</v>
      </c>
      <c r="AI49" s="472">
        <v>1.7596698389425985E-2</v>
      </c>
      <c r="AJ49" s="578">
        <v>1.3008454452563956E-2</v>
      </c>
      <c r="AK49" s="470">
        <v>1.2010925351878737E-2</v>
      </c>
      <c r="AL49" s="471">
        <v>1.4205546747464817E-2</v>
      </c>
      <c r="AM49" s="473">
        <v>1.4328250377561212E-2</v>
      </c>
      <c r="AN49" s="474">
        <v>1.1595298574311571E-2</v>
      </c>
      <c r="AO49" s="472">
        <v>1.2360972594633052E-2</v>
      </c>
      <c r="AP49" s="472">
        <v>8.0574491572682067E-3</v>
      </c>
      <c r="AQ49" s="472">
        <v>1.6054818288260959E-2</v>
      </c>
      <c r="AR49" s="472">
        <v>1.1366479139602684E-2</v>
      </c>
      <c r="AS49" s="472">
        <v>5.7789482263289798E-3</v>
      </c>
      <c r="AT49" s="472">
        <v>6.2941696113074201E-3</v>
      </c>
      <c r="AU49" s="472">
        <v>1.318569243097545E-2</v>
      </c>
      <c r="AV49" s="474">
        <v>2.5820082345901087E-2</v>
      </c>
      <c r="AW49" s="475">
        <v>2.7179150629371457E-2</v>
      </c>
      <c r="AX49" s="472">
        <v>2.8699472739673142E-2</v>
      </c>
      <c r="AY49" s="472">
        <v>1.9334751300515082E-2</v>
      </c>
      <c r="AZ49" s="472">
        <v>4.9564020192748972E-3</v>
      </c>
      <c r="BA49" s="472">
        <v>1.0500957440237197E-2</v>
      </c>
      <c r="BB49" s="475">
        <v>1.2448494837364875E-2</v>
      </c>
      <c r="BC49" s="472">
        <v>1.243742825698496E-2</v>
      </c>
      <c r="BD49" s="472">
        <v>1.2498658942173587E-2</v>
      </c>
      <c r="BE49" s="472">
        <v>6.823609689525759E-3</v>
      </c>
      <c r="BF49" s="471">
        <v>1.2255036337665007E-2</v>
      </c>
      <c r="BG49" s="473">
        <v>8.0307794171278445E-3</v>
      </c>
      <c r="BH49" s="472">
        <v>8.1969942768519363E-3</v>
      </c>
      <c r="BI49" s="472">
        <v>7.0916348233904716E-3</v>
      </c>
      <c r="BJ49" s="472">
        <v>1.4451787562704037E-2</v>
      </c>
      <c r="BK49" s="472">
        <v>5.2603820312320847E-3</v>
      </c>
      <c r="BL49" s="472">
        <v>1.0921275163341935E-2</v>
      </c>
      <c r="BM49" s="472">
        <v>3.5034331597926502E-2</v>
      </c>
      <c r="BN49" s="472">
        <v>4.3489035645872122E-2</v>
      </c>
      <c r="BO49" s="472">
        <v>6.3782474854985876E-3</v>
      </c>
      <c r="BP49" s="472">
        <v>6.4269817011162961E-3</v>
      </c>
      <c r="BQ49" s="472">
        <v>4.7238243006195698E-3</v>
      </c>
      <c r="BR49" s="472">
        <v>2.7330052622774049E-5</v>
      </c>
      <c r="BS49" s="470">
        <v>1.4415690611509409E-2</v>
      </c>
      <c r="BT49" s="472">
        <v>1.3177191081980549E-2</v>
      </c>
      <c r="BU49" s="472">
        <v>1.4947319781638721E-2</v>
      </c>
      <c r="BV49" s="472">
        <v>1.1098900254378617E-2</v>
      </c>
      <c r="BW49" s="472">
        <v>8.0171631858987225E-3</v>
      </c>
      <c r="BX49" s="472">
        <v>1.9822169845673088E-2</v>
      </c>
      <c r="BY49" s="579">
        <v>1.7528739182156892E-2</v>
      </c>
      <c r="BZ49" s="476">
        <f t="shared" si="67"/>
        <v>0</v>
      </c>
      <c r="CA49" s="477">
        <f t="shared" si="0"/>
        <v>0</v>
      </c>
      <c r="CB49" s="478">
        <f t="shared" si="1"/>
        <v>0</v>
      </c>
      <c r="CC49" s="479">
        <f t="shared" si="2"/>
        <v>0</v>
      </c>
      <c r="CD49" s="480">
        <f t="shared" si="3"/>
        <v>0</v>
      </c>
      <c r="CE49" s="480">
        <f t="shared" si="4"/>
        <v>0</v>
      </c>
      <c r="CF49" s="479">
        <f t="shared" si="5"/>
        <v>0</v>
      </c>
      <c r="CG49" s="480">
        <f t="shared" si="6"/>
        <v>0</v>
      </c>
      <c r="CH49" s="481">
        <f t="shared" si="7"/>
        <v>0</v>
      </c>
      <c r="CI49" s="480">
        <f t="shared" si="8"/>
        <v>0</v>
      </c>
      <c r="CJ49" s="480">
        <f t="shared" si="9"/>
        <v>0</v>
      </c>
      <c r="CK49" s="481">
        <f t="shared" si="10"/>
        <v>0</v>
      </c>
      <c r="CL49" s="480">
        <f t="shared" si="11"/>
        <v>0</v>
      </c>
      <c r="CM49" s="480">
        <f t="shared" si="12"/>
        <v>0</v>
      </c>
      <c r="CN49" s="480">
        <f t="shared" si="13"/>
        <v>0</v>
      </c>
      <c r="CO49" s="478">
        <f t="shared" si="14"/>
        <v>0</v>
      </c>
      <c r="CP49" s="479">
        <f t="shared" si="15"/>
        <v>0</v>
      </c>
      <c r="CQ49" s="480">
        <f t="shared" si="16"/>
        <v>0</v>
      </c>
      <c r="CR49" s="480">
        <f t="shared" si="17"/>
        <v>0</v>
      </c>
      <c r="CS49" s="479">
        <f t="shared" si="18"/>
        <v>0</v>
      </c>
      <c r="CT49" s="480">
        <f t="shared" si="19"/>
        <v>0</v>
      </c>
      <c r="CU49" s="480">
        <f t="shared" si="20"/>
        <v>0</v>
      </c>
      <c r="CV49" s="480">
        <f t="shared" si="21"/>
        <v>0</v>
      </c>
      <c r="CW49" s="480">
        <f t="shared" si="22"/>
        <v>0</v>
      </c>
      <c r="CX49" s="480">
        <f t="shared" si="23"/>
        <v>0</v>
      </c>
      <c r="CY49" s="480">
        <f t="shared" si="24"/>
        <v>0</v>
      </c>
      <c r="CZ49" s="480">
        <f t="shared" si="25"/>
        <v>0</v>
      </c>
      <c r="DA49" s="480">
        <f t="shared" si="26"/>
        <v>0</v>
      </c>
      <c r="DB49" s="480">
        <f t="shared" si="27"/>
        <v>0</v>
      </c>
      <c r="DC49" s="572">
        <f t="shared" si="28"/>
        <v>0</v>
      </c>
      <c r="DD49" s="478">
        <f t="shared" si="29"/>
        <v>0</v>
      </c>
      <c r="DE49" s="479">
        <f t="shared" si="30"/>
        <v>0</v>
      </c>
      <c r="DF49" s="481">
        <f t="shared" si="31"/>
        <v>0</v>
      </c>
      <c r="DG49" s="482">
        <f t="shared" si="32"/>
        <v>0</v>
      </c>
      <c r="DH49" s="480">
        <f t="shared" si="33"/>
        <v>0</v>
      </c>
      <c r="DI49" s="480">
        <f t="shared" si="34"/>
        <v>0</v>
      </c>
      <c r="DJ49" s="480">
        <f t="shared" si="35"/>
        <v>0</v>
      </c>
      <c r="DK49" s="480">
        <f t="shared" si="36"/>
        <v>0</v>
      </c>
      <c r="DL49" s="480">
        <f t="shared" si="37"/>
        <v>0</v>
      </c>
      <c r="DM49" s="480">
        <f t="shared" si="38"/>
        <v>0</v>
      </c>
      <c r="DN49" s="480">
        <f t="shared" si="39"/>
        <v>0</v>
      </c>
      <c r="DO49" s="482">
        <f t="shared" si="68"/>
        <v>0</v>
      </c>
      <c r="DP49" s="483">
        <f t="shared" si="40"/>
        <v>0</v>
      </c>
      <c r="DQ49" s="480">
        <f t="shared" si="41"/>
        <v>0</v>
      </c>
      <c r="DR49" s="480">
        <f t="shared" si="42"/>
        <v>0</v>
      </c>
      <c r="DS49" s="480">
        <f t="shared" si="43"/>
        <v>0</v>
      </c>
      <c r="DT49" s="480">
        <f t="shared" si="44"/>
        <v>0</v>
      </c>
      <c r="DU49" s="483">
        <f t="shared" si="45"/>
        <v>0</v>
      </c>
      <c r="DV49" s="480">
        <f t="shared" si="46"/>
        <v>0</v>
      </c>
      <c r="DW49" s="480">
        <f t="shared" si="47"/>
        <v>0</v>
      </c>
      <c r="DX49" s="480">
        <f t="shared" si="48"/>
        <v>0</v>
      </c>
      <c r="DY49" s="479">
        <f t="shared" si="49"/>
        <v>0</v>
      </c>
      <c r="DZ49" s="481">
        <f t="shared" si="50"/>
        <v>0</v>
      </c>
      <c r="EA49" s="480">
        <f t="shared" si="51"/>
        <v>0</v>
      </c>
      <c r="EB49" s="480">
        <f t="shared" si="52"/>
        <v>0</v>
      </c>
      <c r="EC49" s="480">
        <f t="shared" si="53"/>
        <v>0</v>
      </c>
      <c r="ED49" s="480">
        <f t="shared" si="54"/>
        <v>0</v>
      </c>
      <c r="EE49" s="480">
        <f t="shared" si="55"/>
        <v>0</v>
      </c>
      <c r="EF49" s="480">
        <f t="shared" si="56"/>
        <v>0</v>
      </c>
      <c r="EG49" s="480">
        <f t="shared" si="57"/>
        <v>0</v>
      </c>
      <c r="EH49" s="480">
        <f t="shared" si="58"/>
        <v>0</v>
      </c>
      <c r="EI49" s="480">
        <f t="shared" si="59"/>
        <v>0</v>
      </c>
      <c r="EJ49" s="480">
        <f t="shared" si="60"/>
        <v>0</v>
      </c>
      <c r="EK49" s="480">
        <f t="shared" si="61"/>
        <v>0</v>
      </c>
      <c r="EL49" s="478">
        <f t="shared" si="62"/>
        <v>0</v>
      </c>
      <c r="EM49" s="480">
        <f t="shared" si="63"/>
        <v>0</v>
      </c>
      <c r="EN49" s="480">
        <f t="shared" si="64"/>
        <v>0</v>
      </c>
      <c r="EO49" s="480">
        <f t="shared" si="65"/>
        <v>0</v>
      </c>
      <c r="EP49" s="480">
        <f t="shared" si="66"/>
        <v>0</v>
      </c>
      <c r="EQ49" s="480">
        <f t="shared" si="69"/>
        <v>0</v>
      </c>
      <c r="ER49" s="536">
        <f t="shared" si="70"/>
        <v>0</v>
      </c>
      <c r="ES49" s="484">
        <f>SUM(CD49:CE49,CG49,CI49:CJ49,CL49:CN49,CQ49:CR49,CT49:DB49,DH49:DN49,DQ49:DT49,DV49:DX49,EA49:EK49,EM49:ER49)</f>
        <v>0</v>
      </c>
    </row>
    <row r="50" spans="2:149" ht="13.5" customHeight="1" thickBot="1" x14ac:dyDescent="0.2">
      <c r="B50" s="131">
        <v>40</v>
      </c>
      <c r="C50" s="139" t="s">
        <v>406</v>
      </c>
      <c r="D50" s="140">
        <f>③入力!T14</f>
        <v>0</v>
      </c>
      <c r="E50" s="926" t="s">
        <v>104</v>
      </c>
      <c r="F50" s="927"/>
      <c r="G50" s="582">
        <v>0.51230610037805391</v>
      </c>
      <c r="H50" s="583">
        <v>0.52685388511812381</v>
      </c>
      <c r="I50" s="584">
        <v>0.5349119891190014</v>
      </c>
      <c r="J50" s="585">
        <v>0.52626182624036366</v>
      </c>
      <c r="K50" s="586">
        <v>0.52471589300089239</v>
      </c>
      <c r="L50" s="586">
        <v>0.59659623821289898</v>
      </c>
      <c r="M50" s="585">
        <v>0.5471580788826047</v>
      </c>
      <c r="N50" s="586">
        <v>0.52996499853047263</v>
      </c>
      <c r="O50" s="587">
        <v>0.51366800345561192</v>
      </c>
      <c r="P50" s="586">
        <v>0.5126979915608797</v>
      </c>
      <c r="Q50" s="586">
        <v>0.58359555673503427</v>
      </c>
      <c r="R50" s="587">
        <v>0.59604102748940235</v>
      </c>
      <c r="S50" s="586">
        <v>0.57213943869051342</v>
      </c>
      <c r="T50" s="586">
        <v>0.60590478038341988</v>
      </c>
      <c r="U50" s="586">
        <v>0.66194137054635582</v>
      </c>
      <c r="V50" s="584">
        <v>0.51842884108845844</v>
      </c>
      <c r="W50" s="585">
        <v>0.52744205388834264</v>
      </c>
      <c r="X50" s="586">
        <v>0.52733523394264636</v>
      </c>
      <c r="Y50" s="586">
        <v>0.52745554706908993</v>
      </c>
      <c r="Z50" s="585">
        <v>0.51781669176802836</v>
      </c>
      <c r="AA50" s="586">
        <v>0.52620988933435442</v>
      </c>
      <c r="AB50" s="586">
        <v>0.48935193573715047</v>
      </c>
      <c r="AC50" s="586">
        <v>0.49285291299763612</v>
      </c>
      <c r="AD50" s="586">
        <v>0.50080385523242255</v>
      </c>
      <c r="AE50" s="586">
        <v>0.51961841743574444</v>
      </c>
      <c r="AF50" s="586">
        <v>0.50306280343410181</v>
      </c>
      <c r="AG50" s="586">
        <v>0.53271401201186042</v>
      </c>
      <c r="AH50" s="586">
        <v>0.54026277152430069</v>
      </c>
      <c r="AI50" s="586">
        <v>0.52020506678832423</v>
      </c>
      <c r="AJ50" s="588">
        <v>0.48890714272271674</v>
      </c>
      <c r="AK50" s="584">
        <v>0.5009394152992005</v>
      </c>
      <c r="AL50" s="585">
        <v>0.50615663848772585</v>
      </c>
      <c r="AM50" s="587">
        <v>0.50569778880081606</v>
      </c>
      <c r="AN50" s="589">
        <v>0.5039837633060672</v>
      </c>
      <c r="AO50" s="586">
        <v>0.50472475192150235</v>
      </c>
      <c r="AP50" s="586">
        <v>0.58594043405524132</v>
      </c>
      <c r="AQ50" s="586">
        <v>0.54038936407270166</v>
      </c>
      <c r="AR50" s="586">
        <v>0.4848944301472613</v>
      </c>
      <c r="AS50" s="586">
        <v>0.53906202245359525</v>
      </c>
      <c r="AT50" s="586">
        <v>0.53986307420494695</v>
      </c>
      <c r="AU50" s="586">
        <v>0.56385226196546956</v>
      </c>
      <c r="AV50" s="589">
        <v>0.51290512152863188</v>
      </c>
      <c r="AW50" s="590">
        <v>0.51424092106793118</v>
      </c>
      <c r="AX50" s="586">
        <v>0.51282436412226562</v>
      </c>
      <c r="AY50" s="586">
        <v>0.54011736668118804</v>
      </c>
      <c r="AZ50" s="586">
        <v>0.52680128499311607</v>
      </c>
      <c r="BA50" s="586">
        <v>0.45123231824078075</v>
      </c>
      <c r="BB50" s="590">
        <v>0.49976247030878862</v>
      </c>
      <c r="BC50" s="586">
        <v>0.5047394767049691</v>
      </c>
      <c r="BD50" s="586">
        <v>0.47720201695097092</v>
      </c>
      <c r="BE50" s="586">
        <v>0.53376135975931271</v>
      </c>
      <c r="BF50" s="585">
        <v>0.50630315760306999</v>
      </c>
      <c r="BG50" s="587">
        <v>0.50358718474377628</v>
      </c>
      <c r="BH50" s="586">
        <v>0.47499410422640315</v>
      </c>
      <c r="BI50" s="586">
        <v>0.61893108793286511</v>
      </c>
      <c r="BJ50" s="586">
        <v>0.56786254592608598</v>
      </c>
      <c r="BK50" s="586">
        <v>0.52756311770506092</v>
      </c>
      <c r="BL50" s="586">
        <v>0.5139697227378679</v>
      </c>
      <c r="BM50" s="586">
        <v>0.51361967754135585</v>
      </c>
      <c r="BN50" s="586">
        <v>0.31358588632436268</v>
      </c>
      <c r="BO50" s="586">
        <v>0.48354594158284997</v>
      </c>
      <c r="BP50" s="586">
        <v>0.51220603531934428</v>
      </c>
      <c r="BQ50" s="586">
        <v>0.53570087822806667</v>
      </c>
      <c r="BR50" s="586">
        <v>0.44831721412350867</v>
      </c>
      <c r="BS50" s="584">
        <v>0.47193295216297809</v>
      </c>
      <c r="BT50" s="586">
        <v>0.45558262646961822</v>
      </c>
      <c r="BU50" s="586">
        <v>0.40582329925292437</v>
      </c>
      <c r="BV50" s="586">
        <v>0.42960782656143126</v>
      </c>
      <c r="BW50" s="586">
        <v>0.52578857690231906</v>
      </c>
      <c r="BX50" s="586">
        <v>0.47248300152936579</v>
      </c>
      <c r="BY50" s="591">
        <v>0.52114298338108966</v>
      </c>
      <c r="BZ50" s="502">
        <f>SUM(BZ10:BZ49)</f>
        <v>0</v>
      </c>
      <c r="CA50" s="503">
        <f t="shared" ref="CA50:DE50" si="72">SUM(CA10:CA49)</f>
        <v>0</v>
      </c>
      <c r="CB50" s="504">
        <f t="shared" si="72"/>
        <v>0</v>
      </c>
      <c r="CC50" s="505">
        <f t="shared" si="72"/>
        <v>0</v>
      </c>
      <c r="CD50" s="506">
        <f t="shared" si="72"/>
        <v>0</v>
      </c>
      <c r="CE50" s="506">
        <f t="shared" si="72"/>
        <v>0</v>
      </c>
      <c r="CF50" s="505">
        <f t="shared" si="72"/>
        <v>0</v>
      </c>
      <c r="CG50" s="506">
        <f t="shared" si="72"/>
        <v>0</v>
      </c>
      <c r="CH50" s="507">
        <f t="shared" si="72"/>
        <v>0</v>
      </c>
      <c r="CI50" s="506">
        <f t="shared" si="72"/>
        <v>0</v>
      </c>
      <c r="CJ50" s="506">
        <f t="shared" si="72"/>
        <v>0</v>
      </c>
      <c r="CK50" s="507">
        <f t="shared" si="72"/>
        <v>0</v>
      </c>
      <c r="CL50" s="506">
        <f t="shared" si="72"/>
        <v>0</v>
      </c>
      <c r="CM50" s="506">
        <f t="shared" si="72"/>
        <v>0</v>
      </c>
      <c r="CN50" s="506">
        <f t="shared" si="72"/>
        <v>0</v>
      </c>
      <c r="CO50" s="504">
        <f t="shared" si="72"/>
        <v>0</v>
      </c>
      <c r="CP50" s="505">
        <f t="shared" si="72"/>
        <v>0</v>
      </c>
      <c r="CQ50" s="506">
        <f t="shared" si="72"/>
        <v>0</v>
      </c>
      <c r="CR50" s="506">
        <f t="shared" si="72"/>
        <v>0</v>
      </c>
      <c r="CS50" s="505">
        <f t="shared" si="72"/>
        <v>0</v>
      </c>
      <c r="CT50" s="506">
        <f t="shared" si="72"/>
        <v>0</v>
      </c>
      <c r="CU50" s="506">
        <f t="shared" si="72"/>
        <v>0</v>
      </c>
      <c r="CV50" s="506">
        <f t="shared" si="72"/>
        <v>0</v>
      </c>
      <c r="CW50" s="506">
        <f t="shared" si="72"/>
        <v>0</v>
      </c>
      <c r="CX50" s="506">
        <f t="shared" si="72"/>
        <v>0</v>
      </c>
      <c r="CY50" s="506">
        <f t="shared" si="72"/>
        <v>0</v>
      </c>
      <c r="CZ50" s="506">
        <f t="shared" si="72"/>
        <v>0</v>
      </c>
      <c r="DA50" s="506">
        <f t="shared" si="72"/>
        <v>0</v>
      </c>
      <c r="DB50" s="506">
        <f t="shared" si="72"/>
        <v>0</v>
      </c>
      <c r="DC50" s="574">
        <f t="shared" si="72"/>
        <v>0</v>
      </c>
      <c r="DD50" s="504">
        <f t="shared" si="72"/>
        <v>0</v>
      </c>
      <c r="DE50" s="505">
        <f t="shared" si="72"/>
        <v>0</v>
      </c>
      <c r="DF50" s="507">
        <f t="shared" ref="DF50:EK50" si="73">SUM(DF10:DF49)</f>
        <v>0</v>
      </c>
      <c r="DG50" s="508">
        <f t="shared" si="73"/>
        <v>0</v>
      </c>
      <c r="DH50" s="506">
        <f t="shared" si="73"/>
        <v>0</v>
      </c>
      <c r="DI50" s="506">
        <f t="shared" si="73"/>
        <v>0</v>
      </c>
      <c r="DJ50" s="506">
        <f t="shared" si="73"/>
        <v>0</v>
      </c>
      <c r="DK50" s="506">
        <f t="shared" si="73"/>
        <v>0</v>
      </c>
      <c r="DL50" s="506">
        <f t="shared" si="73"/>
        <v>0</v>
      </c>
      <c r="DM50" s="506">
        <f t="shared" si="73"/>
        <v>0</v>
      </c>
      <c r="DN50" s="506">
        <f t="shared" si="73"/>
        <v>0</v>
      </c>
      <c r="DO50" s="508">
        <f t="shared" si="73"/>
        <v>0</v>
      </c>
      <c r="DP50" s="509">
        <f t="shared" si="73"/>
        <v>0</v>
      </c>
      <c r="DQ50" s="506">
        <f t="shared" si="73"/>
        <v>0</v>
      </c>
      <c r="DR50" s="506">
        <f t="shared" si="73"/>
        <v>0</v>
      </c>
      <c r="DS50" s="506">
        <f t="shared" si="73"/>
        <v>0</v>
      </c>
      <c r="DT50" s="506">
        <f t="shared" si="73"/>
        <v>0</v>
      </c>
      <c r="DU50" s="509">
        <f t="shared" si="73"/>
        <v>0</v>
      </c>
      <c r="DV50" s="506">
        <f t="shared" si="73"/>
        <v>0</v>
      </c>
      <c r="DW50" s="506">
        <f t="shared" si="73"/>
        <v>0</v>
      </c>
      <c r="DX50" s="506">
        <f t="shared" si="73"/>
        <v>0</v>
      </c>
      <c r="DY50" s="505">
        <f t="shared" si="73"/>
        <v>0</v>
      </c>
      <c r="DZ50" s="507">
        <f t="shared" si="73"/>
        <v>0</v>
      </c>
      <c r="EA50" s="506">
        <f t="shared" si="73"/>
        <v>0</v>
      </c>
      <c r="EB50" s="506">
        <f t="shared" si="73"/>
        <v>0</v>
      </c>
      <c r="EC50" s="506">
        <f t="shared" si="73"/>
        <v>0</v>
      </c>
      <c r="ED50" s="506">
        <f t="shared" si="73"/>
        <v>0</v>
      </c>
      <c r="EE50" s="506">
        <f t="shared" si="73"/>
        <v>0</v>
      </c>
      <c r="EF50" s="506">
        <f t="shared" si="73"/>
        <v>0</v>
      </c>
      <c r="EG50" s="506">
        <f t="shared" si="73"/>
        <v>0</v>
      </c>
      <c r="EH50" s="506">
        <f t="shared" si="73"/>
        <v>0</v>
      </c>
      <c r="EI50" s="506">
        <f t="shared" si="73"/>
        <v>0</v>
      </c>
      <c r="EJ50" s="506">
        <f t="shared" si="73"/>
        <v>0</v>
      </c>
      <c r="EK50" s="506">
        <f t="shared" si="73"/>
        <v>0</v>
      </c>
      <c r="EL50" s="504">
        <f>SUM(EL10:EL49)</f>
        <v>0</v>
      </c>
      <c r="EM50" s="506">
        <f t="shared" ref="EM50:EQ50" si="74">SUM(EM10:EM49)</f>
        <v>0</v>
      </c>
      <c r="EN50" s="506">
        <f t="shared" si="74"/>
        <v>0</v>
      </c>
      <c r="EO50" s="506">
        <f t="shared" si="74"/>
        <v>0</v>
      </c>
      <c r="EP50" s="506">
        <f t="shared" si="74"/>
        <v>0</v>
      </c>
      <c r="EQ50" s="506">
        <f t="shared" si="74"/>
        <v>0</v>
      </c>
      <c r="ER50" s="538">
        <f>SUM(ER10:ER49)</f>
        <v>0</v>
      </c>
      <c r="ES50" s="510">
        <f>SUM(ES10:ES49)</f>
        <v>0</v>
      </c>
    </row>
    <row r="51" spans="2:149" ht="13.5" customHeight="1" x14ac:dyDescent="0.15">
      <c r="B51" s="360">
        <v>41</v>
      </c>
      <c r="C51" s="361" t="s">
        <v>327</v>
      </c>
      <c r="D51" s="362">
        <f>③入力!T15</f>
        <v>0</v>
      </c>
      <c r="E51" s="151"/>
      <c r="F51" s="152" t="s">
        <v>105</v>
      </c>
      <c r="G51" s="468">
        <v>0.48769389962194609</v>
      </c>
      <c r="H51" s="469">
        <v>0.47314611488187613</v>
      </c>
      <c r="I51" s="470">
        <v>0.4650880108809986</v>
      </c>
      <c r="J51" s="471">
        <v>0.47373817375963634</v>
      </c>
      <c r="K51" s="472">
        <v>0.47528410699910767</v>
      </c>
      <c r="L51" s="472">
        <v>0.40340376178710102</v>
      </c>
      <c r="M51" s="471">
        <v>0.4528419211173953</v>
      </c>
      <c r="N51" s="472">
        <v>0.47003500146952737</v>
      </c>
      <c r="O51" s="473">
        <v>0.48633199654438802</v>
      </c>
      <c r="P51" s="472">
        <v>0.48730200843912036</v>
      </c>
      <c r="Q51" s="472">
        <v>0.41640444326496567</v>
      </c>
      <c r="R51" s="473">
        <v>0.40395897251059765</v>
      </c>
      <c r="S51" s="472">
        <v>0.42786056130948658</v>
      </c>
      <c r="T51" s="472">
        <v>0.39409521961658012</v>
      </c>
      <c r="U51" s="472">
        <v>0.33805862945364423</v>
      </c>
      <c r="V51" s="470">
        <v>0.48157115891154156</v>
      </c>
      <c r="W51" s="471">
        <v>0.47255794611165736</v>
      </c>
      <c r="X51" s="472">
        <v>0.47266476605735369</v>
      </c>
      <c r="Y51" s="472">
        <v>0.47254445293091007</v>
      </c>
      <c r="Z51" s="471">
        <v>0.48218330823197164</v>
      </c>
      <c r="AA51" s="472">
        <v>0.47379011066564558</v>
      </c>
      <c r="AB51" s="472">
        <v>0.51064806426284959</v>
      </c>
      <c r="AC51" s="472">
        <v>0.50714708700236388</v>
      </c>
      <c r="AD51" s="472">
        <v>0.49919614476757745</v>
      </c>
      <c r="AE51" s="472">
        <v>0.48038158256425556</v>
      </c>
      <c r="AF51" s="472">
        <v>0.49693719656589819</v>
      </c>
      <c r="AG51" s="472">
        <v>0.46728598798813953</v>
      </c>
      <c r="AH51" s="472">
        <v>0.45973722847569926</v>
      </c>
      <c r="AI51" s="472">
        <v>0.47979493321167577</v>
      </c>
      <c r="AJ51" s="578">
        <v>0.51109285727728326</v>
      </c>
      <c r="AK51" s="470">
        <v>0.4990605847007995</v>
      </c>
      <c r="AL51" s="471">
        <v>0.49384336151227415</v>
      </c>
      <c r="AM51" s="473">
        <v>0.49430221119918388</v>
      </c>
      <c r="AN51" s="474">
        <v>0.49601623669393274</v>
      </c>
      <c r="AO51" s="472">
        <v>0.49527524807849771</v>
      </c>
      <c r="AP51" s="472">
        <v>0.41405956594475868</v>
      </c>
      <c r="AQ51" s="472">
        <v>0.45961063592729828</v>
      </c>
      <c r="AR51" s="472">
        <v>0.5151055698527387</v>
      </c>
      <c r="AS51" s="472">
        <v>0.46093797754640475</v>
      </c>
      <c r="AT51" s="472">
        <v>0.460136925795053</v>
      </c>
      <c r="AU51" s="472">
        <v>0.4361477380345305</v>
      </c>
      <c r="AV51" s="474">
        <v>0.48709487847136812</v>
      </c>
      <c r="AW51" s="475">
        <v>0.48575907893206888</v>
      </c>
      <c r="AX51" s="472">
        <v>0.48717563587773433</v>
      </c>
      <c r="AY51" s="472">
        <v>0.45988263331881196</v>
      </c>
      <c r="AZ51" s="472">
        <v>0.47319871500688387</v>
      </c>
      <c r="BA51" s="472">
        <v>0.54876768175921919</v>
      </c>
      <c r="BB51" s="475">
        <v>0.50023752969121138</v>
      </c>
      <c r="BC51" s="472">
        <v>0.49526052329503095</v>
      </c>
      <c r="BD51" s="472">
        <v>0.52279798304902902</v>
      </c>
      <c r="BE51" s="472">
        <v>0.46623864024068734</v>
      </c>
      <c r="BF51" s="471">
        <v>0.49369684239693001</v>
      </c>
      <c r="BG51" s="473">
        <v>0.49641281525622366</v>
      </c>
      <c r="BH51" s="472">
        <v>0.52500589577359691</v>
      </c>
      <c r="BI51" s="472">
        <v>0.38106891206713489</v>
      </c>
      <c r="BJ51" s="472">
        <v>0.43213745407391396</v>
      </c>
      <c r="BK51" s="472">
        <v>0.47243688229493913</v>
      </c>
      <c r="BL51" s="472">
        <v>0.4860302772621321</v>
      </c>
      <c r="BM51" s="472">
        <v>0.48638032245864421</v>
      </c>
      <c r="BN51" s="472">
        <v>0.68641411367563732</v>
      </c>
      <c r="BO51" s="472">
        <v>0.51645405841715009</v>
      </c>
      <c r="BP51" s="472">
        <v>0.48779396468065572</v>
      </c>
      <c r="BQ51" s="472">
        <v>0.46429912177193339</v>
      </c>
      <c r="BR51" s="472">
        <v>0.55168278587649133</v>
      </c>
      <c r="BS51" s="470">
        <v>0.52806704783702196</v>
      </c>
      <c r="BT51" s="472">
        <v>0.54441737353038178</v>
      </c>
      <c r="BU51" s="472">
        <v>0.59417670074707563</v>
      </c>
      <c r="BV51" s="472">
        <v>0.57039217343856874</v>
      </c>
      <c r="BW51" s="472">
        <v>0.47421142309768094</v>
      </c>
      <c r="BX51" s="472">
        <v>0.52751699847063416</v>
      </c>
      <c r="BY51" s="579">
        <v>0.47885701661891034</v>
      </c>
      <c r="BZ51" s="476">
        <f>+$D$10*G51</f>
        <v>0</v>
      </c>
      <c r="CA51" s="477">
        <f>$D$11*H51</f>
        <v>0</v>
      </c>
      <c r="CB51" s="478">
        <f>$D$12*I51</f>
        <v>0</v>
      </c>
      <c r="CC51" s="479">
        <f>+$D$13*J51</f>
        <v>0</v>
      </c>
      <c r="CD51" s="480">
        <f>+$D$14*K51</f>
        <v>0</v>
      </c>
      <c r="CE51" s="480">
        <f>+$D$15*L51</f>
        <v>0</v>
      </c>
      <c r="CF51" s="479">
        <f>+$D$16*M51</f>
        <v>0</v>
      </c>
      <c r="CG51" s="480">
        <f>+$D$17*N51</f>
        <v>0</v>
      </c>
      <c r="CH51" s="481">
        <f>+$D$18*O51</f>
        <v>0</v>
      </c>
      <c r="CI51" s="480">
        <f>+$D$19*P51</f>
        <v>0</v>
      </c>
      <c r="CJ51" s="480">
        <f>+$D$20*Q51</f>
        <v>0</v>
      </c>
      <c r="CK51" s="481">
        <f>+$D$21*R51</f>
        <v>0</v>
      </c>
      <c r="CL51" s="480">
        <f>+$D$22*S51</f>
        <v>0</v>
      </c>
      <c r="CM51" s="480">
        <f>+$D$23*T51</f>
        <v>0</v>
      </c>
      <c r="CN51" s="480">
        <f>+$D$24*U51</f>
        <v>0</v>
      </c>
      <c r="CO51" s="478">
        <f>+$D$25*V51</f>
        <v>0</v>
      </c>
      <c r="CP51" s="479">
        <f>+$D$26*W51</f>
        <v>0</v>
      </c>
      <c r="CQ51" s="480">
        <f>+$D$27*X51</f>
        <v>0</v>
      </c>
      <c r="CR51" s="480">
        <f>+$D$28*Y51</f>
        <v>0</v>
      </c>
      <c r="CS51" s="479">
        <f>+$D$29*Z51</f>
        <v>0</v>
      </c>
      <c r="CT51" s="480">
        <f>+$D$30*AA51</f>
        <v>0</v>
      </c>
      <c r="CU51" s="480">
        <f>+$D$31*AB51</f>
        <v>0</v>
      </c>
      <c r="CV51" s="480">
        <f>+$D$32*AC51</f>
        <v>0</v>
      </c>
      <c r="CW51" s="480">
        <f>+$D$33*AD51</f>
        <v>0</v>
      </c>
      <c r="CX51" s="480">
        <f>+$D$34*AE51</f>
        <v>0</v>
      </c>
      <c r="CY51" s="480">
        <f>+$D$35*AF51</f>
        <v>0</v>
      </c>
      <c r="CZ51" s="480">
        <f>+$D$36*AG51</f>
        <v>0</v>
      </c>
      <c r="DA51" s="480">
        <f>+$D$37*AH51</f>
        <v>0</v>
      </c>
      <c r="DB51" s="480">
        <f>+$D$38*AI51</f>
        <v>0</v>
      </c>
      <c r="DC51" s="572">
        <f>+$D$39*AJ51</f>
        <v>0</v>
      </c>
      <c r="DD51" s="478">
        <f>+$D$40*AK51</f>
        <v>0</v>
      </c>
      <c r="DE51" s="479">
        <f>+$D$41*AL51</f>
        <v>0</v>
      </c>
      <c r="DF51" s="481">
        <f>+$D$42*AM51</f>
        <v>0</v>
      </c>
      <c r="DG51" s="482">
        <f>+$D$43*AN51</f>
        <v>0</v>
      </c>
      <c r="DH51" s="480">
        <f>+$D$44*AO51</f>
        <v>0</v>
      </c>
      <c r="DI51" s="480">
        <f>+$D$45*AP51</f>
        <v>0</v>
      </c>
      <c r="DJ51" s="480">
        <f>+$D$46*AQ51</f>
        <v>0</v>
      </c>
      <c r="DK51" s="480">
        <f>+$D$47*AR51</f>
        <v>0</v>
      </c>
      <c r="DL51" s="480">
        <f>+$D$48*AS51</f>
        <v>0</v>
      </c>
      <c r="DM51" s="480">
        <f>+$D$49*AT51</f>
        <v>0</v>
      </c>
      <c r="DN51" s="480">
        <f>+$D$50*AU51</f>
        <v>0</v>
      </c>
      <c r="DO51" s="482">
        <f>+$D$51*AV51</f>
        <v>0</v>
      </c>
      <c r="DP51" s="483">
        <f>$D$52*AW51</f>
        <v>0</v>
      </c>
      <c r="DQ51" s="480">
        <f>+$D$53*AX51</f>
        <v>0</v>
      </c>
      <c r="DR51" s="480">
        <f>+$D$54*AY51</f>
        <v>0</v>
      </c>
      <c r="DS51" s="480">
        <f>+$D$55*AZ51</f>
        <v>0</v>
      </c>
      <c r="DT51" s="480">
        <f>+$D$56*BA51</f>
        <v>0</v>
      </c>
      <c r="DU51" s="483">
        <f>+$D$57*BB51</f>
        <v>0</v>
      </c>
      <c r="DV51" s="480">
        <f>+$D$58*BC51</f>
        <v>0</v>
      </c>
      <c r="DW51" s="480">
        <f>+$D$59*BD51</f>
        <v>0</v>
      </c>
      <c r="DX51" s="480">
        <f>+$D$60*BE51</f>
        <v>0</v>
      </c>
      <c r="DY51" s="479">
        <f>+$D$61*BF51</f>
        <v>0</v>
      </c>
      <c r="DZ51" s="481">
        <f>+$D$62*BG51</f>
        <v>0</v>
      </c>
      <c r="EA51" s="480">
        <f>+$D$63*BH51</f>
        <v>0</v>
      </c>
      <c r="EB51" s="480">
        <f>+$D$64*BI51</f>
        <v>0</v>
      </c>
      <c r="EC51" s="480">
        <f>+$D$65*BJ51</f>
        <v>0</v>
      </c>
      <c r="ED51" s="480">
        <f>+$D$66*BK51</f>
        <v>0</v>
      </c>
      <c r="EE51" s="480">
        <f>+$D$67*BL51</f>
        <v>0</v>
      </c>
      <c r="EF51" s="480">
        <f>+$D$68*BM51</f>
        <v>0</v>
      </c>
      <c r="EG51" s="480">
        <f>+$D$69*BN51</f>
        <v>0</v>
      </c>
      <c r="EH51" s="480">
        <f>+$D$70*BO51</f>
        <v>0</v>
      </c>
      <c r="EI51" s="480">
        <f>+$D$71*BP51</f>
        <v>0</v>
      </c>
      <c r="EJ51" s="480">
        <f>+$D$72*BQ51</f>
        <v>0</v>
      </c>
      <c r="EK51" s="480">
        <f>+$D$73*BR51</f>
        <v>0</v>
      </c>
      <c r="EL51" s="478">
        <f>+$D$74*BS51</f>
        <v>0</v>
      </c>
      <c r="EM51" s="480">
        <f>+$D$75*BT51</f>
        <v>0</v>
      </c>
      <c r="EN51" s="480">
        <f>+$D$76*BU51</f>
        <v>0</v>
      </c>
      <c r="EO51" s="480">
        <f>+$D$77*BV51</f>
        <v>0</v>
      </c>
      <c r="EP51" s="480">
        <f>+$D$78*BW51</f>
        <v>0</v>
      </c>
      <c r="EQ51" s="480">
        <f>+$D$79*BX51</f>
        <v>0</v>
      </c>
      <c r="ER51" s="536">
        <f>$D$80*BY51</f>
        <v>0</v>
      </c>
      <c r="ES51" s="467">
        <f>SUM(CD51:CE51,CG51,CI51:CJ51,CL51:CN51,CQ51:CR51,CT51:DB51,DH51:DN51,DQ51:DT51,DV51:DX51,EA51:EK51,EM51:ER51)</f>
        <v>0</v>
      </c>
    </row>
    <row r="52" spans="2:149" ht="13.5" customHeight="1" thickBot="1" x14ac:dyDescent="0.2">
      <c r="B52" s="160">
        <v>42</v>
      </c>
      <c r="C52" s="145" t="s">
        <v>407</v>
      </c>
      <c r="D52" s="140">
        <f>③入力!T16</f>
        <v>0</v>
      </c>
      <c r="E52" s="153"/>
      <c r="F52" s="154" t="s">
        <v>106</v>
      </c>
      <c r="G52" s="511">
        <v>0.34379289649330025</v>
      </c>
      <c r="H52" s="512">
        <v>0.32922686820497249</v>
      </c>
      <c r="I52" s="513">
        <v>0.32682229714914024</v>
      </c>
      <c r="J52" s="514">
        <v>0.33107670857634175</v>
      </c>
      <c r="K52" s="515">
        <v>0.33245836221055769</v>
      </c>
      <c r="L52" s="515">
        <v>0.26821642882355906</v>
      </c>
      <c r="M52" s="514">
        <v>0.3207993002461022</v>
      </c>
      <c r="N52" s="515">
        <v>0.34219948165762687</v>
      </c>
      <c r="O52" s="516">
        <v>0.35393101795574772</v>
      </c>
      <c r="P52" s="515">
        <v>0.35467760609181742</v>
      </c>
      <c r="Q52" s="515">
        <v>0.30010994426962884</v>
      </c>
      <c r="R52" s="516">
        <v>0.27135558308646157</v>
      </c>
      <c r="S52" s="515">
        <v>0.30229426488133254</v>
      </c>
      <c r="T52" s="515">
        <v>0.2585877493387137</v>
      </c>
      <c r="U52" s="515">
        <v>0.2451576238811625</v>
      </c>
      <c r="V52" s="513">
        <v>0.33174093566000157</v>
      </c>
      <c r="W52" s="514">
        <v>0.33112168291620214</v>
      </c>
      <c r="X52" s="515">
        <v>0.33563456127601693</v>
      </c>
      <c r="Y52" s="515">
        <v>0.33055162942102034</v>
      </c>
      <c r="Z52" s="514">
        <v>0.33178299337623524</v>
      </c>
      <c r="AA52" s="515">
        <v>0.32493956184212502</v>
      </c>
      <c r="AB52" s="515">
        <v>0.35569245636286767</v>
      </c>
      <c r="AC52" s="515">
        <v>0.3426124300095808</v>
      </c>
      <c r="AD52" s="515">
        <v>0.34831476761833852</v>
      </c>
      <c r="AE52" s="515">
        <v>0.33345906476360232</v>
      </c>
      <c r="AF52" s="515">
        <v>0.34099954064135968</v>
      </c>
      <c r="AG52" s="515">
        <v>0.32138790598222372</v>
      </c>
      <c r="AH52" s="515">
        <v>0.2973158152317133</v>
      </c>
      <c r="AI52" s="515">
        <v>0.3427695679082825</v>
      </c>
      <c r="AJ52" s="592">
        <v>0.36411012375582719</v>
      </c>
      <c r="AK52" s="513">
        <v>0.33207772754497022</v>
      </c>
      <c r="AL52" s="514">
        <v>0.32962159506813032</v>
      </c>
      <c r="AM52" s="516">
        <v>0.32971044131183014</v>
      </c>
      <c r="AN52" s="517">
        <v>0.33595372176346222</v>
      </c>
      <c r="AO52" s="515">
        <v>0.3122840454298505</v>
      </c>
      <c r="AP52" s="515">
        <v>0.2691620480487999</v>
      </c>
      <c r="AQ52" s="515">
        <v>0.30376861556605778</v>
      </c>
      <c r="AR52" s="515">
        <v>0.3712422256335004</v>
      </c>
      <c r="AS52" s="515">
        <v>0.32780822755149858</v>
      </c>
      <c r="AT52" s="515">
        <v>0.30808303886925797</v>
      </c>
      <c r="AU52" s="515">
        <v>0.28221752750054635</v>
      </c>
      <c r="AV52" s="517">
        <v>0.30345797326754725</v>
      </c>
      <c r="AW52" s="518">
        <v>0.29941802601835593</v>
      </c>
      <c r="AX52" s="515">
        <v>0.29248206213416378</v>
      </c>
      <c r="AY52" s="515">
        <v>0.34791020680111728</v>
      </c>
      <c r="AZ52" s="515">
        <v>0.36778338687471318</v>
      </c>
      <c r="BA52" s="515">
        <v>0.35870035209092593</v>
      </c>
      <c r="BB52" s="518">
        <v>0.34320616607688204</v>
      </c>
      <c r="BC52" s="515">
        <v>0.33636675620983869</v>
      </c>
      <c r="BD52" s="515">
        <v>0.37420877588241602</v>
      </c>
      <c r="BE52" s="515">
        <v>0.32427654229087188</v>
      </c>
      <c r="BF52" s="514">
        <v>0.32249090860741564</v>
      </c>
      <c r="BG52" s="516">
        <v>0.31300078957897381</v>
      </c>
      <c r="BH52" s="515">
        <v>0.31994579286431291</v>
      </c>
      <c r="BI52" s="515">
        <v>0.2595231741453416</v>
      </c>
      <c r="BJ52" s="515">
        <v>0.27413465585294555</v>
      </c>
      <c r="BK52" s="515">
        <v>0.32683620353596737</v>
      </c>
      <c r="BL52" s="515">
        <v>0.33162862161676487</v>
      </c>
      <c r="BM52" s="515">
        <v>0.28183739267084978</v>
      </c>
      <c r="BN52" s="515">
        <v>0.42846043589503152</v>
      </c>
      <c r="BO52" s="515">
        <v>0.34590715930583144</v>
      </c>
      <c r="BP52" s="515">
        <v>0.33995595251239197</v>
      </c>
      <c r="BQ52" s="515">
        <v>0.33470503461737505</v>
      </c>
      <c r="BR52" s="515">
        <v>0.39247943206494285</v>
      </c>
      <c r="BS52" s="513">
        <v>0.40929892694424636</v>
      </c>
      <c r="BT52" s="515">
        <v>0.42672016539763608</v>
      </c>
      <c r="BU52" s="515">
        <v>0.42238912391268368</v>
      </c>
      <c r="BV52" s="515">
        <v>0.42581289722642773</v>
      </c>
      <c r="BW52" s="515">
        <v>0.39152776090218339</v>
      </c>
      <c r="BX52" s="515">
        <v>0.4279509808465139</v>
      </c>
      <c r="BY52" s="593">
        <v>0.38926249361412069</v>
      </c>
      <c r="BZ52" s="519">
        <f>+$D$10*G52</f>
        <v>0</v>
      </c>
      <c r="CA52" s="520">
        <f>$D$11*H52</f>
        <v>0</v>
      </c>
      <c r="CB52" s="521">
        <f>$D$12*I52</f>
        <v>0</v>
      </c>
      <c r="CC52" s="522">
        <f>+$D$13*J52</f>
        <v>0</v>
      </c>
      <c r="CD52" s="523">
        <f>+$D$14*K52</f>
        <v>0</v>
      </c>
      <c r="CE52" s="523">
        <f>+$D$15*L52</f>
        <v>0</v>
      </c>
      <c r="CF52" s="522">
        <f>+$D$16*M52</f>
        <v>0</v>
      </c>
      <c r="CG52" s="523">
        <f>+$D$17*N52</f>
        <v>0</v>
      </c>
      <c r="CH52" s="524">
        <f>+$D$18*O52</f>
        <v>0</v>
      </c>
      <c r="CI52" s="523">
        <f>+$D$19*P52</f>
        <v>0</v>
      </c>
      <c r="CJ52" s="523">
        <f>+$D$20*Q52</f>
        <v>0</v>
      </c>
      <c r="CK52" s="524">
        <f>+$D$21*R52</f>
        <v>0</v>
      </c>
      <c r="CL52" s="523">
        <f>+$D$22*S52</f>
        <v>0</v>
      </c>
      <c r="CM52" s="523">
        <f>+$D$23*T52</f>
        <v>0</v>
      </c>
      <c r="CN52" s="523">
        <f>+$D$24*U52</f>
        <v>0</v>
      </c>
      <c r="CO52" s="521">
        <f>+$D$25*V52</f>
        <v>0</v>
      </c>
      <c r="CP52" s="522">
        <f>+$D$26*W52</f>
        <v>0</v>
      </c>
      <c r="CQ52" s="523">
        <f>+$D$27*X52</f>
        <v>0</v>
      </c>
      <c r="CR52" s="523">
        <f>+$D$28*Y52</f>
        <v>0</v>
      </c>
      <c r="CS52" s="522">
        <f>+$D$29*Z52</f>
        <v>0</v>
      </c>
      <c r="CT52" s="523">
        <f>+$D$30*AA52</f>
        <v>0</v>
      </c>
      <c r="CU52" s="523">
        <f>+$D$31*AB52</f>
        <v>0</v>
      </c>
      <c r="CV52" s="523">
        <f>+$D$32*AC52</f>
        <v>0</v>
      </c>
      <c r="CW52" s="523">
        <f>+$D$33*AD52</f>
        <v>0</v>
      </c>
      <c r="CX52" s="523">
        <f>+$D$34*AE52</f>
        <v>0</v>
      </c>
      <c r="CY52" s="523">
        <f>+$D$35*AF52</f>
        <v>0</v>
      </c>
      <c r="CZ52" s="523">
        <f>+$D$36*AG52</f>
        <v>0</v>
      </c>
      <c r="DA52" s="523">
        <f>+$D$37*AH52</f>
        <v>0</v>
      </c>
      <c r="DB52" s="523">
        <f>+$D$38*AI52</f>
        <v>0</v>
      </c>
      <c r="DC52" s="575">
        <f>+$D$39*AJ52</f>
        <v>0</v>
      </c>
      <c r="DD52" s="521">
        <f>+$D$40*AK52</f>
        <v>0</v>
      </c>
      <c r="DE52" s="522">
        <f>+$D$41*AL52</f>
        <v>0</v>
      </c>
      <c r="DF52" s="524">
        <f>+$D$42*AM52</f>
        <v>0</v>
      </c>
      <c r="DG52" s="525">
        <f>+$D$43*AN52</f>
        <v>0</v>
      </c>
      <c r="DH52" s="523">
        <f>+$D$44*AO52</f>
        <v>0</v>
      </c>
      <c r="DI52" s="523">
        <f>+$D$45*AP52</f>
        <v>0</v>
      </c>
      <c r="DJ52" s="523">
        <f>+$D$46*AQ52</f>
        <v>0</v>
      </c>
      <c r="DK52" s="523">
        <f>+$D$47*AR52</f>
        <v>0</v>
      </c>
      <c r="DL52" s="523">
        <f>+$D$48*AS52</f>
        <v>0</v>
      </c>
      <c r="DM52" s="523">
        <f>+$D$49*AT52</f>
        <v>0</v>
      </c>
      <c r="DN52" s="523">
        <f>+$D$50*AU52</f>
        <v>0</v>
      </c>
      <c r="DO52" s="525">
        <f>+$D$51*AV52</f>
        <v>0</v>
      </c>
      <c r="DP52" s="526">
        <f>$D$52*AW52</f>
        <v>0</v>
      </c>
      <c r="DQ52" s="523">
        <f>+$D$53*AX52</f>
        <v>0</v>
      </c>
      <c r="DR52" s="523">
        <f>+$D$54*AY52</f>
        <v>0</v>
      </c>
      <c r="DS52" s="523">
        <f>+$D$55*AZ52</f>
        <v>0</v>
      </c>
      <c r="DT52" s="523">
        <f>+$D$56*BA52</f>
        <v>0</v>
      </c>
      <c r="DU52" s="526">
        <f>+$D$57*BB52</f>
        <v>0</v>
      </c>
      <c r="DV52" s="523">
        <f>+$D$58*BC52</f>
        <v>0</v>
      </c>
      <c r="DW52" s="523">
        <f>+$D$59*BD52</f>
        <v>0</v>
      </c>
      <c r="DX52" s="523">
        <f>+$D$60*BE52</f>
        <v>0</v>
      </c>
      <c r="DY52" s="522">
        <f>+$D$61*BF52</f>
        <v>0</v>
      </c>
      <c r="DZ52" s="524">
        <f>+$D$62*BG52</f>
        <v>0</v>
      </c>
      <c r="EA52" s="523">
        <f>+$D$63*BH52</f>
        <v>0</v>
      </c>
      <c r="EB52" s="523">
        <f>+$D$64*BI52</f>
        <v>0</v>
      </c>
      <c r="EC52" s="523">
        <f>+$D$65*BJ52</f>
        <v>0</v>
      </c>
      <c r="ED52" s="523">
        <f>+$D$66*BK52</f>
        <v>0</v>
      </c>
      <c r="EE52" s="523">
        <f>+$D$67*BL52</f>
        <v>0</v>
      </c>
      <c r="EF52" s="523">
        <f>+$D$68*BM52</f>
        <v>0</v>
      </c>
      <c r="EG52" s="523">
        <f>+$D$69*BN52</f>
        <v>0</v>
      </c>
      <c r="EH52" s="523">
        <f>+$D$70*BO52</f>
        <v>0</v>
      </c>
      <c r="EI52" s="523">
        <f>+$D$71*BP52</f>
        <v>0</v>
      </c>
      <c r="EJ52" s="523">
        <f>+$D$72*BQ52</f>
        <v>0</v>
      </c>
      <c r="EK52" s="523">
        <f>+$D$73*BR52</f>
        <v>0</v>
      </c>
      <c r="EL52" s="521">
        <f>+$D$74*BS52</f>
        <v>0</v>
      </c>
      <c r="EM52" s="523">
        <f>+$D$75*BT52</f>
        <v>0</v>
      </c>
      <c r="EN52" s="523">
        <f>+$D$76*BU52</f>
        <v>0</v>
      </c>
      <c r="EO52" s="523">
        <f>+$D$77*BV52</f>
        <v>0</v>
      </c>
      <c r="EP52" s="523">
        <f>+$D$78*BW52</f>
        <v>0</v>
      </c>
      <c r="EQ52" s="523">
        <f>+$D$79*BX52</f>
        <v>0</v>
      </c>
      <c r="ER52" s="539">
        <f>$D$80*BY52</f>
        <v>0</v>
      </c>
      <c r="ES52" s="527">
        <f>SUM(CD52:CE52,CG52,CI52:CJ52,CL52:CN52,CQ52:CR52,CT52:DB52,DH52:DN52,DQ52:DT52,DV52:DX52,EA52:EK52,EM52:ER52)</f>
        <v>0</v>
      </c>
    </row>
    <row r="53" spans="2:149" ht="13.5" customHeight="1" x14ac:dyDescent="0.15">
      <c r="B53" s="360">
        <v>43</v>
      </c>
      <c r="C53" s="361" t="s">
        <v>408</v>
      </c>
      <c r="D53" s="362">
        <f>③入力!T17</f>
        <v>0</v>
      </c>
      <c r="G53" s="155"/>
      <c r="H53" s="155"/>
      <c r="I53" s="155"/>
      <c r="J53" s="155"/>
      <c r="K53" s="155"/>
      <c r="L53" s="155"/>
      <c r="M53" s="155"/>
      <c r="N53" s="155"/>
      <c r="O53" s="155"/>
      <c r="P53" s="155"/>
      <c r="Q53" s="155"/>
      <c r="R53" s="155"/>
      <c r="S53" s="155"/>
      <c r="T53" s="155"/>
      <c r="U53" s="155"/>
      <c r="V53" s="155"/>
      <c r="W53" s="155"/>
      <c r="X53" s="155"/>
      <c r="Y53" s="155"/>
      <c r="Z53" s="155"/>
      <c r="AA53" s="155"/>
      <c r="AB53" s="155"/>
      <c r="AC53" s="155"/>
      <c r="AD53" s="155"/>
      <c r="AE53" s="155"/>
      <c r="AF53" s="155"/>
      <c r="AG53" s="155"/>
      <c r="AH53" s="155"/>
      <c r="AI53" s="155"/>
      <c r="AJ53" s="155"/>
      <c r="AK53" s="155"/>
      <c r="AL53" s="155"/>
      <c r="AM53" s="155"/>
      <c r="AN53" s="155"/>
      <c r="AO53" s="155"/>
      <c r="AP53" s="155"/>
      <c r="AQ53" s="155"/>
      <c r="AR53" s="155"/>
      <c r="AS53" s="155"/>
      <c r="AT53" s="155"/>
      <c r="AU53" s="155"/>
      <c r="AV53" s="155"/>
      <c r="AW53" s="155"/>
      <c r="AX53" s="155"/>
      <c r="AY53" s="155"/>
      <c r="AZ53" s="155"/>
      <c r="BA53" s="155"/>
      <c r="BB53" s="155"/>
      <c r="BC53" s="155"/>
      <c r="BD53" s="155"/>
      <c r="BE53" s="155"/>
      <c r="BF53" s="155"/>
      <c r="BG53" s="155"/>
      <c r="BH53" s="155"/>
      <c r="BI53" s="155"/>
      <c r="BJ53" s="155"/>
      <c r="BK53" s="155"/>
      <c r="BL53" s="155"/>
      <c r="BM53" s="155"/>
      <c r="BN53" s="155"/>
      <c r="BO53" s="155"/>
      <c r="BP53" s="155"/>
      <c r="BQ53" s="155"/>
      <c r="BR53" s="155"/>
      <c r="BS53" s="155"/>
      <c r="BT53" s="155"/>
      <c r="BU53" s="155"/>
      <c r="BV53" s="155"/>
      <c r="BW53" s="155"/>
      <c r="BX53" s="155"/>
      <c r="BY53" s="155"/>
      <c r="BZ53" s="122"/>
      <c r="CA53" s="122"/>
      <c r="CB53" s="156"/>
      <c r="CC53" s="156"/>
      <c r="CD53" s="156"/>
      <c r="CE53" s="156"/>
      <c r="CF53" s="156"/>
      <c r="CG53" s="156"/>
      <c r="CH53" s="156"/>
      <c r="CI53" s="156"/>
      <c r="CJ53" s="156"/>
      <c r="CK53" s="156"/>
      <c r="CL53" s="156"/>
      <c r="CM53" s="156"/>
      <c r="CN53" s="156"/>
      <c r="CO53" s="156"/>
      <c r="CP53" s="156"/>
      <c r="CQ53" s="156"/>
      <c r="CR53" s="156"/>
      <c r="CS53" s="156"/>
      <c r="CT53" s="156"/>
      <c r="CU53" s="156"/>
      <c r="CV53" s="156"/>
      <c r="CW53" s="156"/>
      <c r="CX53" s="156"/>
      <c r="CY53" s="156"/>
      <c r="CZ53" s="156"/>
      <c r="DA53" s="156"/>
      <c r="DB53" s="156"/>
      <c r="DC53" s="156"/>
      <c r="DD53" s="156"/>
      <c r="DE53" s="156"/>
      <c r="DF53" s="156"/>
      <c r="DG53" s="156"/>
      <c r="DH53" s="157"/>
      <c r="DI53" s="157"/>
      <c r="DJ53" s="156"/>
      <c r="DK53" s="157"/>
      <c r="DL53" s="156"/>
      <c r="DM53" s="157"/>
      <c r="DN53" s="156"/>
      <c r="DO53" s="156"/>
      <c r="DP53" s="156"/>
      <c r="DQ53" s="156"/>
      <c r="DR53" s="156"/>
      <c r="DS53" s="156"/>
      <c r="DT53" s="156"/>
      <c r="DU53" s="156"/>
      <c r="DV53" s="156"/>
      <c r="DW53" s="156"/>
      <c r="DX53" s="156"/>
      <c r="DY53" s="156"/>
      <c r="DZ53" s="156"/>
      <c r="EA53" s="156"/>
      <c r="EB53" s="156"/>
      <c r="EC53" s="156"/>
      <c r="ED53" s="156"/>
      <c r="EE53" s="156"/>
      <c r="EF53" s="156"/>
      <c r="EG53" s="156"/>
      <c r="EH53" s="156"/>
      <c r="EI53" s="156"/>
      <c r="EJ53" s="156"/>
      <c r="EK53" s="156"/>
      <c r="EL53" s="156"/>
      <c r="EM53" s="156"/>
      <c r="EN53" s="156"/>
      <c r="EO53" s="156"/>
      <c r="EP53" s="156"/>
      <c r="EQ53" s="156"/>
      <c r="ER53" s="156"/>
      <c r="ES53" s="156"/>
    </row>
    <row r="54" spans="2:149" ht="13.5" customHeight="1" x14ac:dyDescent="0.15">
      <c r="B54" s="141">
        <v>44</v>
      </c>
      <c r="C54" s="142" t="s">
        <v>409</v>
      </c>
      <c r="D54" s="161">
        <f>③入力!T18</f>
        <v>0</v>
      </c>
      <c r="G54" s="156"/>
      <c r="H54" s="156"/>
      <c r="I54" s="156"/>
      <c r="J54" s="156"/>
      <c r="K54" s="156"/>
      <c r="L54" s="156"/>
      <c r="M54" s="156"/>
      <c r="N54" s="156"/>
      <c r="O54" s="156"/>
      <c r="P54" s="156"/>
      <c r="Q54" s="156"/>
      <c r="R54" s="156"/>
      <c r="S54" s="156"/>
      <c r="T54" s="156"/>
      <c r="U54" s="156"/>
      <c r="V54" s="156"/>
      <c r="W54" s="156"/>
      <c r="X54" s="156"/>
      <c r="Y54" s="156"/>
      <c r="Z54" s="156"/>
      <c r="AA54" s="156"/>
      <c r="AB54" s="156"/>
      <c r="AC54" s="156"/>
      <c r="AD54" s="156"/>
      <c r="AE54" s="156"/>
      <c r="AF54" s="156"/>
      <c r="AG54" s="156"/>
      <c r="AH54" s="156"/>
      <c r="AI54" s="156"/>
      <c r="AJ54" s="156"/>
      <c r="AK54" s="156"/>
      <c r="AL54" s="156"/>
      <c r="AM54" s="156"/>
      <c r="AN54" s="156"/>
      <c r="AO54" s="156"/>
      <c r="AP54" s="156"/>
      <c r="AQ54" s="156"/>
      <c r="AR54" s="156"/>
      <c r="AS54" s="156"/>
      <c r="AT54" s="156"/>
      <c r="AU54" s="156"/>
      <c r="AV54" s="156"/>
      <c r="AW54" s="156"/>
      <c r="AX54" s="156"/>
      <c r="AY54" s="156"/>
      <c r="AZ54" s="156"/>
      <c r="BA54" s="156"/>
      <c r="BB54" s="156"/>
      <c r="BC54" s="156"/>
      <c r="BD54" s="156"/>
      <c r="BE54" s="156"/>
      <c r="BF54" s="156"/>
      <c r="BG54" s="156"/>
      <c r="BH54" s="156"/>
      <c r="BI54" s="156"/>
      <c r="BJ54" s="156"/>
      <c r="BK54" s="156"/>
      <c r="BL54" s="156"/>
      <c r="BM54" s="156"/>
      <c r="BN54" s="156"/>
      <c r="BO54" s="156"/>
      <c r="BP54" s="156"/>
      <c r="BQ54" s="156"/>
      <c r="BR54" s="156"/>
      <c r="BS54" s="156"/>
      <c r="BT54" s="156"/>
      <c r="BU54" s="156"/>
      <c r="BV54" s="156"/>
      <c r="BW54" s="156"/>
      <c r="BX54" s="156"/>
      <c r="BY54" s="156"/>
      <c r="BZ54" s="158"/>
      <c r="CA54" s="159"/>
      <c r="CB54" s="158"/>
      <c r="CC54" s="158"/>
      <c r="CD54" s="158"/>
      <c r="CE54" s="158"/>
      <c r="CF54" s="158"/>
      <c r="CG54" s="158"/>
      <c r="CH54" s="158"/>
      <c r="CI54" s="158"/>
      <c r="CJ54" s="158"/>
      <c r="CK54" s="158"/>
      <c r="CL54" s="158"/>
      <c r="CM54" s="158"/>
      <c r="CN54" s="158"/>
      <c r="CO54" s="158"/>
      <c r="CP54" s="158"/>
      <c r="CQ54" s="158"/>
      <c r="CR54" s="158"/>
      <c r="CS54" s="158"/>
      <c r="CT54" s="158"/>
      <c r="CU54" s="158"/>
      <c r="CV54" s="158"/>
      <c r="CW54" s="158"/>
      <c r="CX54" s="158"/>
      <c r="CY54" s="158"/>
      <c r="CZ54" s="158"/>
      <c r="DA54" s="158"/>
      <c r="DB54" s="158"/>
      <c r="DC54" s="158"/>
      <c r="DD54" s="158"/>
      <c r="DE54" s="158"/>
      <c r="DF54" s="158"/>
      <c r="DG54" s="158"/>
      <c r="DH54" s="159"/>
      <c r="DI54" s="159"/>
      <c r="DJ54" s="158"/>
      <c r="DK54" s="159"/>
      <c r="DL54" s="158"/>
      <c r="DM54" s="159"/>
      <c r="DN54" s="158"/>
      <c r="DO54" s="158"/>
      <c r="DP54" s="158"/>
      <c r="DQ54" s="158"/>
      <c r="DR54" s="158"/>
      <c r="DS54" s="158"/>
      <c r="DT54" s="158"/>
      <c r="DU54" s="158"/>
      <c r="DV54" s="158"/>
      <c r="DW54" s="158"/>
      <c r="DX54" s="158"/>
      <c r="DY54" s="158"/>
      <c r="DZ54" s="158"/>
      <c r="EA54" s="158"/>
      <c r="EB54" s="158"/>
      <c r="EC54" s="158"/>
      <c r="ED54" s="158"/>
      <c r="EE54" s="158"/>
      <c r="EF54" s="158"/>
      <c r="EG54" s="158"/>
      <c r="EH54" s="158"/>
      <c r="EI54" s="158"/>
      <c r="EJ54" s="158"/>
      <c r="EK54" s="158"/>
      <c r="EL54" s="158"/>
      <c r="EM54" s="158"/>
      <c r="EN54" s="158"/>
      <c r="EO54" s="158"/>
      <c r="EP54" s="158"/>
      <c r="EQ54" s="158"/>
      <c r="ER54" s="158"/>
      <c r="ES54" s="156"/>
    </row>
    <row r="55" spans="2:149" ht="13.5" customHeight="1" x14ac:dyDescent="0.15">
      <c r="B55" s="360">
        <v>45</v>
      </c>
      <c r="C55" s="361" t="s">
        <v>410</v>
      </c>
      <c r="D55" s="362">
        <f>③入力!T19</f>
        <v>0</v>
      </c>
      <c r="G55" s="156"/>
      <c r="H55" s="157"/>
      <c r="I55" s="156"/>
      <c r="J55" s="156"/>
      <c r="K55" s="156"/>
      <c r="L55" s="156"/>
      <c r="M55" s="156"/>
      <c r="N55" s="156"/>
      <c r="O55" s="156"/>
      <c r="P55" s="156"/>
      <c r="Q55" s="156"/>
      <c r="R55" s="156"/>
      <c r="S55" s="156"/>
      <c r="T55" s="156"/>
      <c r="U55" s="156"/>
      <c r="V55" s="156"/>
      <c r="W55" s="156"/>
      <c r="X55" s="156"/>
      <c r="Y55" s="156"/>
      <c r="Z55" s="156"/>
      <c r="AA55" s="156"/>
      <c r="AB55" s="156"/>
      <c r="AC55" s="156"/>
      <c r="AD55" s="156"/>
      <c r="AE55" s="156"/>
      <c r="AF55" s="156"/>
      <c r="AG55" s="156"/>
      <c r="AH55" s="156"/>
      <c r="AI55" s="156"/>
      <c r="AJ55" s="156"/>
      <c r="AK55" s="156"/>
      <c r="AL55" s="156"/>
      <c r="AM55" s="156"/>
      <c r="AN55" s="156"/>
      <c r="AO55" s="157"/>
      <c r="AP55" s="157"/>
      <c r="AQ55" s="156"/>
      <c r="AR55" s="157"/>
      <c r="AS55" s="156"/>
      <c r="AT55" s="157"/>
      <c r="AU55" s="156"/>
      <c r="AV55" s="156"/>
      <c r="AW55" s="156"/>
      <c r="AX55" s="156"/>
      <c r="AY55" s="156"/>
      <c r="AZ55" s="156"/>
      <c r="BA55" s="156"/>
      <c r="BB55" s="156"/>
      <c r="BC55" s="156"/>
      <c r="BD55" s="156"/>
      <c r="BE55" s="156"/>
      <c r="BF55" s="156"/>
      <c r="BG55" s="156"/>
      <c r="BH55" s="156"/>
      <c r="BI55" s="156"/>
      <c r="BJ55" s="156"/>
      <c r="BK55" s="156"/>
      <c r="BL55" s="156"/>
      <c r="BM55" s="156"/>
      <c r="BN55" s="156"/>
      <c r="BO55" s="156"/>
      <c r="BP55" s="156"/>
      <c r="BQ55" s="156"/>
      <c r="BR55" s="156"/>
      <c r="BS55" s="156"/>
      <c r="BT55" s="156"/>
      <c r="BU55" s="156"/>
      <c r="BV55" s="156"/>
      <c r="BW55" s="156"/>
      <c r="BX55" s="156"/>
      <c r="BY55" s="156"/>
      <c r="BZ55" s="122"/>
      <c r="CA55" s="122"/>
      <c r="CB55" s="156"/>
      <c r="CC55" s="156"/>
      <c r="CD55" s="156"/>
      <c r="CE55" s="156"/>
      <c r="CF55" s="156"/>
      <c r="CG55" s="156"/>
      <c r="CH55" s="156"/>
      <c r="CI55" s="156"/>
      <c r="CJ55" s="156"/>
      <c r="CK55" s="156"/>
      <c r="CL55" s="156"/>
      <c r="CM55" s="156"/>
      <c r="CN55" s="156"/>
      <c r="CO55" s="156"/>
      <c r="CP55" s="156"/>
      <c r="CQ55" s="156"/>
      <c r="CR55" s="156"/>
      <c r="CS55" s="156"/>
      <c r="CT55" s="156"/>
      <c r="CU55" s="156"/>
      <c r="CV55" s="156"/>
      <c r="CW55" s="156"/>
      <c r="CX55" s="156"/>
      <c r="CY55" s="156"/>
      <c r="CZ55" s="156"/>
      <c r="DA55" s="156"/>
      <c r="DB55" s="156"/>
      <c r="DC55" s="156"/>
      <c r="DD55" s="156"/>
      <c r="DE55" s="156"/>
      <c r="DF55" s="156"/>
      <c r="DG55" s="156"/>
      <c r="DH55" s="157"/>
      <c r="DI55" s="157"/>
      <c r="DJ55" s="156"/>
      <c r="DK55" s="157"/>
      <c r="DL55" s="156"/>
      <c r="DM55" s="157"/>
      <c r="DN55" s="156"/>
      <c r="DO55" s="156"/>
      <c r="DP55" s="156"/>
      <c r="DQ55" s="156"/>
      <c r="DR55" s="156"/>
      <c r="DS55" s="156"/>
      <c r="DT55" s="156"/>
      <c r="DU55" s="156"/>
      <c r="DV55" s="156"/>
      <c r="DW55" s="156"/>
      <c r="DX55" s="156"/>
      <c r="DY55" s="156"/>
      <c r="DZ55" s="156"/>
      <c r="EA55" s="156"/>
      <c r="EB55" s="156"/>
      <c r="EC55" s="156"/>
      <c r="ED55" s="156"/>
      <c r="EE55" s="156"/>
      <c r="EF55" s="156"/>
      <c r="EG55" s="156"/>
      <c r="EH55" s="156"/>
      <c r="EI55" s="156"/>
      <c r="EJ55" s="156"/>
      <c r="EK55" s="156"/>
      <c r="EL55" s="156"/>
      <c r="EM55" s="156"/>
      <c r="EN55" s="156"/>
      <c r="EO55" s="156"/>
      <c r="EP55" s="156"/>
      <c r="EQ55" s="156"/>
      <c r="ER55" s="156"/>
      <c r="ES55" s="156"/>
    </row>
    <row r="56" spans="2:149" ht="13.5" customHeight="1" x14ac:dyDescent="0.15">
      <c r="B56" s="131">
        <v>46</v>
      </c>
      <c r="C56" s="139" t="s">
        <v>411</v>
      </c>
      <c r="D56" s="140">
        <f>③入力!T20</f>
        <v>0</v>
      </c>
      <c r="G56" s="157"/>
      <c r="H56" s="156"/>
      <c r="I56" s="156"/>
      <c r="J56" s="156"/>
      <c r="K56" s="156"/>
      <c r="L56" s="156"/>
      <c r="M56" s="156"/>
      <c r="N56" s="156"/>
      <c r="O56" s="156"/>
      <c r="P56" s="156"/>
      <c r="Q56" s="156"/>
      <c r="R56" s="156"/>
      <c r="S56" s="156"/>
      <c r="T56" s="156"/>
      <c r="U56" s="156"/>
      <c r="V56" s="156"/>
      <c r="W56" s="156"/>
      <c r="X56" s="156"/>
      <c r="Y56" s="156"/>
      <c r="Z56" s="156"/>
      <c r="AA56" s="156"/>
      <c r="AB56" s="156"/>
      <c r="AC56" s="156"/>
      <c r="AD56" s="156"/>
      <c r="AE56" s="156"/>
      <c r="AF56" s="156"/>
      <c r="AG56" s="156"/>
      <c r="AH56" s="156"/>
      <c r="AI56" s="156"/>
      <c r="AJ56" s="156"/>
      <c r="AK56" s="156"/>
      <c r="AL56" s="156"/>
      <c r="AM56" s="156"/>
      <c r="AN56" s="157"/>
      <c r="AO56" s="157"/>
      <c r="AP56" s="156"/>
      <c r="AQ56" s="157"/>
      <c r="AR56" s="156"/>
      <c r="AS56" s="157"/>
      <c r="AT56" s="156"/>
      <c r="AU56" s="156"/>
      <c r="AV56" s="156"/>
      <c r="AW56" s="156"/>
      <c r="AX56" s="156"/>
      <c r="AY56" s="156"/>
      <c r="AZ56" s="156"/>
      <c r="BA56" s="156"/>
      <c r="BB56" s="156"/>
      <c r="BC56" s="156"/>
      <c r="BD56" s="156"/>
      <c r="BE56" s="156"/>
      <c r="BF56" s="156"/>
      <c r="BG56" s="156"/>
      <c r="BH56" s="156"/>
      <c r="BI56" s="156"/>
      <c r="BJ56" s="156"/>
      <c r="BK56" s="156"/>
      <c r="BL56" s="156"/>
      <c r="BM56" s="156"/>
      <c r="BN56" s="156"/>
      <c r="BO56" s="156"/>
      <c r="BP56" s="156"/>
      <c r="BQ56" s="156"/>
      <c r="BR56" s="156"/>
      <c r="BS56" s="156"/>
      <c r="BT56" s="156"/>
      <c r="BU56" s="156"/>
      <c r="BV56" s="156"/>
      <c r="BW56" s="156"/>
      <c r="BX56" s="156"/>
      <c r="BY56" s="122"/>
      <c r="BZ56" s="122"/>
      <c r="CA56" s="156"/>
      <c r="CB56" s="156"/>
      <c r="CC56" s="156"/>
      <c r="CD56" s="156"/>
      <c r="CE56" s="156"/>
      <c r="CF56" s="156"/>
      <c r="CG56" s="156"/>
      <c r="CH56" s="156"/>
      <c r="CI56" s="156"/>
      <c r="CJ56" s="156"/>
      <c r="CK56" s="156"/>
      <c r="CL56" s="156"/>
      <c r="CM56" s="156"/>
      <c r="CN56" s="156"/>
      <c r="CO56" s="156"/>
      <c r="CP56" s="156"/>
      <c r="CQ56" s="156"/>
      <c r="CR56" s="156"/>
      <c r="CS56" s="156"/>
      <c r="CT56" s="156"/>
      <c r="CU56" s="156"/>
      <c r="CV56" s="156"/>
      <c r="CW56" s="156"/>
      <c r="CX56" s="156"/>
      <c r="CY56" s="156"/>
      <c r="CZ56" s="156"/>
      <c r="DA56" s="156"/>
      <c r="DB56" s="156"/>
      <c r="DC56" s="156"/>
      <c r="DD56" s="156"/>
      <c r="DE56" s="156"/>
      <c r="DF56" s="156"/>
      <c r="DG56" s="157"/>
      <c r="DH56" s="157"/>
      <c r="DI56" s="156"/>
      <c r="DJ56" s="157"/>
      <c r="DK56" s="156"/>
      <c r="DL56" s="157"/>
      <c r="DM56" s="156"/>
      <c r="DN56" s="156"/>
      <c r="DO56" s="156"/>
      <c r="DP56" s="156"/>
      <c r="DQ56" s="156"/>
      <c r="DR56" s="156"/>
      <c r="DS56" s="156"/>
      <c r="DT56" s="156"/>
      <c r="DU56" s="156"/>
      <c r="DV56" s="156"/>
      <c r="DW56" s="156"/>
      <c r="DX56" s="156"/>
      <c r="DY56" s="156"/>
      <c r="DZ56" s="156"/>
      <c r="EA56" s="156"/>
      <c r="EB56" s="156"/>
      <c r="EC56" s="156"/>
      <c r="ED56" s="156"/>
      <c r="EE56" s="156"/>
      <c r="EF56" s="156"/>
      <c r="EG56" s="156"/>
      <c r="EH56" s="156"/>
      <c r="EI56" s="156"/>
      <c r="EJ56" s="156"/>
      <c r="EK56" s="156"/>
      <c r="EL56" s="156"/>
      <c r="EM56" s="156"/>
      <c r="EN56" s="156"/>
      <c r="EO56" s="156"/>
      <c r="EP56" s="156"/>
      <c r="EQ56" s="156"/>
      <c r="ER56" s="156"/>
    </row>
    <row r="57" spans="2:149" ht="13.5" customHeight="1" x14ac:dyDescent="0.15">
      <c r="B57" s="360">
        <v>47</v>
      </c>
      <c r="C57" s="528" t="s">
        <v>412</v>
      </c>
      <c r="D57" s="362">
        <f>③入力!T21</f>
        <v>0</v>
      </c>
      <c r="G57" s="106"/>
      <c r="H57" s="104"/>
      <c r="AN57" s="106"/>
      <c r="AP57" s="104"/>
      <c r="AQ57" s="106"/>
      <c r="AR57" s="104"/>
      <c r="AS57" s="106"/>
      <c r="AT57" s="104"/>
      <c r="BY57" s="106"/>
      <c r="CA57" s="104"/>
      <c r="DG57" s="106"/>
      <c r="DI57" s="104"/>
      <c r="DJ57" s="106"/>
      <c r="DK57" s="104"/>
      <c r="DL57" s="106"/>
      <c r="DM57" s="104"/>
    </row>
    <row r="58" spans="2:149" ht="13.5" customHeight="1" x14ac:dyDescent="0.15">
      <c r="B58" s="131">
        <v>48</v>
      </c>
      <c r="C58" s="139" t="s">
        <v>408</v>
      </c>
      <c r="D58" s="140">
        <f>③入力!T22</f>
        <v>0</v>
      </c>
      <c r="G58" s="106"/>
      <c r="H58" s="104"/>
      <c r="AN58" s="106"/>
      <c r="AP58" s="104"/>
      <c r="AQ58" s="106"/>
      <c r="AR58" s="104"/>
      <c r="AS58" s="106"/>
      <c r="AT58" s="104"/>
      <c r="BY58" s="106"/>
      <c r="CA58" s="104"/>
      <c r="DG58" s="106"/>
      <c r="DI58" s="104"/>
      <c r="DJ58" s="106"/>
      <c r="DK58" s="104"/>
      <c r="DL58" s="106"/>
      <c r="DM58" s="104"/>
    </row>
    <row r="59" spans="2:149" ht="13.5" customHeight="1" x14ac:dyDescent="0.15">
      <c r="B59" s="363">
        <v>49</v>
      </c>
      <c r="C59" s="366" t="s">
        <v>413</v>
      </c>
      <c r="D59" s="362">
        <f>③入力!T23</f>
        <v>0</v>
      </c>
      <c r="G59" s="106"/>
      <c r="H59" s="104"/>
      <c r="AN59" s="106"/>
      <c r="AP59" s="104"/>
      <c r="AQ59" s="106"/>
      <c r="AR59" s="104"/>
      <c r="AS59" s="106"/>
      <c r="AT59" s="104"/>
      <c r="BY59" s="106"/>
      <c r="CA59" s="104"/>
      <c r="CC59" s="162"/>
      <c r="DG59" s="106"/>
      <c r="DI59" s="104"/>
      <c r="DJ59" s="106"/>
      <c r="DK59" s="104"/>
      <c r="DL59" s="106"/>
      <c r="DM59" s="104"/>
    </row>
    <row r="60" spans="2:149" ht="13.5" customHeight="1" x14ac:dyDescent="0.15">
      <c r="B60" s="131">
        <v>50</v>
      </c>
      <c r="C60" s="529" t="s">
        <v>329</v>
      </c>
      <c r="D60" s="147">
        <f>③入力!T24</f>
        <v>0</v>
      </c>
      <c r="G60" s="106"/>
      <c r="H60" s="104"/>
      <c r="AN60" s="106"/>
      <c r="AP60" s="104"/>
      <c r="AQ60" s="106"/>
      <c r="AR60" s="104"/>
      <c r="AS60" s="106"/>
      <c r="AT60" s="104"/>
      <c r="BY60" s="106"/>
      <c r="CA60" s="104"/>
      <c r="DG60" s="106"/>
      <c r="DI60" s="104"/>
      <c r="DJ60" s="106"/>
      <c r="DK60" s="104"/>
      <c r="DL60" s="106"/>
      <c r="DM60" s="104"/>
    </row>
    <row r="61" spans="2:149" ht="13.5" customHeight="1" x14ac:dyDescent="0.15">
      <c r="B61" s="360">
        <v>51</v>
      </c>
      <c r="C61" s="361" t="s">
        <v>118</v>
      </c>
      <c r="D61" s="362">
        <f>③入力!T25</f>
        <v>0</v>
      </c>
      <c r="G61" s="106"/>
      <c r="H61" s="104"/>
      <c r="AN61" s="106"/>
      <c r="AP61" s="104"/>
      <c r="AQ61" s="106"/>
      <c r="AR61" s="104"/>
      <c r="AS61" s="106"/>
      <c r="AT61" s="104"/>
      <c r="BY61" s="106"/>
      <c r="CA61" s="104"/>
      <c r="DG61" s="106"/>
      <c r="DI61" s="104"/>
      <c r="DJ61" s="106"/>
      <c r="DK61" s="104"/>
      <c r="DL61" s="106"/>
      <c r="DM61" s="104"/>
    </row>
    <row r="62" spans="2:149" ht="13.5" customHeight="1" x14ac:dyDescent="0.15">
      <c r="B62" s="131">
        <v>52</v>
      </c>
      <c r="C62" s="139" t="s">
        <v>71</v>
      </c>
      <c r="D62" s="140">
        <f>③入力!T26</f>
        <v>0</v>
      </c>
      <c r="G62" s="106"/>
      <c r="H62" s="104"/>
      <c r="AN62" s="106"/>
      <c r="AP62" s="104"/>
      <c r="AQ62" s="106"/>
      <c r="AR62" s="104"/>
      <c r="AS62" s="106"/>
      <c r="AT62" s="104"/>
      <c r="BY62" s="106"/>
      <c r="CA62" s="104"/>
      <c r="DG62" s="106"/>
      <c r="DI62" s="104"/>
      <c r="DJ62" s="106"/>
      <c r="DK62" s="104"/>
      <c r="DL62" s="106"/>
      <c r="DM62" s="104"/>
    </row>
    <row r="63" spans="2:149" ht="13.5" customHeight="1" x14ac:dyDescent="0.15">
      <c r="B63" s="360">
        <v>53</v>
      </c>
      <c r="C63" s="361" t="s">
        <v>94</v>
      </c>
      <c r="D63" s="362">
        <f>③入力!T27</f>
        <v>0</v>
      </c>
      <c r="G63" s="106"/>
      <c r="H63" s="104"/>
      <c r="AN63" s="106"/>
      <c r="AP63" s="104"/>
      <c r="AQ63" s="106"/>
      <c r="AR63" s="104"/>
      <c r="AS63" s="106"/>
      <c r="AT63" s="104"/>
      <c r="BY63" s="106"/>
      <c r="CA63" s="104"/>
      <c r="DG63" s="106"/>
      <c r="DI63" s="104"/>
      <c r="DJ63" s="106"/>
      <c r="DK63" s="104"/>
      <c r="DL63" s="106"/>
      <c r="DM63" s="104"/>
    </row>
    <row r="64" spans="2:149" ht="13.5" customHeight="1" x14ac:dyDescent="0.15">
      <c r="B64" s="141">
        <v>54</v>
      </c>
      <c r="C64" s="142" t="s">
        <v>414</v>
      </c>
      <c r="D64" s="161">
        <f>③入力!T28</f>
        <v>0</v>
      </c>
      <c r="G64" s="106"/>
      <c r="H64" s="104"/>
      <c r="AN64" s="106"/>
      <c r="AP64" s="104"/>
      <c r="AQ64" s="106"/>
      <c r="AR64" s="104"/>
      <c r="AS64" s="106"/>
      <c r="AT64" s="104"/>
      <c r="BY64" s="106"/>
      <c r="CA64" s="104"/>
      <c r="DG64" s="106"/>
      <c r="DI64" s="104"/>
      <c r="DJ64" s="106"/>
      <c r="DK64" s="104"/>
      <c r="DL64" s="106"/>
      <c r="DM64" s="104"/>
    </row>
    <row r="65" spans="2:117" ht="13.5" customHeight="1" x14ac:dyDescent="0.15">
      <c r="B65" s="360">
        <v>55</v>
      </c>
      <c r="C65" s="361" t="s">
        <v>72</v>
      </c>
      <c r="D65" s="362">
        <f>③入力!T29</f>
        <v>0</v>
      </c>
      <c r="G65" s="106"/>
      <c r="H65" s="104"/>
      <c r="AN65" s="106"/>
      <c r="AP65" s="104"/>
      <c r="AQ65" s="106"/>
      <c r="AR65" s="104"/>
      <c r="AS65" s="106"/>
      <c r="AT65" s="104"/>
      <c r="BY65" s="106"/>
      <c r="CA65" s="104"/>
      <c r="DG65" s="106"/>
      <c r="DI65" s="104"/>
      <c r="DJ65" s="106"/>
      <c r="DK65" s="104"/>
      <c r="DL65" s="106"/>
      <c r="DM65" s="104"/>
    </row>
    <row r="66" spans="2:117" ht="13.5" customHeight="1" x14ac:dyDescent="0.15">
      <c r="B66" s="131">
        <v>56</v>
      </c>
      <c r="C66" s="139" t="s">
        <v>73</v>
      </c>
      <c r="D66" s="140">
        <f>③入力!T30</f>
        <v>0</v>
      </c>
      <c r="G66" s="106"/>
      <c r="H66" s="104"/>
      <c r="AN66" s="106"/>
      <c r="AP66" s="104"/>
      <c r="AQ66" s="106"/>
      <c r="AR66" s="104"/>
      <c r="AS66" s="106"/>
      <c r="AT66" s="104"/>
      <c r="BY66" s="106"/>
      <c r="CA66" s="104"/>
      <c r="DG66" s="106"/>
      <c r="DI66" s="104"/>
      <c r="DJ66" s="106"/>
      <c r="DK66" s="104"/>
      <c r="DL66" s="106"/>
      <c r="DM66" s="104"/>
    </row>
    <row r="67" spans="2:117" ht="13.5" customHeight="1" x14ac:dyDescent="0.15">
      <c r="B67" s="360">
        <v>57</v>
      </c>
      <c r="C67" s="361" t="s">
        <v>74</v>
      </c>
      <c r="D67" s="362">
        <f>③入力!T31</f>
        <v>0</v>
      </c>
      <c r="G67" s="106"/>
      <c r="H67" s="104"/>
      <c r="AN67" s="106"/>
      <c r="AP67" s="104"/>
      <c r="AQ67" s="106"/>
      <c r="AR67" s="104"/>
      <c r="AS67" s="106"/>
      <c r="AT67" s="104"/>
      <c r="BY67" s="106"/>
      <c r="CA67" s="104"/>
      <c r="DG67" s="106"/>
      <c r="DI67" s="104"/>
      <c r="DJ67" s="106"/>
      <c r="DK67" s="104"/>
      <c r="DL67" s="106"/>
      <c r="DM67" s="104"/>
    </row>
    <row r="68" spans="2:117" ht="13.5" customHeight="1" x14ac:dyDescent="0.15">
      <c r="B68" s="131">
        <v>58</v>
      </c>
      <c r="C68" s="139" t="s">
        <v>119</v>
      </c>
      <c r="D68" s="140">
        <f>③入力!T32</f>
        <v>0</v>
      </c>
      <c r="G68" s="106"/>
      <c r="H68" s="104"/>
      <c r="AN68" s="106"/>
      <c r="AP68" s="104"/>
      <c r="AQ68" s="106"/>
      <c r="AR68" s="104"/>
      <c r="AS68" s="106"/>
      <c r="AT68" s="104"/>
      <c r="BY68" s="106"/>
      <c r="CA68" s="104"/>
      <c r="DG68" s="106"/>
      <c r="DI68" s="104"/>
      <c r="DJ68" s="106"/>
      <c r="DK68" s="104"/>
      <c r="DL68" s="106"/>
      <c r="DM68" s="104"/>
    </row>
    <row r="69" spans="2:117" ht="13.5" customHeight="1" x14ac:dyDescent="0.15">
      <c r="B69" s="363">
        <v>59</v>
      </c>
      <c r="C69" s="366" t="s">
        <v>75</v>
      </c>
      <c r="D69" s="362">
        <f>③入力!T33</f>
        <v>0</v>
      </c>
      <c r="G69" s="106"/>
      <c r="H69" s="104"/>
      <c r="AN69" s="106"/>
      <c r="AP69" s="104"/>
      <c r="AQ69" s="106"/>
      <c r="AR69" s="104"/>
      <c r="AS69" s="106"/>
      <c r="AT69" s="104"/>
      <c r="BY69" s="106"/>
      <c r="CA69" s="104"/>
      <c r="DG69" s="106"/>
      <c r="DI69" s="104"/>
      <c r="DJ69" s="106"/>
      <c r="DK69" s="104"/>
      <c r="DL69" s="106"/>
      <c r="DM69" s="104"/>
    </row>
    <row r="70" spans="2:117" ht="13.5" customHeight="1" x14ac:dyDescent="0.15">
      <c r="B70" s="131">
        <v>60</v>
      </c>
      <c r="C70" s="139" t="s">
        <v>398</v>
      </c>
      <c r="D70" s="147">
        <f>③入力!T34</f>
        <v>0</v>
      </c>
      <c r="G70" s="106"/>
      <c r="H70" s="104"/>
      <c r="O70" s="130"/>
      <c r="P70" s="130"/>
      <c r="V70" s="130"/>
      <c r="AA70" s="130"/>
      <c r="AK70" s="130"/>
      <c r="AN70" s="106"/>
      <c r="AP70" s="104"/>
      <c r="AQ70" s="106"/>
      <c r="AR70" s="104"/>
      <c r="AS70" s="106"/>
      <c r="AT70" s="104"/>
      <c r="AV70" s="130"/>
      <c r="AW70" s="130"/>
      <c r="AX70" s="130"/>
      <c r="AY70" s="130"/>
      <c r="AZ70" s="130"/>
      <c r="BA70" s="130"/>
      <c r="BB70" s="130"/>
      <c r="BQ70" s="130"/>
      <c r="BR70" s="130"/>
      <c r="BS70" s="130"/>
      <c r="BT70" s="130"/>
      <c r="BU70" s="130"/>
      <c r="BV70" s="130"/>
      <c r="BX70" s="130"/>
      <c r="BY70" s="106"/>
      <c r="CA70" s="104"/>
      <c r="DG70" s="106"/>
      <c r="DI70" s="104"/>
      <c r="DJ70" s="106"/>
      <c r="DK70" s="104"/>
      <c r="DL70" s="106"/>
      <c r="DM70" s="104"/>
    </row>
    <row r="71" spans="2:117" ht="13.5" customHeight="1" x14ac:dyDescent="0.15">
      <c r="B71" s="360">
        <v>61</v>
      </c>
      <c r="C71" s="361" t="s">
        <v>76</v>
      </c>
      <c r="D71" s="362">
        <f>③入力!T35</f>
        <v>0</v>
      </c>
      <c r="F71" s="106"/>
      <c r="G71" s="106"/>
      <c r="H71" s="104"/>
      <c r="AN71" s="106"/>
      <c r="AP71" s="104"/>
      <c r="AQ71" s="106"/>
      <c r="AR71" s="104"/>
      <c r="AS71" s="106"/>
      <c r="AT71" s="104"/>
      <c r="BY71" s="106"/>
      <c r="CA71" s="104"/>
      <c r="DG71" s="106"/>
      <c r="DI71" s="104"/>
      <c r="DJ71" s="106"/>
      <c r="DK71" s="104"/>
      <c r="DL71" s="106"/>
      <c r="DM71" s="104"/>
    </row>
    <row r="72" spans="2:117" ht="13.5" customHeight="1" x14ac:dyDescent="0.15">
      <c r="B72" s="131">
        <v>62</v>
      </c>
      <c r="C72" s="139" t="s">
        <v>340</v>
      </c>
      <c r="D72" s="140">
        <f>③入力!T36</f>
        <v>0</v>
      </c>
      <c r="G72" s="106"/>
      <c r="H72" s="104"/>
      <c r="AN72" s="106"/>
      <c r="AP72" s="104"/>
      <c r="AQ72" s="106"/>
      <c r="AR72" s="104"/>
      <c r="AS72" s="106"/>
      <c r="AT72" s="104"/>
      <c r="BY72" s="106"/>
      <c r="CA72" s="104"/>
      <c r="DG72" s="106"/>
      <c r="DI72" s="104"/>
      <c r="DJ72" s="106"/>
      <c r="DK72" s="104"/>
      <c r="DL72" s="106"/>
      <c r="DM72" s="104"/>
    </row>
    <row r="73" spans="2:117" ht="13.5" customHeight="1" x14ac:dyDescent="0.15">
      <c r="B73" s="360">
        <v>63</v>
      </c>
      <c r="C73" s="361" t="s">
        <v>95</v>
      </c>
      <c r="D73" s="362">
        <f>③入力!T37</f>
        <v>0</v>
      </c>
      <c r="G73" s="106"/>
      <c r="H73" s="104"/>
      <c r="AN73" s="106"/>
      <c r="AP73" s="104"/>
      <c r="AQ73" s="106"/>
      <c r="AR73" s="104"/>
      <c r="AS73" s="106"/>
      <c r="AT73" s="104"/>
      <c r="BY73" s="106"/>
      <c r="CA73" s="104"/>
      <c r="DG73" s="106"/>
      <c r="DI73" s="104"/>
      <c r="DJ73" s="106"/>
      <c r="DK73" s="104"/>
      <c r="DL73" s="106"/>
      <c r="DM73" s="104"/>
    </row>
    <row r="74" spans="2:117" ht="13.5" customHeight="1" x14ac:dyDescent="0.15">
      <c r="B74" s="141">
        <v>64</v>
      </c>
      <c r="C74" s="142" t="s">
        <v>415</v>
      </c>
      <c r="D74" s="161">
        <f>③入力!T38</f>
        <v>0</v>
      </c>
      <c r="G74" s="106"/>
      <c r="H74" s="104"/>
      <c r="AN74" s="106"/>
      <c r="AP74" s="104"/>
      <c r="AQ74" s="106"/>
      <c r="AR74" s="104"/>
      <c r="AS74" s="106"/>
      <c r="AT74" s="104"/>
      <c r="BY74" s="106"/>
      <c r="CA74" s="104"/>
      <c r="DG74" s="106"/>
      <c r="DI74" s="104"/>
      <c r="DJ74" s="106"/>
      <c r="DK74" s="104"/>
      <c r="DL74" s="106"/>
      <c r="DM74" s="104"/>
    </row>
    <row r="75" spans="2:117" ht="13.5" customHeight="1" x14ac:dyDescent="0.15">
      <c r="B75" s="360">
        <v>65</v>
      </c>
      <c r="C75" s="361" t="s">
        <v>96</v>
      </c>
      <c r="D75" s="362">
        <f>③入力!T39</f>
        <v>0</v>
      </c>
      <c r="G75" s="106"/>
      <c r="H75" s="104"/>
      <c r="AN75" s="106"/>
      <c r="AP75" s="104"/>
      <c r="AQ75" s="106"/>
      <c r="AR75" s="104"/>
      <c r="AS75" s="106"/>
      <c r="AT75" s="104"/>
      <c r="BY75" s="106"/>
      <c r="CA75" s="104"/>
      <c r="DG75" s="106"/>
      <c r="DI75" s="104"/>
      <c r="DJ75" s="106"/>
      <c r="DK75" s="104"/>
      <c r="DL75" s="106"/>
      <c r="DM75" s="104"/>
    </row>
    <row r="76" spans="2:117" ht="13.5" customHeight="1" x14ac:dyDescent="0.15">
      <c r="B76" s="131">
        <v>66</v>
      </c>
      <c r="C76" s="145" t="s">
        <v>580</v>
      </c>
      <c r="D76" s="140">
        <f>③入力!T40</f>
        <v>0</v>
      </c>
      <c r="G76" s="106"/>
      <c r="H76" s="104"/>
      <c r="AN76" s="106"/>
      <c r="AP76" s="104"/>
      <c r="AQ76" s="106"/>
      <c r="AR76" s="104"/>
      <c r="AS76" s="106"/>
      <c r="AT76" s="104"/>
      <c r="BY76" s="106"/>
      <c r="CA76" s="104"/>
      <c r="DG76" s="106"/>
      <c r="DI76" s="104"/>
      <c r="DJ76" s="106"/>
      <c r="DK76" s="104"/>
      <c r="DL76" s="106"/>
      <c r="DM76" s="104"/>
    </row>
    <row r="77" spans="2:117" ht="13.5" customHeight="1" x14ac:dyDescent="0.15">
      <c r="B77" s="360">
        <v>67</v>
      </c>
      <c r="C77" s="361" t="s">
        <v>97</v>
      </c>
      <c r="D77" s="362">
        <f>③入力!T41</f>
        <v>0</v>
      </c>
      <c r="G77" s="106"/>
      <c r="H77" s="104"/>
      <c r="AN77" s="106"/>
      <c r="AP77" s="104"/>
      <c r="AQ77" s="106"/>
      <c r="AR77" s="104"/>
      <c r="AS77" s="106"/>
      <c r="AT77" s="104"/>
      <c r="BY77" s="106"/>
      <c r="CA77" s="104"/>
      <c r="DG77" s="106"/>
      <c r="DI77" s="104"/>
      <c r="DJ77" s="106"/>
      <c r="DK77" s="104"/>
      <c r="DL77" s="106"/>
      <c r="DM77" s="104"/>
    </row>
    <row r="78" spans="2:117" ht="13.5" customHeight="1" x14ac:dyDescent="0.15">
      <c r="B78" s="131">
        <v>68</v>
      </c>
      <c r="C78" s="139" t="s">
        <v>346</v>
      </c>
      <c r="D78" s="140">
        <f>③入力!T42</f>
        <v>0</v>
      </c>
      <c r="G78" s="106"/>
      <c r="H78" s="104"/>
      <c r="AN78" s="106"/>
      <c r="AP78" s="104"/>
      <c r="AQ78" s="106"/>
      <c r="AR78" s="104"/>
      <c r="AS78" s="106"/>
      <c r="AT78" s="104"/>
      <c r="BY78" s="106"/>
      <c r="CA78" s="104"/>
      <c r="DG78" s="106"/>
      <c r="DI78" s="104"/>
      <c r="DJ78" s="106"/>
      <c r="DK78" s="104"/>
      <c r="DL78" s="106"/>
      <c r="DM78" s="104"/>
    </row>
    <row r="79" spans="2:117" ht="13.5" customHeight="1" x14ac:dyDescent="0.15">
      <c r="B79" s="540">
        <v>69</v>
      </c>
      <c r="C79" s="541" t="s">
        <v>98</v>
      </c>
      <c r="D79" s="542">
        <f>③入力!T43</f>
        <v>0</v>
      </c>
      <c r="F79" s="130"/>
      <c r="G79" s="106"/>
      <c r="H79" s="104"/>
      <c r="AN79" s="106"/>
      <c r="AP79" s="104"/>
      <c r="AQ79" s="106"/>
      <c r="AR79" s="104"/>
      <c r="AS79" s="106"/>
      <c r="AT79" s="104"/>
      <c r="BY79" s="106"/>
      <c r="CA79" s="104"/>
      <c r="DG79" s="106"/>
      <c r="DI79" s="104"/>
      <c r="DJ79" s="106"/>
      <c r="DK79" s="104"/>
      <c r="DL79" s="106"/>
      <c r="DM79" s="104"/>
    </row>
    <row r="80" spans="2:117" ht="13.5" customHeight="1" thickBot="1" x14ac:dyDescent="0.2">
      <c r="B80" s="131">
        <v>70</v>
      </c>
      <c r="C80" s="139" t="s">
        <v>77</v>
      </c>
      <c r="D80" s="140">
        <f>③入力!T44</f>
        <v>0</v>
      </c>
      <c r="F80" s="130"/>
      <c r="G80" s="106"/>
      <c r="H80" s="104"/>
      <c r="AN80" s="106"/>
      <c r="AP80" s="104"/>
      <c r="AQ80" s="106"/>
      <c r="AR80" s="104"/>
      <c r="AS80" s="106"/>
      <c r="AT80" s="104"/>
      <c r="BY80" s="106"/>
      <c r="CA80" s="104"/>
      <c r="DG80" s="106"/>
      <c r="DI80" s="104"/>
      <c r="DJ80" s="106"/>
      <c r="DK80" s="104"/>
      <c r="DL80" s="106"/>
      <c r="DM80" s="104"/>
    </row>
    <row r="81" spans="2:117" ht="13.5" customHeight="1" thickBot="1" x14ac:dyDescent="0.2">
      <c r="B81" s="906" t="s">
        <v>13</v>
      </c>
      <c r="C81" s="907"/>
      <c r="D81" s="163">
        <f>③入力!T45</f>
        <v>0</v>
      </c>
      <c r="G81" s="106"/>
      <c r="H81" s="104"/>
      <c r="AN81" s="106"/>
      <c r="AP81" s="104"/>
      <c r="AQ81" s="106"/>
      <c r="AR81" s="104"/>
      <c r="AS81" s="106"/>
      <c r="AT81" s="104"/>
      <c r="BY81" s="106"/>
      <c r="CA81" s="104"/>
      <c r="DG81" s="106"/>
      <c r="DI81" s="104"/>
      <c r="DJ81" s="106"/>
      <c r="DK81" s="104"/>
      <c r="DL81" s="106"/>
      <c r="DM81" s="104"/>
    </row>
    <row r="82" spans="2:117" ht="13.5" customHeight="1" x14ac:dyDescent="0.15">
      <c r="G82" s="106"/>
      <c r="H82" s="104"/>
      <c r="AN82" s="106"/>
      <c r="AP82" s="104"/>
      <c r="AQ82" s="106"/>
      <c r="AR82" s="104"/>
      <c r="AS82" s="106"/>
      <c r="AT82" s="104"/>
      <c r="BY82" s="106"/>
      <c r="CA82" s="104"/>
      <c r="DG82" s="106"/>
      <c r="DI82" s="104"/>
      <c r="DJ82" s="106"/>
      <c r="DK82" s="104"/>
      <c r="DL82" s="106"/>
      <c r="DM82" s="104"/>
    </row>
    <row r="83" spans="2:117" ht="13.5" customHeight="1" x14ac:dyDescent="0.15">
      <c r="G83" s="106"/>
      <c r="H83" s="104"/>
      <c r="AN83" s="106"/>
      <c r="AP83" s="104"/>
      <c r="AQ83" s="106"/>
      <c r="AR83" s="104"/>
      <c r="AS83" s="106"/>
      <c r="AT83" s="104"/>
      <c r="BY83" s="106"/>
      <c r="CA83" s="104"/>
      <c r="DG83" s="106"/>
      <c r="DI83" s="104"/>
      <c r="DJ83" s="106"/>
      <c r="DK83" s="104"/>
      <c r="DL83" s="106"/>
      <c r="DM83" s="104"/>
    </row>
    <row r="84" spans="2:117" ht="13.5" customHeight="1" x14ac:dyDescent="0.15">
      <c r="G84" s="106"/>
      <c r="H84" s="104"/>
      <c r="AN84" s="106"/>
      <c r="AP84" s="104"/>
      <c r="AQ84" s="106"/>
      <c r="AR84" s="104"/>
      <c r="AS84" s="106"/>
      <c r="AT84" s="104"/>
      <c r="BY84" s="106"/>
      <c r="CA84" s="104"/>
      <c r="DG84" s="106"/>
      <c r="DI84" s="104"/>
      <c r="DJ84" s="106"/>
      <c r="DK84" s="104"/>
      <c r="DL84" s="106"/>
      <c r="DM84" s="104"/>
    </row>
    <row r="85" spans="2:117" ht="13.5" customHeight="1" x14ac:dyDescent="0.15">
      <c r="G85" s="106"/>
      <c r="H85" s="104"/>
      <c r="AN85" s="106"/>
      <c r="AP85" s="104"/>
      <c r="AQ85" s="106"/>
      <c r="AR85" s="104"/>
      <c r="AS85" s="106"/>
      <c r="AT85" s="104"/>
      <c r="BY85" s="106"/>
      <c r="CA85" s="104"/>
      <c r="DG85" s="106"/>
      <c r="DI85" s="104"/>
      <c r="DJ85" s="106"/>
      <c r="DK85" s="104"/>
      <c r="DL85" s="106"/>
      <c r="DM85" s="104"/>
    </row>
    <row r="86" spans="2:117" ht="13.5" customHeight="1" x14ac:dyDescent="0.15">
      <c r="F86" s="130"/>
      <c r="G86" s="106"/>
      <c r="H86" s="104"/>
      <c r="AN86" s="106"/>
      <c r="AP86" s="104"/>
      <c r="AQ86" s="106"/>
      <c r="AR86" s="104"/>
      <c r="AS86" s="106"/>
      <c r="AT86" s="104"/>
      <c r="BY86" s="106"/>
      <c r="CA86" s="104"/>
      <c r="DG86" s="106"/>
      <c r="DI86" s="104"/>
      <c r="DJ86" s="106"/>
      <c r="DK86" s="104"/>
      <c r="DL86" s="106"/>
      <c r="DM86" s="104"/>
    </row>
    <row r="87" spans="2:117" ht="13.5" customHeight="1" x14ac:dyDescent="0.15">
      <c r="G87" s="106"/>
      <c r="H87" s="104"/>
      <c r="AN87" s="106"/>
      <c r="AP87" s="104"/>
      <c r="AQ87" s="106"/>
      <c r="AR87" s="104"/>
      <c r="AS87" s="106"/>
      <c r="AT87" s="104"/>
      <c r="BY87" s="106"/>
      <c r="CA87" s="104"/>
      <c r="DG87" s="106"/>
      <c r="DI87" s="104"/>
      <c r="DJ87" s="106"/>
      <c r="DK87" s="104"/>
      <c r="DL87" s="106"/>
      <c r="DM87" s="104"/>
    </row>
    <row r="88" spans="2:117" ht="13.5" customHeight="1" x14ac:dyDescent="0.15">
      <c r="G88" s="106"/>
      <c r="H88" s="104"/>
      <c r="AN88" s="106"/>
      <c r="AP88" s="104"/>
      <c r="AQ88" s="106"/>
      <c r="AR88" s="104"/>
      <c r="AS88" s="106"/>
      <c r="AT88" s="104"/>
      <c r="BY88" s="106"/>
      <c r="CA88" s="104"/>
      <c r="DG88" s="106"/>
      <c r="DI88" s="104"/>
      <c r="DJ88" s="106"/>
      <c r="DK88" s="104"/>
      <c r="DL88" s="106"/>
      <c r="DM88" s="104"/>
    </row>
    <row r="89" spans="2:117" ht="13.5" customHeight="1" x14ac:dyDescent="0.15">
      <c r="G89" s="106"/>
      <c r="H89" s="104"/>
      <c r="AN89" s="106"/>
      <c r="AP89" s="104"/>
      <c r="AQ89" s="106"/>
      <c r="AR89" s="104"/>
      <c r="AS89" s="106"/>
      <c r="AT89" s="104"/>
      <c r="BY89" s="106"/>
      <c r="CA89" s="104"/>
      <c r="DG89" s="106"/>
      <c r="DI89" s="104"/>
      <c r="DJ89" s="106"/>
      <c r="DK89" s="104"/>
      <c r="DL89" s="106"/>
      <c r="DM89" s="104"/>
    </row>
    <row r="90" spans="2:117" ht="13.5" customHeight="1" x14ac:dyDescent="0.15">
      <c r="G90" s="106"/>
      <c r="H90" s="104"/>
      <c r="AN90" s="106"/>
      <c r="AP90" s="104"/>
      <c r="AQ90" s="106"/>
      <c r="AR90" s="104"/>
      <c r="AS90" s="106"/>
      <c r="AT90" s="104"/>
      <c r="BY90" s="106"/>
      <c r="CA90" s="104"/>
      <c r="DG90" s="106"/>
      <c r="DI90" s="104"/>
      <c r="DJ90" s="106"/>
      <c r="DK90" s="104"/>
      <c r="DL90" s="106"/>
      <c r="DM90" s="104"/>
    </row>
    <row r="91" spans="2:117" ht="13.5" customHeight="1" x14ac:dyDescent="0.15">
      <c r="F91" s="130"/>
      <c r="G91" s="106"/>
      <c r="H91" s="104"/>
      <c r="AN91" s="106"/>
      <c r="AP91" s="104"/>
      <c r="AQ91" s="106"/>
      <c r="AR91" s="104"/>
      <c r="AS91" s="106"/>
      <c r="AT91" s="104"/>
      <c r="BY91" s="106"/>
      <c r="CA91" s="104"/>
      <c r="DG91" s="106"/>
      <c r="DI91" s="104"/>
      <c r="DJ91" s="106"/>
      <c r="DK91" s="104"/>
      <c r="DL91" s="106"/>
      <c r="DM91" s="104"/>
    </row>
    <row r="92" spans="2:117" x14ac:dyDescent="0.15">
      <c r="G92" s="106"/>
      <c r="H92" s="104"/>
      <c r="AN92" s="106"/>
      <c r="AP92" s="104"/>
      <c r="AQ92" s="106"/>
      <c r="AR92" s="104"/>
      <c r="AS92" s="106"/>
      <c r="AT92" s="104"/>
      <c r="BY92" s="106"/>
      <c r="CA92" s="104"/>
      <c r="DG92" s="106"/>
      <c r="DI92" s="104"/>
      <c r="DJ92" s="106"/>
      <c r="DK92" s="104"/>
      <c r="DL92" s="106"/>
      <c r="DM92" s="104"/>
    </row>
    <row r="93" spans="2:117" x14ac:dyDescent="0.15">
      <c r="G93" s="106"/>
      <c r="H93" s="104"/>
      <c r="AN93" s="106"/>
      <c r="AP93" s="104"/>
      <c r="AQ93" s="106"/>
      <c r="AR93" s="104"/>
      <c r="AS93" s="106"/>
      <c r="AT93" s="104"/>
      <c r="BY93" s="106"/>
      <c r="CA93" s="104"/>
      <c r="DG93" s="106"/>
      <c r="DI93" s="104"/>
      <c r="DJ93" s="106"/>
      <c r="DK93" s="104"/>
      <c r="DL93" s="106"/>
      <c r="DM93" s="104"/>
    </row>
    <row r="94" spans="2:117" x14ac:dyDescent="0.15">
      <c r="G94" s="106"/>
      <c r="H94" s="104"/>
      <c r="AN94" s="106"/>
      <c r="AP94" s="104"/>
      <c r="AQ94" s="106"/>
      <c r="AR94" s="104"/>
      <c r="AS94" s="106"/>
      <c r="AT94" s="104"/>
      <c r="BY94" s="106"/>
      <c r="CA94" s="104"/>
      <c r="DG94" s="106"/>
      <c r="DI94" s="104"/>
      <c r="DJ94" s="106"/>
      <c r="DK94" s="104"/>
      <c r="DL94" s="106"/>
      <c r="DM94" s="104"/>
    </row>
    <row r="95" spans="2:117" x14ac:dyDescent="0.15">
      <c r="G95" s="106"/>
      <c r="H95" s="104"/>
      <c r="AN95" s="106"/>
      <c r="AP95" s="104"/>
      <c r="AQ95" s="106"/>
      <c r="AR95" s="104"/>
      <c r="AS95" s="106"/>
      <c r="AT95" s="104"/>
      <c r="BY95" s="106"/>
      <c r="CA95" s="104"/>
      <c r="DG95" s="106"/>
      <c r="DI95" s="104"/>
      <c r="DJ95" s="106"/>
      <c r="DK95" s="104"/>
      <c r="DL95" s="106"/>
      <c r="DM95" s="104"/>
    </row>
    <row r="96" spans="2:117" x14ac:dyDescent="0.15">
      <c r="G96" s="106"/>
      <c r="H96" s="104"/>
      <c r="AN96" s="106"/>
      <c r="AP96" s="104"/>
      <c r="AQ96" s="106"/>
      <c r="AR96" s="104"/>
      <c r="AS96" s="106"/>
      <c r="AT96" s="104"/>
      <c r="BY96" s="106"/>
      <c r="CA96" s="104"/>
      <c r="DG96" s="106"/>
      <c r="DI96" s="104"/>
      <c r="DJ96" s="106"/>
      <c r="DK96" s="104"/>
      <c r="DL96" s="106"/>
      <c r="DM96" s="104"/>
    </row>
    <row r="97" spans="6:117" x14ac:dyDescent="0.15">
      <c r="G97" s="106"/>
      <c r="H97" s="104"/>
      <c r="AN97" s="106"/>
      <c r="AP97" s="104"/>
      <c r="AQ97" s="106"/>
      <c r="AR97" s="104"/>
      <c r="AS97" s="106"/>
      <c r="AT97" s="104"/>
      <c r="BY97" s="106"/>
      <c r="CA97" s="104"/>
      <c r="DG97" s="106"/>
      <c r="DI97" s="104"/>
      <c r="DJ97" s="106"/>
      <c r="DK97" s="104"/>
      <c r="DL97" s="106"/>
      <c r="DM97" s="104"/>
    </row>
    <row r="98" spans="6:117" x14ac:dyDescent="0.15">
      <c r="G98" s="106"/>
      <c r="H98" s="104"/>
      <c r="AN98" s="106"/>
      <c r="AP98" s="104"/>
      <c r="AQ98" s="106"/>
      <c r="AR98" s="104"/>
      <c r="AS98" s="106"/>
      <c r="AT98" s="104"/>
      <c r="BY98" s="106"/>
      <c r="CA98" s="104"/>
      <c r="DG98" s="106"/>
      <c r="DI98" s="104"/>
      <c r="DJ98" s="106"/>
      <c r="DK98" s="104"/>
      <c r="DL98" s="106"/>
      <c r="DM98" s="104"/>
    </row>
    <row r="99" spans="6:117" x14ac:dyDescent="0.15">
      <c r="G99" s="106"/>
      <c r="H99" s="104"/>
      <c r="AN99" s="106"/>
      <c r="AP99" s="104"/>
      <c r="AQ99" s="106"/>
      <c r="AR99" s="104"/>
      <c r="AS99" s="106"/>
      <c r="AT99" s="104"/>
      <c r="BY99" s="106"/>
      <c r="CA99" s="104"/>
      <c r="DG99" s="106"/>
      <c r="DI99" s="104"/>
      <c r="DJ99" s="106"/>
      <c r="DK99" s="104"/>
      <c r="DL99" s="106"/>
      <c r="DM99" s="104"/>
    </row>
    <row r="100" spans="6:117" x14ac:dyDescent="0.15">
      <c r="G100" s="106"/>
      <c r="H100" s="104"/>
      <c r="AN100" s="106"/>
      <c r="AP100" s="104"/>
      <c r="AQ100" s="106"/>
      <c r="AR100" s="104"/>
      <c r="AS100" s="106"/>
      <c r="AT100" s="104"/>
      <c r="BY100" s="106"/>
      <c r="CA100" s="104"/>
      <c r="DG100" s="106"/>
      <c r="DI100" s="104"/>
      <c r="DJ100" s="106"/>
      <c r="DK100" s="104"/>
      <c r="DL100" s="106"/>
      <c r="DM100" s="104"/>
    </row>
    <row r="101" spans="6:117" x14ac:dyDescent="0.15">
      <c r="F101" s="130"/>
      <c r="G101" s="106"/>
      <c r="H101" s="104"/>
      <c r="AN101" s="106"/>
      <c r="AP101" s="104"/>
      <c r="AQ101" s="106"/>
      <c r="AR101" s="104"/>
      <c r="AS101" s="106"/>
      <c r="AT101" s="104"/>
      <c r="BY101" s="106"/>
      <c r="CA101" s="104"/>
      <c r="DG101" s="106"/>
      <c r="DI101" s="104"/>
      <c r="DJ101" s="106"/>
      <c r="DK101" s="104"/>
      <c r="DL101" s="106"/>
      <c r="DM101" s="104"/>
    </row>
    <row r="102" spans="6:117" x14ac:dyDescent="0.15">
      <c r="G102" s="106"/>
      <c r="H102" s="104"/>
      <c r="AN102" s="106"/>
      <c r="AP102" s="104"/>
      <c r="AQ102" s="106"/>
      <c r="AR102" s="104"/>
      <c r="AS102" s="106"/>
      <c r="AT102" s="104"/>
      <c r="BY102" s="106"/>
      <c r="CA102" s="104"/>
      <c r="DG102" s="106"/>
      <c r="DI102" s="104"/>
      <c r="DJ102" s="106"/>
      <c r="DK102" s="104"/>
      <c r="DL102" s="106"/>
      <c r="DM102" s="104"/>
    </row>
    <row r="103" spans="6:117" x14ac:dyDescent="0.15">
      <c r="G103" s="106"/>
      <c r="H103" s="104"/>
      <c r="AN103" s="106"/>
      <c r="AP103" s="104"/>
      <c r="AQ103" s="106"/>
      <c r="AR103" s="104"/>
      <c r="AS103" s="106"/>
      <c r="AT103" s="104"/>
      <c r="BY103" s="106"/>
      <c r="CA103" s="104"/>
      <c r="DG103" s="106"/>
      <c r="DI103" s="104"/>
      <c r="DJ103" s="106"/>
      <c r="DK103" s="104"/>
      <c r="DL103" s="106"/>
      <c r="DM103" s="104"/>
    </row>
    <row r="104" spans="6:117" x14ac:dyDescent="0.15">
      <c r="F104" s="106"/>
      <c r="G104" s="106"/>
      <c r="H104" s="104"/>
      <c r="AN104" s="106"/>
      <c r="AP104" s="104"/>
      <c r="AQ104" s="106"/>
      <c r="AR104" s="104"/>
      <c r="AS104" s="106"/>
      <c r="AT104" s="104"/>
      <c r="BY104" s="106"/>
      <c r="CA104" s="104"/>
      <c r="DG104" s="106"/>
      <c r="DI104" s="104"/>
      <c r="DJ104" s="106"/>
      <c r="DK104" s="104"/>
      <c r="DL104" s="106"/>
      <c r="DM104" s="104"/>
    </row>
    <row r="105" spans="6:117" x14ac:dyDescent="0.15">
      <c r="F105" s="106"/>
      <c r="G105" s="106"/>
      <c r="H105" s="104"/>
      <c r="AN105" s="106"/>
      <c r="AP105" s="104"/>
      <c r="AQ105" s="106"/>
      <c r="AR105" s="104"/>
      <c r="AS105" s="106"/>
      <c r="AT105" s="104"/>
      <c r="BY105" s="106"/>
      <c r="CA105" s="104"/>
      <c r="DG105" s="106"/>
      <c r="DI105" s="104"/>
      <c r="DJ105" s="106"/>
      <c r="DK105" s="104"/>
      <c r="DL105" s="106"/>
      <c r="DM105" s="104"/>
    </row>
    <row r="106" spans="6:117" x14ac:dyDescent="0.15">
      <c r="G106" s="106"/>
      <c r="H106" s="104"/>
      <c r="AN106" s="106"/>
      <c r="AP106" s="104"/>
      <c r="AQ106" s="106"/>
      <c r="AR106" s="104"/>
      <c r="AS106" s="106"/>
      <c r="AT106" s="104"/>
      <c r="BY106" s="106"/>
      <c r="CA106" s="104"/>
      <c r="DG106" s="106"/>
      <c r="DI106" s="104"/>
      <c r="DJ106" s="106"/>
      <c r="DK106" s="104"/>
      <c r="DL106" s="106"/>
      <c r="DM106" s="104"/>
    </row>
    <row r="107" spans="6:117" x14ac:dyDescent="0.15">
      <c r="F107" s="106"/>
      <c r="G107" s="106"/>
      <c r="H107" s="104"/>
      <c r="AN107" s="106"/>
      <c r="AP107" s="104"/>
      <c r="AQ107" s="106"/>
      <c r="AR107" s="104"/>
      <c r="AS107" s="106"/>
      <c r="AT107" s="104"/>
      <c r="BY107" s="106"/>
      <c r="CA107" s="104"/>
      <c r="DG107" s="106"/>
      <c r="DI107" s="104"/>
      <c r="DJ107" s="106"/>
      <c r="DK107" s="104"/>
      <c r="DL107" s="106"/>
      <c r="DM107" s="104"/>
    </row>
    <row r="108" spans="6:117" x14ac:dyDescent="0.15">
      <c r="G108" s="106"/>
      <c r="H108" s="104"/>
      <c r="AN108" s="106"/>
      <c r="AP108" s="104"/>
      <c r="AQ108" s="106"/>
      <c r="AR108" s="104"/>
      <c r="AS108" s="106"/>
      <c r="AT108" s="104"/>
      <c r="BY108" s="106"/>
      <c r="CA108" s="104"/>
      <c r="DG108" s="106"/>
      <c r="DI108" s="104"/>
      <c r="DJ108" s="106"/>
      <c r="DK108" s="104"/>
      <c r="DL108" s="106"/>
      <c r="DM108" s="104"/>
    </row>
    <row r="109" spans="6:117" x14ac:dyDescent="0.15">
      <c r="F109" s="106"/>
      <c r="G109" s="106"/>
      <c r="H109" s="104"/>
      <c r="AN109" s="106"/>
      <c r="AP109" s="104"/>
      <c r="AQ109" s="106"/>
      <c r="AR109" s="104"/>
      <c r="AS109" s="106"/>
      <c r="AT109" s="104"/>
      <c r="BY109" s="106"/>
      <c r="CA109" s="104"/>
      <c r="DG109" s="106"/>
      <c r="DI109" s="104"/>
      <c r="DJ109" s="106"/>
      <c r="DK109" s="104"/>
      <c r="DL109" s="106"/>
      <c r="DM109" s="104"/>
    </row>
    <row r="110" spans="6:117" x14ac:dyDescent="0.15">
      <c r="G110" s="106"/>
      <c r="H110" s="104"/>
      <c r="AN110" s="106"/>
      <c r="AP110" s="104"/>
      <c r="AQ110" s="106"/>
      <c r="AR110" s="104"/>
      <c r="AS110" s="106"/>
      <c r="AT110" s="104"/>
      <c r="BY110" s="106"/>
      <c r="CA110" s="104"/>
      <c r="DG110" s="106"/>
      <c r="DI110" s="104"/>
      <c r="DJ110" s="106"/>
      <c r="DK110" s="104"/>
      <c r="DL110" s="106"/>
      <c r="DM110" s="104"/>
    </row>
    <row r="111" spans="6:117" x14ac:dyDescent="0.15">
      <c r="G111" s="106"/>
      <c r="H111" s="104"/>
      <c r="AN111" s="106"/>
      <c r="AP111" s="104"/>
      <c r="AQ111" s="106"/>
      <c r="AR111" s="104"/>
      <c r="AS111" s="106"/>
      <c r="AT111" s="104"/>
      <c r="BY111" s="106"/>
      <c r="CA111" s="104"/>
      <c r="DG111" s="106"/>
      <c r="DI111" s="104"/>
      <c r="DJ111" s="106"/>
      <c r="DK111" s="104"/>
      <c r="DL111" s="106"/>
      <c r="DM111" s="104"/>
    </row>
    <row r="112" spans="6:117" x14ac:dyDescent="0.15">
      <c r="F112" s="130"/>
      <c r="G112" s="106"/>
      <c r="H112" s="104"/>
      <c r="AN112" s="106"/>
      <c r="AP112" s="104"/>
      <c r="AQ112" s="106"/>
      <c r="AR112" s="104"/>
      <c r="AS112" s="106"/>
      <c r="AT112" s="104"/>
      <c r="BY112" s="106"/>
      <c r="CA112" s="104"/>
      <c r="DG112" s="106"/>
      <c r="DI112" s="104"/>
      <c r="DJ112" s="106"/>
      <c r="DK112" s="104"/>
      <c r="DL112" s="106"/>
      <c r="DM112" s="104"/>
    </row>
    <row r="113" spans="6:117" x14ac:dyDescent="0.15">
      <c r="F113" s="130"/>
      <c r="G113" s="106"/>
      <c r="H113" s="104"/>
      <c r="AN113" s="106"/>
      <c r="AP113" s="104"/>
      <c r="AQ113" s="106"/>
      <c r="AR113" s="104"/>
      <c r="AS113" s="106"/>
      <c r="AT113" s="104"/>
      <c r="BY113" s="106"/>
      <c r="CA113" s="104"/>
      <c r="DG113" s="106"/>
      <c r="DI113" s="104"/>
      <c r="DJ113" s="106"/>
      <c r="DK113" s="104"/>
      <c r="DL113" s="106"/>
      <c r="DM113" s="104"/>
    </row>
    <row r="114" spans="6:117" x14ac:dyDescent="0.15">
      <c r="F114" s="130"/>
      <c r="G114" s="106"/>
      <c r="H114" s="104"/>
      <c r="AN114" s="106"/>
      <c r="AP114" s="104"/>
      <c r="AQ114" s="106"/>
      <c r="AR114" s="104"/>
      <c r="AS114" s="106"/>
      <c r="AT114" s="104"/>
      <c r="BY114" s="106"/>
      <c r="CA114" s="104"/>
      <c r="DG114" s="106"/>
      <c r="DI114" s="104"/>
      <c r="DJ114" s="106"/>
      <c r="DK114" s="104"/>
      <c r="DL114" s="106"/>
      <c r="DM114" s="104"/>
    </row>
    <row r="115" spans="6:117" x14ac:dyDescent="0.15">
      <c r="F115" s="130"/>
      <c r="G115" s="106"/>
      <c r="H115" s="104"/>
      <c r="AN115" s="106"/>
      <c r="AP115" s="104"/>
      <c r="AQ115" s="106"/>
      <c r="AR115" s="104"/>
      <c r="AS115" s="106"/>
      <c r="AT115" s="104"/>
      <c r="BY115" s="106"/>
      <c r="CA115" s="104"/>
      <c r="DG115" s="106"/>
      <c r="DI115" s="104"/>
      <c r="DJ115" s="106"/>
      <c r="DK115" s="104"/>
      <c r="DL115" s="106"/>
      <c r="DM115" s="104"/>
    </row>
    <row r="116" spans="6:117" x14ac:dyDescent="0.15">
      <c r="F116" s="130"/>
      <c r="G116" s="106"/>
      <c r="H116" s="104"/>
      <c r="AN116" s="106"/>
      <c r="AP116" s="104"/>
      <c r="AQ116" s="106"/>
      <c r="AR116" s="104"/>
      <c r="AS116" s="106"/>
      <c r="AT116" s="104"/>
      <c r="BY116" s="106"/>
      <c r="CA116" s="104"/>
      <c r="DG116" s="106"/>
      <c r="DI116" s="104"/>
      <c r="DJ116" s="106"/>
      <c r="DK116" s="104"/>
      <c r="DL116" s="106"/>
      <c r="DM116" s="104"/>
    </row>
    <row r="117" spans="6:117" x14ac:dyDescent="0.15">
      <c r="F117" s="130"/>
      <c r="G117" s="106"/>
      <c r="H117" s="104"/>
      <c r="AN117" s="106"/>
      <c r="AP117" s="104"/>
      <c r="AQ117" s="106"/>
      <c r="AR117" s="104"/>
      <c r="AS117" s="106"/>
      <c r="AT117" s="104"/>
      <c r="BY117" s="106"/>
      <c r="CA117" s="104"/>
      <c r="DG117" s="106"/>
      <c r="DI117" s="104"/>
      <c r="DJ117" s="106"/>
      <c r="DK117" s="104"/>
      <c r="DL117" s="106"/>
      <c r="DM117" s="104"/>
    </row>
    <row r="118" spans="6:117" x14ac:dyDescent="0.15">
      <c r="F118" s="130"/>
      <c r="G118" s="106"/>
      <c r="H118" s="104"/>
      <c r="AN118" s="106"/>
      <c r="AP118" s="104"/>
      <c r="AQ118" s="106"/>
      <c r="AR118" s="104"/>
      <c r="AS118" s="106"/>
      <c r="AT118" s="104"/>
      <c r="BY118" s="106"/>
      <c r="CA118" s="104"/>
      <c r="DG118" s="106"/>
      <c r="DI118" s="104"/>
      <c r="DJ118" s="106"/>
      <c r="DK118" s="104"/>
      <c r="DL118" s="106"/>
      <c r="DM118" s="104"/>
    </row>
    <row r="119" spans="6:117" x14ac:dyDescent="0.15">
      <c r="G119" s="106"/>
      <c r="H119" s="104"/>
      <c r="AN119" s="106"/>
      <c r="AP119" s="104"/>
      <c r="AQ119" s="106"/>
      <c r="AR119" s="104"/>
      <c r="AS119" s="106"/>
      <c r="AT119" s="104"/>
      <c r="BY119" s="106"/>
      <c r="CA119" s="104"/>
      <c r="DG119" s="106"/>
      <c r="DI119" s="104"/>
      <c r="DJ119" s="106"/>
      <c r="DK119" s="104"/>
      <c r="DL119" s="106"/>
      <c r="DM119" s="104"/>
    </row>
    <row r="120" spans="6:117" x14ac:dyDescent="0.15">
      <c r="G120" s="106"/>
      <c r="H120" s="104"/>
      <c r="AN120" s="106"/>
      <c r="AP120" s="104"/>
      <c r="AQ120" s="106"/>
      <c r="AR120" s="104"/>
      <c r="AS120" s="106"/>
      <c r="AT120" s="104"/>
      <c r="BY120" s="106"/>
      <c r="CA120" s="104"/>
      <c r="DG120" s="106"/>
      <c r="DI120" s="104"/>
      <c r="DJ120" s="106"/>
      <c r="DK120" s="104"/>
      <c r="DL120" s="106"/>
      <c r="DM120" s="104"/>
    </row>
    <row r="121" spans="6:117" x14ac:dyDescent="0.15">
      <c r="G121" s="106"/>
      <c r="H121" s="104"/>
      <c r="AN121" s="106"/>
      <c r="AP121" s="104"/>
      <c r="AQ121" s="106"/>
      <c r="AR121" s="104"/>
      <c r="AS121" s="106"/>
      <c r="AT121" s="104"/>
      <c r="BY121" s="106"/>
      <c r="CA121" s="104"/>
      <c r="DG121" s="106"/>
      <c r="DI121" s="104"/>
      <c r="DJ121" s="106"/>
      <c r="DK121" s="104"/>
      <c r="DL121" s="106"/>
      <c r="DM121" s="104"/>
    </row>
    <row r="122" spans="6:117" x14ac:dyDescent="0.15">
      <c r="G122" s="106"/>
      <c r="H122" s="104"/>
      <c r="AN122" s="106"/>
      <c r="AP122" s="104"/>
      <c r="AQ122" s="106"/>
      <c r="AR122" s="104"/>
      <c r="AS122" s="106"/>
      <c r="AT122" s="104"/>
      <c r="BY122" s="106"/>
      <c r="CA122" s="104"/>
      <c r="DG122" s="106"/>
      <c r="DI122" s="104"/>
      <c r="DJ122" s="106"/>
      <c r="DK122" s="104"/>
      <c r="DL122" s="106"/>
      <c r="DM122" s="104"/>
    </row>
    <row r="123" spans="6:117" x14ac:dyDescent="0.15">
      <c r="G123" s="106"/>
      <c r="H123" s="104"/>
      <c r="AN123" s="106"/>
      <c r="AP123" s="104"/>
      <c r="AQ123" s="106"/>
      <c r="AR123" s="104"/>
      <c r="AS123" s="106"/>
      <c r="AT123" s="104"/>
      <c r="BY123" s="106"/>
      <c r="CA123" s="104"/>
      <c r="DG123" s="106"/>
      <c r="DI123" s="104"/>
      <c r="DJ123" s="106"/>
      <c r="DK123" s="104"/>
      <c r="DL123" s="106"/>
      <c r="DM123" s="104"/>
    </row>
    <row r="124" spans="6:117" x14ac:dyDescent="0.15">
      <c r="G124" s="106"/>
      <c r="H124" s="104"/>
      <c r="AN124" s="106"/>
      <c r="AP124" s="104"/>
      <c r="AQ124" s="106"/>
      <c r="AR124" s="104"/>
      <c r="AS124" s="106"/>
      <c r="AT124" s="104"/>
      <c r="BY124" s="106"/>
      <c r="CA124" s="104"/>
      <c r="DG124" s="106"/>
      <c r="DI124" s="104"/>
      <c r="DJ124" s="106"/>
      <c r="DK124" s="104"/>
      <c r="DL124" s="106"/>
      <c r="DM124" s="104"/>
    </row>
    <row r="125" spans="6:117" x14ac:dyDescent="0.15">
      <c r="G125" s="106"/>
      <c r="H125" s="104"/>
      <c r="AN125" s="106"/>
      <c r="AP125" s="104"/>
      <c r="AQ125" s="106"/>
      <c r="AR125" s="104"/>
      <c r="AS125" s="106"/>
      <c r="AT125" s="104"/>
      <c r="BY125" s="106"/>
      <c r="CA125" s="104"/>
      <c r="DG125" s="106"/>
      <c r="DI125" s="104"/>
      <c r="DJ125" s="106"/>
      <c r="DK125" s="104"/>
      <c r="DL125" s="106"/>
      <c r="DM125" s="104"/>
    </row>
    <row r="126" spans="6:117" x14ac:dyDescent="0.15">
      <c r="G126" s="106"/>
      <c r="H126" s="104"/>
      <c r="AN126" s="106"/>
      <c r="AP126" s="104"/>
      <c r="AQ126" s="106"/>
      <c r="AR126" s="104"/>
      <c r="AS126" s="106"/>
      <c r="AT126" s="104"/>
      <c r="BY126" s="106"/>
      <c r="CA126" s="104"/>
      <c r="DG126" s="106"/>
      <c r="DI126" s="104"/>
      <c r="DJ126" s="106"/>
      <c r="DK126" s="104"/>
      <c r="DL126" s="106"/>
      <c r="DM126" s="104"/>
    </row>
    <row r="127" spans="6:117" x14ac:dyDescent="0.15">
      <c r="G127" s="106"/>
      <c r="H127" s="104"/>
      <c r="AN127" s="106"/>
      <c r="AP127" s="104"/>
      <c r="AQ127" s="106"/>
      <c r="AR127" s="104"/>
      <c r="AS127" s="106"/>
      <c r="AT127" s="104"/>
      <c r="BY127" s="106"/>
      <c r="CA127" s="104"/>
      <c r="DG127" s="106"/>
      <c r="DI127" s="104"/>
      <c r="DJ127" s="106"/>
      <c r="DK127" s="104"/>
      <c r="DL127" s="106"/>
      <c r="DM127" s="104"/>
    </row>
    <row r="128" spans="6:117" x14ac:dyDescent="0.15">
      <c r="G128" s="106"/>
      <c r="H128" s="104"/>
      <c r="AN128" s="106"/>
      <c r="AP128" s="104"/>
      <c r="AQ128" s="106"/>
      <c r="AR128" s="104"/>
      <c r="AS128" s="106"/>
      <c r="AT128" s="104"/>
      <c r="BY128" s="106"/>
      <c r="CA128" s="104"/>
      <c r="DG128" s="106"/>
      <c r="DI128" s="104"/>
      <c r="DJ128" s="106"/>
      <c r="DK128" s="104"/>
      <c r="DL128" s="106"/>
      <c r="DM128" s="104"/>
    </row>
    <row r="129" spans="6:117" x14ac:dyDescent="0.15">
      <c r="G129" s="106"/>
      <c r="H129" s="104"/>
      <c r="AN129" s="106"/>
      <c r="AP129" s="104"/>
      <c r="AQ129" s="106"/>
      <c r="AR129" s="104"/>
      <c r="AS129" s="106"/>
      <c r="AT129" s="104"/>
      <c r="BY129" s="106"/>
      <c r="CA129" s="104"/>
      <c r="DG129" s="106"/>
      <c r="DI129" s="104"/>
      <c r="DJ129" s="106"/>
      <c r="DK129" s="104"/>
      <c r="DL129" s="106"/>
      <c r="DM129" s="104"/>
    </row>
    <row r="130" spans="6:117" x14ac:dyDescent="0.15">
      <c r="G130" s="106"/>
      <c r="H130" s="104"/>
      <c r="AN130" s="106"/>
      <c r="AP130" s="104"/>
      <c r="AQ130" s="106"/>
      <c r="AR130" s="104"/>
      <c r="AS130" s="106"/>
      <c r="AT130" s="104"/>
      <c r="BY130" s="106"/>
      <c r="CA130" s="104"/>
      <c r="DG130" s="106"/>
      <c r="DI130" s="104"/>
      <c r="DJ130" s="106"/>
      <c r="DK130" s="104"/>
      <c r="DL130" s="106"/>
      <c r="DM130" s="104"/>
    </row>
    <row r="131" spans="6:117" x14ac:dyDescent="0.15">
      <c r="G131" s="106"/>
      <c r="H131" s="104"/>
      <c r="AN131" s="106"/>
      <c r="AP131" s="104"/>
      <c r="AQ131" s="106"/>
      <c r="AR131" s="104"/>
      <c r="AS131" s="106"/>
      <c r="AT131" s="104"/>
      <c r="BY131" s="106"/>
      <c r="CA131" s="104"/>
      <c r="DG131" s="106"/>
      <c r="DI131" s="104"/>
      <c r="DJ131" s="106"/>
      <c r="DK131" s="104"/>
      <c r="DL131" s="106"/>
      <c r="DM131" s="104"/>
    </row>
    <row r="132" spans="6:117" x14ac:dyDescent="0.15">
      <c r="G132" s="106"/>
      <c r="H132" s="104"/>
      <c r="AN132" s="106"/>
      <c r="AP132" s="104"/>
      <c r="AQ132" s="106"/>
      <c r="AR132" s="104"/>
      <c r="AS132" s="106"/>
      <c r="AT132" s="104"/>
      <c r="BY132" s="106"/>
      <c r="CA132" s="104"/>
      <c r="DG132" s="106"/>
      <c r="DI132" s="104"/>
      <c r="DJ132" s="106"/>
      <c r="DK132" s="104"/>
      <c r="DL132" s="106"/>
      <c r="DM132" s="104"/>
    </row>
    <row r="133" spans="6:117" x14ac:dyDescent="0.15">
      <c r="F133" s="130"/>
      <c r="G133" s="164"/>
      <c r="H133" s="164"/>
      <c r="I133" s="164"/>
      <c r="J133" s="164"/>
      <c r="K133" s="164"/>
      <c r="L133" s="164"/>
      <c r="M133" s="164"/>
      <c r="N133" s="164"/>
      <c r="O133" s="164"/>
      <c r="P133" s="164"/>
      <c r="Q133" s="164"/>
      <c r="R133" s="164"/>
      <c r="S133" s="164"/>
      <c r="T133" s="164"/>
      <c r="U133" s="164"/>
      <c r="V133" s="164"/>
      <c r="W133" s="164"/>
      <c r="X133" s="164"/>
      <c r="Y133" s="164"/>
      <c r="Z133" s="164"/>
      <c r="AA133" s="164"/>
      <c r="AB133" s="164"/>
      <c r="AC133" s="164"/>
      <c r="AD133" s="164"/>
      <c r="AE133" s="164"/>
      <c r="AF133" s="164"/>
      <c r="AG133" s="164"/>
      <c r="AH133" s="164"/>
      <c r="AI133" s="164"/>
      <c r="AJ133" s="164"/>
      <c r="AK133" s="164"/>
      <c r="AL133" s="164"/>
      <c r="AM133" s="164"/>
      <c r="AN133" s="164"/>
      <c r="AO133" s="164"/>
      <c r="AP133" s="164"/>
      <c r="AQ133" s="164"/>
      <c r="AR133" s="164"/>
      <c r="AS133" s="164"/>
      <c r="AT133" s="164"/>
      <c r="AU133" s="164"/>
      <c r="AV133" s="164"/>
      <c r="AW133" s="164"/>
      <c r="AX133" s="164"/>
      <c r="AY133" s="164"/>
      <c r="AZ133" s="164"/>
      <c r="BA133" s="164"/>
      <c r="BB133" s="164"/>
      <c r="BC133" s="164"/>
      <c r="BD133" s="164"/>
      <c r="BE133" s="164"/>
      <c r="BF133" s="164"/>
      <c r="BG133" s="164"/>
      <c r="BH133" s="164"/>
      <c r="BI133" s="164"/>
      <c r="BJ133" s="164"/>
      <c r="BK133" s="164"/>
      <c r="BL133" s="164"/>
      <c r="BM133" s="164"/>
      <c r="BN133" s="164"/>
      <c r="BO133" s="164"/>
      <c r="BP133" s="164"/>
      <c r="BQ133" s="164"/>
      <c r="BR133" s="164"/>
      <c r="BS133" s="164"/>
      <c r="BT133" s="164"/>
      <c r="BU133" s="164"/>
      <c r="BV133" s="164"/>
      <c r="BW133" s="164"/>
      <c r="BX133" s="164"/>
      <c r="BY133" s="164"/>
      <c r="BZ133" s="164"/>
      <c r="CA133" s="164"/>
      <c r="CB133" s="164"/>
      <c r="CC133" s="164"/>
      <c r="CD133" s="164"/>
      <c r="CE133" s="164"/>
      <c r="DG133" s="106"/>
      <c r="DI133" s="104"/>
      <c r="DJ133" s="106"/>
      <c r="DK133" s="104"/>
      <c r="DL133" s="106"/>
      <c r="DM133" s="104"/>
    </row>
    <row r="134" spans="6:117" x14ac:dyDescent="0.15">
      <c r="F134" s="130"/>
      <c r="G134" s="164"/>
      <c r="H134" s="164"/>
      <c r="I134" s="164"/>
      <c r="J134" s="164"/>
      <c r="K134" s="164"/>
      <c r="L134" s="164"/>
      <c r="M134" s="164"/>
      <c r="N134" s="164"/>
      <c r="O134" s="164"/>
      <c r="P134" s="164"/>
      <c r="Q134" s="164"/>
      <c r="R134" s="164"/>
      <c r="S134" s="164"/>
      <c r="T134" s="164"/>
      <c r="U134" s="164"/>
      <c r="V134" s="164"/>
      <c r="W134" s="164"/>
      <c r="X134" s="164"/>
      <c r="Y134" s="164"/>
      <c r="Z134" s="164"/>
      <c r="AA134" s="164"/>
      <c r="AB134" s="164"/>
      <c r="AC134" s="164"/>
      <c r="AD134" s="164"/>
      <c r="AE134" s="164"/>
      <c r="AF134" s="164"/>
      <c r="AG134" s="164"/>
      <c r="AH134" s="164"/>
      <c r="AI134" s="164"/>
      <c r="AJ134" s="164"/>
      <c r="AK134" s="164"/>
      <c r="AL134" s="164"/>
      <c r="AM134" s="164"/>
      <c r="AN134" s="164"/>
      <c r="AO134" s="164"/>
      <c r="AP134" s="164"/>
      <c r="AQ134" s="164"/>
      <c r="AR134" s="164"/>
      <c r="AS134" s="164"/>
      <c r="AT134" s="164"/>
      <c r="AU134" s="164"/>
      <c r="AV134" s="164"/>
      <c r="AW134" s="164"/>
      <c r="AX134" s="164"/>
      <c r="AY134" s="164"/>
      <c r="AZ134" s="164"/>
      <c r="BA134" s="164"/>
      <c r="BB134" s="164"/>
      <c r="BC134" s="164"/>
      <c r="BD134" s="164"/>
      <c r="BE134" s="164"/>
      <c r="BF134" s="164"/>
      <c r="BG134" s="164"/>
      <c r="BH134" s="164"/>
      <c r="BI134" s="164"/>
      <c r="BJ134" s="164"/>
      <c r="BK134" s="164"/>
      <c r="BL134" s="164"/>
      <c r="BM134" s="164"/>
      <c r="BN134" s="164"/>
      <c r="BO134" s="164"/>
      <c r="BP134" s="164"/>
      <c r="BQ134" s="164"/>
      <c r="BR134" s="164"/>
      <c r="BS134" s="164"/>
      <c r="BT134" s="164"/>
      <c r="BU134" s="164"/>
      <c r="BV134" s="164"/>
      <c r="BW134" s="164"/>
      <c r="BX134" s="164"/>
      <c r="BY134" s="164"/>
      <c r="BZ134" s="164"/>
      <c r="CA134" s="164"/>
      <c r="CB134" s="164"/>
      <c r="CC134" s="164"/>
      <c r="CD134" s="164"/>
      <c r="CE134" s="164"/>
      <c r="CF134" s="164"/>
    </row>
    <row r="135" spans="6:117" x14ac:dyDescent="0.15">
      <c r="F135" s="130"/>
      <c r="G135" s="164"/>
      <c r="H135" s="164"/>
      <c r="I135" s="164"/>
      <c r="J135" s="164"/>
      <c r="K135" s="164"/>
      <c r="L135" s="164"/>
      <c r="M135" s="164"/>
      <c r="N135" s="164"/>
      <c r="O135" s="164"/>
      <c r="P135" s="164"/>
      <c r="Q135" s="164"/>
      <c r="R135" s="164"/>
      <c r="S135" s="164"/>
      <c r="T135" s="164"/>
      <c r="U135" s="164"/>
      <c r="V135" s="164"/>
      <c r="W135" s="164"/>
      <c r="X135" s="164"/>
      <c r="Y135" s="164"/>
      <c r="Z135" s="164"/>
      <c r="AA135" s="164"/>
      <c r="AB135" s="164"/>
      <c r="AC135" s="164"/>
      <c r="AD135" s="164"/>
      <c r="AE135" s="164"/>
      <c r="AF135" s="164"/>
      <c r="AG135" s="164"/>
      <c r="AH135" s="164"/>
      <c r="AI135" s="164"/>
      <c r="AJ135" s="164"/>
      <c r="AK135" s="164"/>
      <c r="AL135" s="164"/>
      <c r="AM135" s="164"/>
      <c r="AN135" s="164"/>
      <c r="AO135" s="164"/>
      <c r="AP135" s="164"/>
      <c r="AQ135" s="164"/>
      <c r="AR135" s="164"/>
      <c r="AS135" s="164"/>
      <c r="AT135" s="164"/>
      <c r="AU135" s="164"/>
      <c r="AV135" s="164"/>
      <c r="AW135" s="164"/>
      <c r="AX135" s="164"/>
      <c r="AY135" s="164"/>
      <c r="AZ135" s="164"/>
      <c r="BA135" s="164"/>
      <c r="BB135" s="164"/>
      <c r="BC135" s="164"/>
      <c r="BD135" s="164"/>
      <c r="BE135" s="164"/>
      <c r="BF135" s="164"/>
      <c r="BG135" s="164"/>
      <c r="BH135" s="164"/>
      <c r="BI135" s="164"/>
      <c r="BJ135" s="164"/>
      <c r="BK135" s="164"/>
      <c r="BL135" s="164"/>
      <c r="BM135" s="164"/>
      <c r="BN135" s="164"/>
      <c r="BO135" s="164"/>
      <c r="BP135" s="164"/>
      <c r="BQ135" s="164"/>
      <c r="BR135" s="164"/>
      <c r="BS135" s="164"/>
      <c r="BT135" s="164"/>
      <c r="BU135" s="164"/>
      <c r="BV135" s="164"/>
      <c r="BW135" s="164"/>
      <c r="BX135" s="164"/>
      <c r="BY135" s="164"/>
      <c r="BZ135" s="164"/>
      <c r="CA135" s="164"/>
      <c r="CB135" s="164"/>
      <c r="CC135" s="164"/>
      <c r="CD135" s="164"/>
      <c r="CE135" s="164"/>
      <c r="CF135" s="164"/>
    </row>
    <row r="136" spans="6:117" x14ac:dyDescent="0.15">
      <c r="F136" s="130"/>
      <c r="G136" s="164"/>
      <c r="H136" s="164"/>
      <c r="I136" s="164"/>
      <c r="J136" s="164"/>
      <c r="K136" s="164"/>
      <c r="L136" s="164"/>
      <c r="M136" s="164"/>
      <c r="N136" s="164"/>
      <c r="O136" s="164"/>
      <c r="P136" s="164"/>
      <c r="Q136" s="164"/>
      <c r="R136" s="164"/>
      <c r="S136" s="164"/>
      <c r="T136" s="164"/>
      <c r="U136" s="164"/>
      <c r="V136" s="164"/>
      <c r="W136" s="164"/>
      <c r="X136" s="164"/>
      <c r="Y136" s="164"/>
      <c r="Z136" s="164"/>
      <c r="AA136" s="164"/>
      <c r="AB136" s="164"/>
      <c r="AC136" s="164"/>
      <c r="AD136" s="164"/>
      <c r="AE136" s="164"/>
      <c r="AF136" s="164"/>
      <c r="AG136" s="164"/>
      <c r="AH136" s="164"/>
      <c r="AI136" s="164"/>
      <c r="AJ136" s="164"/>
      <c r="AK136" s="164"/>
      <c r="AL136" s="164"/>
      <c r="AM136" s="164"/>
      <c r="AN136" s="164"/>
      <c r="AO136" s="164"/>
      <c r="AP136" s="164"/>
      <c r="AQ136" s="164"/>
      <c r="AR136" s="164"/>
      <c r="AS136" s="164"/>
      <c r="AT136" s="164"/>
      <c r="AU136" s="164"/>
      <c r="AV136" s="164"/>
      <c r="AW136" s="164"/>
      <c r="AX136" s="164"/>
      <c r="AY136" s="164"/>
      <c r="AZ136" s="164"/>
      <c r="BA136" s="164"/>
      <c r="BB136" s="164"/>
      <c r="BC136" s="164"/>
      <c r="BD136" s="164"/>
      <c r="BE136" s="164"/>
      <c r="BF136" s="164"/>
      <c r="BG136" s="164"/>
      <c r="BH136" s="164"/>
      <c r="BI136" s="164"/>
      <c r="BJ136" s="164"/>
      <c r="BK136" s="164"/>
      <c r="BL136" s="164"/>
      <c r="BM136" s="164"/>
      <c r="BN136" s="164"/>
      <c r="BO136" s="164"/>
      <c r="BP136" s="164"/>
      <c r="BQ136" s="164"/>
      <c r="BR136" s="164"/>
      <c r="BS136" s="164"/>
      <c r="BT136" s="164"/>
      <c r="BU136" s="164"/>
      <c r="BV136" s="164"/>
      <c r="BW136" s="164"/>
      <c r="BX136" s="164"/>
      <c r="BY136" s="164"/>
      <c r="BZ136" s="164"/>
      <c r="CA136" s="164"/>
      <c r="CB136" s="164"/>
      <c r="CC136" s="164"/>
      <c r="CD136" s="164"/>
      <c r="CE136" s="164"/>
      <c r="CF136" s="164"/>
    </row>
    <row r="137" spans="6:117" x14ac:dyDescent="0.15">
      <c r="F137" s="130"/>
      <c r="G137" s="164"/>
      <c r="H137" s="164"/>
      <c r="I137" s="164"/>
      <c r="J137" s="164"/>
      <c r="K137" s="164"/>
      <c r="L137" s="164"/>
      <c r="M137" s="164"/>
      <c r="N137" s="164"/>
      <c r="O137" s="164"/>
      <c r="P137" s="164"/>
      <c r="Q137" s="164"/>
      <c r="R137" s="164"/>
      <c r="S137" s="164"/>
      <c r="T137" s="164"/>
      <c r="U137" s="164"/>
      <c r="V137" s="164"/>
      <c r="W137" s="164"/>
      <c r="X137" s="164"/>
      <c r="Y137" s="164"/>
      <c r="Z137" s="164"/>
      <c r="AA137" s="164"/>
      <c r="AB137" s="164"/>
      <c r="AC137" s="164"/>
      <c r="AD137" s="164"/>
      <c r="AE137" s="164"/>
      <c r="AF137" s="164"/>
      <c r="AG137" s="164"/>
      <c r="AH137" s="164"/>
      <c r="AI137" s="164"/>
      <c r="AJ137" s="164"/>
      <c r="AK137" s="164"/>
      <c r="AL137" s="164"/>
      <c r="AM137" s="164"/>
      <c r="AN137" s="164"/>
      <c r="AO137" s="164"/>
      <c r="AP137" s="164"/>
      <c r="AQ137" s="164"/>
      <c r="AR137" s="164"/>
      <c r="AS137" s="164"/>
      <c r="AT137" s="164"/>
      <c r="AU137" s="164"/>
      <c r="AV137" s="164"/>
      <c r="AW137" s="164"/>
      <c r="AX137" s="164"/>
      <c r="AY137" s="164"/>
      <c r="AZ137" s="164"/>
      <c r="BA137" s="164"/>
      <c r="BB137" s="164"/>
      <c r="BC137" s="164"/>
      <c r="BD137" s="164"/>
      <c r="BE137" s="164"/>
      <c r="BF137" s="164"/>
      <c r="BG137" s="164"/>
      <c r="BH137" s="164"/>
      <c r="BI137" s="164"/>
      <c r="BJ137" s="164"/>
      <c r="BK137" s="164"/>
      <c r="BL137" s="164"/>
      <c r="BM137" s="164"/>
      <c r="BN137" s="164"/>
      <c r="BO137" s="164"/>
      <c r="BP137" s="164"/>
      <c r="BQ137" s="164"/>
      <c r="BR137" s="164"/>
      <c r="BS137" s="164"/>
      <c r="BT137" s="164"/>
      <c r="BU137" s="164"/>
      <c r="BV137" s="164"/>
      <c r="BW137" s="164"/>
      <c r="BX137" s="164"/>
      <c r="BY137" s="164"/>
      <c r="BZ137" s="164"/>
      <c r="CA137" s="164"/>
      <c r="CB137" s="164"/>
      <c r="CC137" s="164"/>
      <c r="CD137" s="164"/>
      <c r="CE137" s="164"/>
      <c r="CF137" s="164"/>
    </row>
    <row r="138" spans="6:117" x14ac:dyDescent="0.15">
      <c r="F138" s="130"/>
      <c r="G138" s="164"/>
      <c r="H138" s="164"/>
      <c r="I138" s="164"/>
      <c r="J138" s="164"/>
      <c r="K138" s="164"/>
      <c r="L138" s="164"/>
      <c r="M138" s="164"/>
      <c r="N138" s="164"/>
      <c r="O138" s="164"/>
      <c r="P138" s="164"/>
      <c r="Q138" s="164"/>
      <c r="R138" s="164"/>
      <c r="S138" s="164"/>
      <c r="T138" s="164"/>
      <c r="U138" s="164"/>
      <c r="V138" s="164"/>
      <c r="W138" s="164"/>
      <c r="X138" s="164"/>
      <c r="Y138" s="164"/>
      <c r="Z138" s="164"/>
      <c r="AA138" s="164"/>
      <c r="AB138" s="164"/>
      <c r="AC138" s="164"/>
      <c r="AD138" s="164"/>
      <c r="AE138" s="164"/>
      <c r="AF138" s="164"/>
      <c r="AG138" s="164"/>
      <c r="AH138" s="164"/>
      <c r="AI138" s="164"/>
      <c r="AJ138" s="164"/>
      <c r="AK138" s="164"/>
      <c r="AL138" s="164"/>
      <c r="AM138" s="164"/>
      <c r="AN138" s="164"/>
      <c r="AO138" s="164"/>
      <c r="AP138" s="164"/>
      <c r="AQ138" s="164"/>
      <c r="AR138" s="164"/>
      <c r="AS138" s="164"/>
      <c r="AT138" s="164"/>
      <c r="AU138" s="164"/>
      <c r="AV138" s="164"/>
      <c r="AW138" s="164"/>
      <c r="AX138" s="164"/>
      <c r="AY138" s="164"/>
      <c r="AZ138" s="164"/>
      <c r="BA138" s="164"/>
      <c r="BB138" s="164"/>
      <c r="BC138" s="164"/>
      <c r="BD138" s="164"/>
      <c r="BE138" s="164"/>
      <c r="BF138" s="164"/>
      <c r="BG138" s="164"/>
      <c r="BH138" s="164"/>
      <c r="BI138" s="164"/>
      <c r="BJ138" s="164"/>
      <c r="BK138" s="164"/>
      <c r="BL138" s="164"/>
      <c r="BM138" s="164"/>
      <c r="BN138" s="164"/>
      <c r="BO138" s="164"/>
      <c r="BP138" s="164"/>
      <c r="BQ138" s="164"/>
      <c r="BR138" s="164"/>
      <c r="BS138" s="164"/>
      <c r="BT138" s="164"/>
      <c r="BU138" s="164"/>
      <c r="BV138" s="164"/>
      <c r="BW138" s="164"/>
      <c r="BX138" s="164"/>
      <c r="BY138" s="164"/>
      <c r="BZ138" s="164"/>
      <c r="CA138" s="164"/>
      <c r="CB138" s="164"/>
      <c r="CC138" s="164"/>
      <c r="CD138" s="164"/>
      <c r="CE138" s="164"/>
      <c r="CF138" s="164"/>
    </row>
    <row r="139" spans="6:117" x14ac:dyDescent="0.15">
      <c r="G139" s="164"/>
      <c r="H139" s="164"/>
      <c r="I139" s="164"/>
      <c r="J139" s="164"/>
      <c r="K139" s="164"/>
      <c r="L139" s="164"/>
      <c r="M139" s="164"/>
      <c r="N139" s="164"/>
      <c r="O139" s="164"/>
      <c r="P139" s="164"/>
      <c r="Q139" s="164"/>
      <c r="R139" s="164"/>
      <c r="S139" s="164"/>
      <c r="T139" s="164"/>
      <c r="U139" s="164"/>
      <c r="V139" s="164"/>
      <c r="W139" s="164"/>
      <c r="X139" s="164"/>
      <c r="Y139" s="164"/>
      <c r="Z139" s="164"/>
      <c r="AA139" s="164"/>
      <c r="AB139" s="164"/>
      <c r="AC139" s="164"/>
      <c r="AD139" s="164"/>
      <c r="AE139" s="164"/>
      <c r="AF139" s="164"/>
      <c r="AG139" s="164"/>
      <c r="AH139" s="164"/>
      <c r="AI139" s="164"/>
      <c r="AJ139" s="164"/>
      <c r="AK139" s="164"/>
      <c r="AL139" s="164"/>
      <c r="AM139" s="164"/>
      <c r="AN139" s="164"/>
      <c r="AO139" s="164"/>
      <c r="AP139" s="164"/>
      <c r="AQ139" s="164"/>
      <c r="AR139" s="164"/>
      <c r="AS139" s="164"/>
      <c r="AT139" s="164"/>
      <c r="AU139" s="164"/>
      <c r="AV139" s="164"/>
      <c r="AW139" s="164"/>
      <c r="AX139" s="164"/>
      <c r="AY139" s="164"/>
      <c r="AZ139" s="164"/>
      <c r="BA139" s="164"/>
      <c r="BB139" s="164"/>
      <c r="BC139" s="164"/>
      <c r="BD139" s="164"/>
      <c r="BE139" s="164"/>
      <c r="BF139" s="164"/>
      <c r="BG139" s="164"/>
      <c r="BH139" s="164"/>
      <c r="BI139" s="164"/>
      <c r="BJ139" s="164"/>
      <c r="BK139" s="164"/>
      <c r="BL139" s="164"/>
      <c r="BM139" s="164"/>
      <c r="BN139" s="164"/>
      <c r="BO139" s="164"/>
      <c r="BP139" s="164"/>
      <c r="BQ139" s="164"/>
      <c r="BR139" s="164"/>
      <c r="BS139" s="164"/>
      <c r="BT139" s="164"/>
      <c r="BU139" s="164"/>
      <c r="BV139" s="164"/>
      <c r="BW139" s="164"/>
      <c r="BX139" s="164"/>
      <c r="BY139" s="164"/>
      <c r="BZ139" s="164"/>
      <c r="CA139" s="164"/>
      <c r="CB139" s="164"/>
      <c r="CC139" s="164"/>
      <c r="CD139" s="164"/>
      <c r="CE139" s="164"/>
      <c r="CF139" s="164"/>
    </row>
    <row r="140" spans="6:117" x14ac:dyDescent="0.15">
      <c r="F140" s="130"/>
      <c r="G140" s="164"/>
      <c r="H140" s="164"/>
      <c r="I140" s="164"/>
      <c r="J140" s="164"/>
      <c r="K140" s="164"/>
      <c r="L140" s="164"/>
      <c r="M140" s="164"/>
      <c r="N140" s="164"/>
      <c r="O140" s="164"/>
      <c r="P140" s="164"/>
      <c r="Q140" s="164"/>
      <c r="R140" s="164"/>
      <c r="S140" s="164"/>
      <c r="T140" s="164"/>
      <c r="U140" s="164"/>
      <c r="V140" s="164"/>
      <c r="W140" s="164"/>
      <c r="X140" s="164"/>
      <c r="Y140" s="164"/>
      <c r="Z140" s="164"/>
      <c r="AA140" s="164"/>
      <c r="AB140" s="164"/>
      <c r="AC140" s="164"/>
      <c r="AD140" s="164"/>
      <c r="AE140" s="164"/>
      <c r="AF140" s="164"/>
      <c r="AG140" s="164"/>
      <c r="AH140" s="164"/>
      <c r="AI140" s="164"/>
      <c r="AJ140" s="164"/>
      <c r="AK140" s="164"/>
      <c r="AL140" s="164"/>
      <c r="AM140" s="164"/>
      <c r="AN140" s="164"/>
      <c r="AO140" s="164"/>
      <c r="AP140" s="164"/>
      <c r="AQ140" s="164"/>
      <c r="AR140" s="164"/>
      <c r="AS140" s="164"/>
      <c r="AT140" s="164"/>
      <c r="AU140" s="164"/>
      <c r="AV140" s="164"/>
      <c r="AW140" s="164"/>
      <c r="AX140" s="164"/>
      <c r="AY140" s="164"/>
      <c r="AZ140" s="164"/>
      <c r="BA140" s="164"/>
      <c r="BB140" s="164"/>
      <c r="BC140" s="164"/>
      <c r="BD140" s="164"/>
      <c r="BE140" s="164"/>
      <c r="BF140" s="164"/>
      <c r="BG140" s="164"/>
      <c r="BH140" s="164"/>
      <c r="BI140" s="164"/>
      <c r="BJ140" s="164"/>
      <c r="BK140" s="164"/>
      <c r="BL140" s="164"/>
      <c r="BM140" s="164"/>
      <c r="BN140" s="164"/>
      <c r="BO140" s="164"/>
      <c r="BP140" s="164"/>
      <c r="BQ140" s="164"/>
      <c r="BR140" s="164"/>
      <c r="BS140" s="164"/>
      <c r="BT140" s="164"/>
      <c r="BU140" s="164"/>
      <c r="BV140" s="164"/>
      <c r="BW140" s="164"/>
      <c r="BX140" s="164"/>
      <c r="BY140" s="164"/>
      <c r="BZ140" s="164"/>
      <c r="CA140" s="164"/>
      <c r="CB140" s="164"/>
      <c r="CC140" s="164"/>
      <c r="CD140" s="164"/>
      <c r="CE140" s="164"/>
      <c r="CF140" s="164"/>
    </row>
    <row r="141" spans="6:117" x14ac:dyDescent="0.15">
      <c r="G141" s="164"/>
      <c r="H141" s="164"/>
      <c r="I141" s="164"/>
      <c r="J141" s="164"/>
      <c r="K141" s="164"/>
      <c r="L141" s="164"/>
      <c r="M141" s="164"/>
      <c r="N141" s="164"/>
      <c r="O141" s="164"/>
      <c r="P141" s="164"/>
      <c r="Q141" s="164"/>
      <c r="R141" s="164"/>
      <c r="S141" s="164"/>
      <c r="T141" s="164"/>
      <c r="U141" s="164"/>
      <c r="V141" s="164"/>
      <c r="W141" s="164"/>
      <c r="X141" s="164"/>
      <c r="Y141" s="164"/>
      <c r="Z141" s="164"/>
      <c r="AA141" s="164"/>
      <c r="AB141" s="164"/>
      <c r="AC141" s="164"/>
      <c r="AD141" s="164"/>
      <c r="AE141" s="164"/>
      <c r="AF141" s="164"/>
      <c r="AG141" s="164"/>
      <c r="AH141" s="164"/>
      <c r="AI141" s="164"/>
      <c r="AJ141" s="164"/>
      <c r="AK141" s="164"/>
      <c r="AL141" s="164"/>
      <c r="AM141" s="164"/>
      <c r="AN141" s="164"/>
      <c r="AO141" s="164"/>
      <c r="AP141" s="164"/>
      <c r="AQ141" s="164"/>
      <c r="AR141" s="164"/>
      <c r="AS141" s="164"/>
      <c r="AT141" s="164"/>
      <c r="AU141" s="164"/>
      <c r="AV141" s="164"/>
      <c r="AW141" s="164"/>
      <c r="AX141" s="164"/>
      <c r="AY141" s="164"/>
      <c r="AZ141" s="164"/>
      <c r="BA141" s="164"/>
      <c r="BB141" s="164"/>
      <c r="BC141" s="164"/>
      <c r="BD141" s="164"/>
      <c r="BE141" s="164"/>
      <c r="BF141" s="164"/>
      <c r="BG141" s="164"/>
      <c r="BH141" s="164"/>
      <c r="BI141" s="164"/>
      <c r="BJ141" s="164"/>
      <c r="BK141" s="164"/>
      <c r="BL141" s="164"/>
      <c r="BM141" s="164"/>
      <c r="BN141" s="164"/>
      <c r="BO141" s="164"/>
      <c r="BP141" s="164"/>
      <c r="BQ141" s="164"/>
      <c r="BR141" s="164"/>
      <c r="BS141" s="164"/>
      <c r="BT141" s="164"/>
      <c r="BU141" s="164"/>
      <c r="BV141" s="164"/>
      <c r="BW141" s="164"/>
      <c r="BX141" s="164"/>
      <c r="BY141" s="164"/>
      <c r="BZ141" s="164"/>
      <c r="CA141" s="164"/>
      <c r="CB141" s="164"/>
      <c r="CC141" s="164"/>
      <c r="CD141" s="164"/>
      <c r="CE141" s="164"/>
      <c r="CF141" s="164"/>
    </row>
    <row r="142" spans="6:117" x14ac:dyDescent="0.15">
      <c r="G142" s="164"/>
      <c r="H142" s="164"/>
      <c r="I142" s="164"/>
      <c r="J142" s="164"/>
      <c r="K142" s="164"/>
      <c r="L142" s="164"/>
      <c r="M142" s="164"/>
      <c r="N142" s="164"/>
      <c r="O142" s="164"/>
      <c r="P142" s="164"/>
      <c r="Q142" s="164"/>
      <c r="R142" s="164"/>
      <c r="S142" s="164"/>
      <c r="T142" s="164"/>
      <c r="U142" s="164"/>
      <c r="V142" s="164"/>
      <c r="W142" s="164"/>
      <c r="X142" s="164"/>
      <c r="Y142" s="164"/>
      <c r="Z142" s="164"/>
      <c r="AA142" s="164"/>
      <c r="AB142" s="164"/>
      <c r="AC142" s="164"/>
      <c r="AD142" s="164"/>
      <c r="AE142" s="164"/>
      <c r="AF142" s="164"/>
      <c r="AG142" s="164"/>
      <c r="AH142" s="164"/>
      <c r="AI142" s="164"/>
      <c r="AJ142" s="164"/>
      <c r="AK142" s="164"/>
      <c r="AL142" s="164"/>
      <c r="AM142" s="164"/>
      <c r="AN142" s="164"/>
      <c r="AO142" s="164"/>
      <c r="AP142" s="164"/>
      <c r="AQ142" s="164"/>
      <c r="AR142" s="164"/>
      <c r="AS142" s="164"/>
      <c r="AT142" s="164"/>
      <c r="AU142" s="164"/>
      <c r="AV142" s="164"/>
      <c r="AW142" s="164"/>
      <c r="AX142" s="164"/>
      <c r="AY142" s="164"/>
      <c r="AZ142" s="164"/>
      <c r="BA142" s="164"/>
      <c r="BB142" s="164"/>
      <c r="BC142" s="164"/>
      <c r="BD142" s="164"/>
      <c r="BE142" s="164"/>
      <c r="BF142" s="164"/>
      <c r="BG142" s="164"/>
      <c r="BH142" s="164"/>
      <c r="BI142" s="164"/>
      <c r="BJ142" s="164"/>
      <c r="BK142" s="164"/>
      <c r="BL142" s="164"/>
      <c r="BM142" s="164"/>
      <c r="BN142" s="164"/>
      <c r="BO142" s="164"/>
      <c r="BP142" s="164"/>
      <c r="BQ142" s="164"/>
      <c r="BR142" s="164"/>
      <c r="BS142" s="164"/>
      <c r="BT142" s="164"/>
      <c r="BU142" s="164"/>
      <c r="BV142" s="164"/>
      <c r="BW142" s="164"/>
      <c r="BX142" s="164"/>
      <c r="BY142" s="164"/>
      <c r="BZ142" s="164"/>
      <c r="CA142" s="164"/>
      <c r="CB142" s="164"/>
      <c r="CC142" s="164"/>
      <c r="CD142" s="164"/>
      <c r="CE142" s="164"/>
      <c r="CF142" s="164"/>
    </row>
    <row r="143" spans="6:117" x14ac:dyDescent="0.15">
      <c r="G143" s="164"/>
      <c r="H143" s="164"/>
      <c r="I143" s="164"/>
      <c r="J143" s="164"/>
      <c r="K143" s="164"/>
      <c r="L143" s="164"/>
      <c r="M143" s="164"/>
      <c r="N143" s="164"/>
      <c r="O143" s="164"/>
      <c r="P143" s="164"/>
      <c r="Q143" s="164"/>
      <c r="R143" s="164"/>
      <c r="S143" s="164"/>
      <c r="T143" s="164"/>
      <c r="U143" s="164"/>
      <c r="V143" s="164"/>
      <c r="W143" s="164"/>
      <c r="X143" s="164"/>
      <c r="Y143" s="164"/>
      <c r="Z143" s="164"/>
      <c r="AA143" s="164"/>
      <c r="AB143" s="164"/>
      <c r="AC143" s="164"/>
      <c r="AD143" s="164"/>
      <c r="AE143" s="164"/>
      <c r="AF143" s="164"/>
      <c r="AG143" s="164"/>
      <c r="AH143" s="164"/>
      <c r="AI143" s="164"/>
      <c r="AJ143" s="164"/>
      <c r="AK143" s="164"/>
      <c r="AL143" s="164"/>
      <c r="AM143" s="164"/>
      <c r="AN143" s="164"/>
      <c r="AO143" s="164"/>
      <c r="AP143" s="164"/>
      <c r="AQ143" s="164"/>
      <c r="AR143" s="164"/>
      <c r="AS143" s="164"/>
      <c r="AT143" s="164"/>
      <c r="AU143" s="164"/>
      <c r="AV143" s="164"/>
      <c r="AW143" s="164"/>
      <c r="AX143" s="164"/>
      <c r="AY143" s="164"/>
      <c r="AZ143" s="164"/>
      <c r="BA143" s="164"/>
      <c r="BB143" s="164"/>
      <c r="BC143" s="164"/>
      <c r="BD143" s="164"/>
      <c r="BE143" s="164"/>
      <c r="BF143" s="164"/>
      <c r="BG143" s="164"/>
      <c r="BH143" s="164"/>
      <c r="BI143" s="164"/>
      <c r="BJ143" s="164"/>
      <c r="BK143" s="164"/>
      <c r="BL143" s="164"/>
      <c r="BM143" s="164"/>
      <c r="BN143" s="164"/>
      <c r="BO143" s="164"/>
      <c r="BP143" s="164"/>
      <c r="BQ143" s="164"/>
      <c r="BR143" s="164"/>
      <c r="BS143" s="164"/>
      <c r="BT143" s="164"/>
      <c r="BU143" s="164"/>
      <c r="BV143" s="164"/>
      <c r="BW143" s="164"/>
      <c r="BX143" s="164"/>
      <c r="BY143" s="164"/>
      <c r="BZ143" s="164"/>
      <c r="CA143" s="164"/>
      <c r="CB143" s="164"/>
      <c r="CC143" s="164"/>
      <c r="CD143" s="164"/>
      <c r="CE143" s="164"/>
      <c r="CF143" s="164"/>
    </row>
    <row r="144" spans="6:117" x14ac:dyDescent="0.15">
      <c r="G144" s="164"/>
      <c r="H144" s="164"/>
      <c r="I144" s="164"/>
      <c r="J144" s="164"/>
      <c r="K144" s="164"/>
      <c r="L144" s="164"/>
      <c r="M144" s="164"/>
      <c r="N144" s="164"/>
      <c r="O144" s="164"/>
      <c r="P144" s="164"/>
      <c r="Q144" s="164"/>
      <c r="R144" s="164"/>
      <c r="S144" s="164"/>
      <c r="T144" s="164"/>
      <c r="U144" s="164"/>
      <c r="V144" s="164"/>
      <c r="W144" s="164"/>
      <c r="X144" s="164"/>
      <c r="Y144" s="164"/>
      <c r="Z144" s="164"/>
      <c r="AA144" s="164"/>
      <c r="AB144" s="164"/>
      <c r="AC144" s="164"/>
      <c r="AD144" s="164"/>
      <c r="AE144" s="164"/>
      <c r="AF144" s="164"/>
      <c r="AG144" s="164"/>
      <c r="AH144" s="164"/>
      <c r="AI144" s="164"/>
      <c r="AJ144" s="164"/>
      <c r="AK144" s="164"/>
      <c r="AL144" s="164"/>
      <c r="AM144" s="164"/>
      <c r="AN144" s="164"/>
      <c r="AO144" s="164"/>
      <c r="AP144" s="164"/>
      <c r="AQ144" s="164"/>
      <c r="AR144" s="164"/>
      <c r="AS144" s="164"/>
      <c r="AT144" s="164"/>
      <c r="AU144" s="164"/>
      <c r="AV144" s="164"/>
      <c r="AW144" s="164"/>
      <c r="AX144" s="164"/>
      <c r="AY144" s="164"/>
      <c r="AZ144" s="164"/>
      <c r="BA144" s="164"/>
      <c r="BB144" s="164"/>
      <c r="BC144" s="164"/>
      <c r="BD144" s="164"/>
      <c r="BE144" s="164"/>
      <c r="BF144" s="164"/>
      <c r="BG144" s="164"/>
      <c r="BH144" s="164"/>
      <c r="BI144" s="164"/>
      <c r="BJ144" s="164"/>
      <c r="BK144" s="164"/>
      <c r="BL144" s="164"/>
      <c r="BM144" s="164"/>
      <c r="BN144" s="164"/>
      <c r="BO144" s="164"/>
      <c r="BP144" s="164"/>
      <c r="BQ144" s="164"/>
      <c r="BR144" s="164"/>
      <c r="BS144" s="164"/>
      <c r="BT144" s="164"/>
      <c r="BU144" s="164"/>
      <c r="BV144" s="164"/>
      <c r="BW144" s="164"/>
      <c r="BX144" s="164"/>
      <c r="BY144" s="164"/>
      <c r="BZ144" s="164"/>
      <c r="CA144" s="164"/>
      <c r="CB144" s="164"/>
      <c r="CC144" s="164"/>
      <c r="CD144" s="164"/>
      <c r="CE144" s="164"/>
      <c r="CF144" s="164"/>
    </row>
    <row r="145" spans="7:84" x14ac:dyDescent="0.15">
      <c r="G145" s="164"/>
      <c r="H145" s="164"/>
      <c r="I145" s="164"/>
      <c r="J145" s="164"/>
      <c r="K145" s="164"/>
      <c r="L145" s="164"/>
      <c r="M145" s="164"/>
      <c r="N145" s="164"/>
      <c r="O145" s="164"/>
      <c r="P145" s="164"/>
      <c r="Q145" s="164"/>
      <c r="R145" s="164"/>
      <c r="S145" s="164"/>
      <c r="T145" s="164"/>
      <c r="U145" s="164"/>
      <c r="V145" s="164"/>
      <c r="W145" s="164"/>
      <c r="X145" s="164"/>
      <c r="Y145" s="164"/>
      <c r="Z145" s="164"/>
      <c r="AA145" s="164"/>
      <c r="AB145" s="164"/>
      <c r="AC145" s="164"/>
      <c r="AD145" s="164"/>
      <c r="AE145" s="164"/>
      <c r="AF145" s="164"/>
      <c r="AG145" s="164"/>
      <c r="AH145" s="164"/>
      <c r="AI145" s="164"/>
      <c r="AJ145" s="164"/>
      <c r="AK145" s="164"/>
      <c r="AL145" s="164"/>
      <c r="AM145" s="164"/>
      <c r="AN145" s="164"/>
      <c r="AO145" s="164"/>
      <c r="AP145" s="164"/>
      <c r="AQ145" s="164"/>
      <c r="AR145" s="164"/>
      <c r="AS145" s="164"/>
      <c r="AT145" s="164"/>
      <c r="AU145" s="164"/>
      <c r="AV145" s="164"/>
      <c r="AW145" s="164"/>
      <c r="AX145" s="164"/>
      <c r="AY145" s="164"/>
      <c r="AZ145" s="164"/>
      <c r="BA145" s="164"/>
      <c r="BB145" s="164"/>
      <c r="BC145" s="164"/>
      <c r="BD145" s="164"/>
      <c r="BE145" s="164"/>
      <c r="BF145" s="164"/>
      <c r="BG145" s="164"/>
      <c r="BH145" s="164"/>
      <c r="BI145" s="164"/>
      <c r="BJ145" s="164"/>
      <c r="BK145" s="164"/>
      <c r="BL145" s="164"/>
      <c r="BM145" s="164"/>
      <c r="BN145" s="164"/>
      <c r="BO145" s="164"/>
      <c r="BP145" s="164"/>
      <c r="BQ145" s="164"/>
      <c r="BR145" s="164"/>
      <c r="BS145" s="164"/>
      <c r="BT145" s="164"/>
      <c r="BU145" s="164"/>
      <c r="BV145" s="164"/>
      <c r="BW145" s="164"/>
      <c r="BX145" s="164"/>
      <c r="BY145" s="164"/>
      <c r="BZ145" s="164"/>
      <c r="CA145" s="164"/>
      <c r="CB145" s="164"/>
      <c r="CC145" s="164"/>
      <c r="CD145" s="164"/>
      <c r="CE145" s="164"/>
      <c r="CF145" s="164"/>
    </row>
    <row r="146" spans="7:84" x14ac:dyDescent="0.15">
      <c r="G146" s="164"/>
      <c r="H146" s="164"/>
      <c r="I146" s="164"/>
      <c r="J146" s="164"/>
      <c r="K146" s="164"/>
      <c r="L146" s="164"/>
      <c r="M146" s="164"/>
      <c r="N146" s="164"/>
      <c r="O146" s="164"/>
      <c r="P146" s="164"/>
      <c r="Q146" s="164"/>
      <c r="R146" s="164"/>
      <c r="S146" s="164"/>
      <c r="T146" s="164"/>
      <c r="U146" s="164"/>
      <c r="V146" s="164"/>
      <c r="W146" s="164"/>
      <c r="X146" s="164"/>
      <c r="Y146" s="164"/>
      <c r="Z146" s="164"/>
      <c r="AA146" s="164"/>
      <c r="AB146" s="164"/>
      <c r="AC146" s="164"/>
      <c r="AD146" s="164"/>
      <c r="AE146" s="164"/>
      <c r="AF146" s="164"/>
      <c r="AG146" s="164"/>
      <c r="AH146" s="164"/>
      <c r="AI146" s="164"/>
      <c r="AJ146" s="164"/>
      <c r="AK146" s="164"/>
      <c r="AL146" s="164"/>
      <c r="AM146" s="164"/>
      <c r="AN146" s="164"/>
      <c r="AO146" s="164"/>
      <c r="AP146" s="164"/>
      <c r="AQ146" s="164"/>
      <c r="AR146" s="164"/>
      <c r="AS146" s="164"/>
      <c r="AT146" s="164"/>
      <c r="AU146" s="164"/>
      <c r="AV146" s="164"/>
      <c r="AW146" s="164"/>
      <c r="AX146" s="164"/>
      <c r="AY146" s="164"/>
      <c r="AZ146" s="164"/>
      <c r="BA146" s="164"/>
      <c r="BB146" s="164"/>
      <c r="BC146" s="164"/>
      <c r="BD146" s="164"/>
      <c r="BE146" s="164"/>
      <c r="BF146" s="164"/>
      <c r="BG146" s="164"/>
      <c r="BH146" s="164"/>
      <c r="BI146" s="164"/>
      <c r="BJ146" s="164"/>
      <c r="BK146" s="164"/>
      <c r="BL146" s="164"/>
      <c r="BM146" s="164"/>
      <c r="BN146" s="164"/>
      <c r="BO146" s="164"/>
      <c r="BP146" s="164"/>
      <c r="BQ146" s="164"/>
      <c r="BR146" s="164"/>
      <c r="BS146" s="164"/>
      <c r="BT146" s="164"/>
      <c r="BU146" s="164"/>
      <c r="BV146" s="164"/>
      <c r="BW146" s="164"/>
      <c r="BX146" s="164"/>
      <c r="BY146" s="164"/>
      <c r="BZ146" s="164"/>
      <c r="CA146" s="164"/>
      <c r="CB146" s="164"/>
      <c r="CC146" s="164"/>
      <c r="CD146" s="164"/>
      <c r="CE146" s="164"/>
      <c r="CF146" s="164"/>
    </row>
    <row r="147" spans="7:84" x14ac:dyDescent="0.15">
      <c r="G147" s="164"/>
      <c r="H147" s="164"/>
      <c r="I147" s="164"/>
      <c r="J147" s="164"/>
      <c r="K147" s="164"/>
      <c r="L147" s="164"/>
      <c r="M147" s="164"/>
      <c r="N147" s="164"/>
      <c r="O147" s="164"/>
      <c r="P147" s="164"/>
      <c r="Q147" s="164"/>
      <c r="R147" s="164"/>
      <c r="S147" s="164"/>
      <c r="T147" s="164"/>
      <c r="U147" s="164"/>
      <c r="V147" s="164"/>
      <c r="W147" s="164"/>
      <c r="X147" s="164"/>
      <c r="Y147" s="164"/>
      <c r="Z147" s="164"/>
      <c r="AA147" s="164"/>
      <c r="AB147" s="164"/>
      <c r="AC147" s="164"/>
      <c r="AD147" s="164"/>
      <c r="AE147" s="164"/>
      <c r="AF147" s="164"/>
      <c r="AG147" s="164"/>
      <c r="AH147" s="164"/>
      <c r="AI147" s="164"/>
      <c r="AJ147" s="164"/>
      <c r="AK147" s="164"/>
      <c r="AL147" s="164"/>
      <c r="AM147" s="164"/>
      <c r="AN147" s="164"/>
      <c r="AO147" s="164"/>
      <c r="AP147" s="164"/>
      <c r="AQ147" s="164"/>
      <c r="AR147" s="164"/>
      <c r="AS147" s="164"/>
      <c r="AT147" s="164"/>
      <c r="AU147" s="164"/>
      <c r="AV147" s="164"/>
      <c r="AW147" s="164"/>
      <c r="AX147" s="164"/>
      <c r="AY147" s="164"/>
      <c r="AZ147" s="164"/>
      <c r="BA147" s="164"/>
      <c r="BB147" s="164"/>
      <c r="BC147" s="164"/>
      <c r="BD147" s="164"/>
      <c r="BE147" s="164"/>
      <c r="BF147" s="164"/>
      <c r="BG147" s="164"/>
      <c r="BH147" s="164"/>
      <c r="BI147" s="164"/>
      <c r="BJ147" s="164"/>
      <c r="BK147" s="164"/>
      <c r="BL147" s="164"/>
      <c r="BM147" s="164"/>
      <c r="BN147" s="164"/>
      <c r="BO147" s="164"/>
      <c r="BP147" s="164"/>
      <c r="BQ147" s="164"/>
      <c r="BR147" s="164"/>
      <c r="BS147" s="164"/>
      <c r="BT147" s="164"/>
      <c r="BU147" s="164"/>
      <c r="BV147" s="164"/>
      <c r="BW147" s="164"/>
      <c r="BX147" s="164"/>
      <c r="BY147" s="164"/>
      <c r="BZ147" s="164"/>
      <c r="CA147" s="164"/>
      <c r="CB147" s="164"/>
      <c r="CC147" s="164"/>
      <c r="CD147" s="164"/>
      <c r="CE147" s="164"/>
      <c r="CF147" s="164"/>
    </row>
    <row r="148" spans="7:84" x14ac:dyDescent="0.15">
      <c r="G148" s="164"/>
      <c r="H148" s="164"/>
      <c r="I148" s="164"/>
      <c r="J148" s="164"/>
      <c r="K148" s="164"/>
      <c r="L148" s="164"/>
      <c r="M148" s="164"/>
      <c r="N148" s="164"/>
      <c r="O148" s="164"/>
      <c r="P148" s="164"/>
      <c r="Q148" s="164"/>
      <c r="R148" s="164"/>
      <c r="S148" s="164"/>
      <c r="T148" s="164"/>
      <c r="U148" s="164"/>
      <c r="V148" s="164"/>
      <c r="W148" s="164"/>
      <c r="X148" s="164"/>
      <c r="Y148" s="164"/>
      <c r="Z148" s="164"/>
      <c r="AA148" s="164"/>
      <c r="AB148" s="164"/>
      <c r="AC148" s="164"/>
      <c r="AD148" s="164"/>
      <c r="AE148" s="164"/>
      <c r="AF148" s="164"/>
      <c r="AG148" s="164"/>
      <c r="AH148" s="164"/>
      <c r="AI148" s="164"/>
      <c r="AJ148" s="164"/>
      <c r="AK148" s="164"/>
      <c r="AL148" s="164"/>
      <c r="AM148" s="164"/>
      <c r="AN148" s="164"/>
      <c r="AO148" s="164"/>
      <c r="AP148" s="164"/>
      <c r="AQ148" s="164"/>
      <c r="AR148" s="164"/>
      <c r="AS148" s="164"/>
      <c r="AT148" s="164"/>
      <c r="AU148" s="164"/>
      <c r="AV148" s="164"/>
      <c r="AW148" s="164"/>
      <c r="AX148" s="164"/>
      <c r="AY148" s="164"/>
      <c r="AZ148" s="164"/>
      <c r="BA148" s="164"/>
      <c r="BB148" s="164"/>
      <c r="BC148" s="164"/>
      <c r="BD148" s="164"/>
      <c r="BE148" s="164"/>
      <c r="BF148" s="164"/>
      <c r="BG148" s="164"/>
      <c r="BH148" s="164"/>
      <c r="BI148" s="164"/>
      <c r="BJ148" s="164"/>
      <c r="BK148" s="164"/>
      <c r="BL148" s="164"/>
      <c r="BM148" s="164"/>
      <c r="BN148" s="164"/>
      <c r="BO148" s="164"/>
      <c r="BP148" s="164"/>
      <c r="BQ148" s="164"/>
      <c r="BR148" s="164"/>
      <c r="BS148" s="164"/>
      <c r="BT148" s="164"/>
      <c r="BU148" s="164"/>
      <c r="BV148" s="164"/>
      <c r="BW148" s="164"/>
      <c r="BX148" s="164"/>
      <c r="BY148" s="164"/>
      <c r="BZ148" s="164"/>
      <c r="CA148" s="164"/>
      <c r="CB148" s="164"/>
      <c r="CC148" s="164"/>
      <c r="CD148" s="164"/>
      <c r="CE148" s="164"/>
      <c r="CF148" s="164"/>
    </row>
    <row r="149" spans="7:84" x14ac:dyDescent="0.15">
      <c r="G149" s="164"/>
      <c r="H149" s="164"/>
      <c r="I149" s="164"/>
      <c r="J149" s="164"/>
      <c r="K149" s="164"/>
      <c r="L149" s="164"/>
      <c r="M149" s="164"/>
      <c r="N149" s="164"/>
      <c r="O149" s="164"/>
      <c r="P149" s="164"/>
      <c r="Q149" s="164"/>
      <c r="R149" s="164"/>
      <c r="S149" s="164"/>
      <c r="T149" s="164"/>
      <c r="U149" s="164"/>
      <c r="V149" s="164"/>
      <c r="W149" s="164"/>
      <c r="X149" s="164"/>
      <c r="Y149" s="164"/>
      <c r="Z149" s="164"/>
      <c r="AA149" s="164"/>
      <c r="AB149" s="164"/>
      <c r="AC149" s="164"/>
      <c r="AD149" s="164"/>
      <c r="AE149" s="164"/>
      <c r="AF149" s="164"/>
      <c r="AG149" s="164"/>
      <c r="AH149" s="164"/>
      <c r="AI149" s="164"/>
      <c r="AJ149" s="164"/>
      <c r="AK149" s="164"/>
      <c r="AL149" s="164"/>
      <c r="AM149" s="164"/>
      <c r="AN149" s="164"/>
      <c r="AO149" s="164"/>
      <c r="AP149" s="164"/>
      <c r="AQ149" s="164"/>
      <c r="AR149" s="164"/>
      <c r="AS149" s="164"/>
      <c r="AT149" s="164"/>
      <c r="AU149" s="164"/>
      <c r="AV149" s="164"/>
      <c r="AW149" s="164"/>
      <c r="AX149" s="164"/>
      <c r="AY149" s="164"/>
      <c r="AZ149" s="164"/>
      <c r="BA149" s="164"/>
      <c r="BB149" s="164"/>
      <c r="BC149" s="164"/>
      <c r="BD149" s="164"/>
      <c r="BE149" s="164"/>
      <c r="BF149" s="164"/>
      <c r="BG149" s="164"/>
      <c r="BH149" s="164"/>
      <c r="BI149" s="164"/>
      <c r="BJ149" s="164"/>
      <c r="BK149" s="164"/>
      <c r="BL149" s="164"/>
      <c r="BM149" s="164"/>
      <c r="BN149" s="164"/>
      <c r="BO149" s="164"/>
      <c r="BP149" s="164"/>
      <c r="BQ149" s="164"/>
      <c r="BR149" s="164"/>
      <c r="BS149" s="164"/>
      <c r="BT149" s="164"/>
      <c r="BU149" s="164"/>
      <c r="BV149" s="164"/>
      <c r="BW149" s="164"/>
      <c r="BX149" s="164"/>
      <c r="BY149" s="164"/>
      <c r="BZ149" s="164"/>
      <c r="CA149" s="164"/>
      <c r="CB149" s="164"/>
      <c r="CC149" s="164"/>
      <c r="CD149" s="164"/>
      <c r="CE149" s="164"/>
      <c r="CF149" s="164"/>
    </row>
    <row r="150" spans="7:84" x14ac:dyDescent="0.15">
      <c r="G150" s="164"/>
      <c r="H150" s="164"/>
      <c r="I150" s="164"/>
      <c r="J150" s="164"/>
      <c r="K150" s="164"/>
      <c r="L150" s="164"/>
      <c r="M150" s="164"/>
      <c r="N150" s="164"/>
      <c r="O150" s="164"/>
      <c r="P150" s="164"/>
      <c r="Q150" s="164"/>
      <c r="R150" s="164"/>
      <c r="S150" s="164"/>
      <c r="T150" s="164"/>
      <c r="U150" s="164"/>
      <c r="V150" s="164"/>
      <c r="W150" s="164"/>
      <c r="X150" s="164"/>
      <c r="Y150" s="164"/>
      <c r="Z150" s="164"/>
      <c r="AA150" s="164"/>
      <c r="AB150" s="164"/>
      <c r="AC150" s="164"/>
      <c r="AD150" s="164"/>
      <c r="AE150" s="164"/>
      <c r="AF150" s="164"/>
      <c r="AG150" s="164"/>
      <c r="AH150" s="164"/>
      <c r="AI150" s="164"/>
      <c r="AJ150" s="164"/>
      <c r="AK150" s="164"/>
      <c r="AL150" s="164"/>
      <c r="AM150" s="164"/>
      <c r="AN150" s="164"/>
      <c r="AO150" s="164"/>
      <c r="AP150" s="164"/>
      <c r="AQ150" s="164"/>
      <c r="AR150" s="164"/>
      <c r="AS150" s="164"/>
      <c r="AT150" s="164"/>
      <c r="AU150" s="164"/>
      <c r="AV150" s="164"/>
      <c r="AW150" s="164"/>
      <c r="AX150" s="164"/>
      <c r="AY150" s="164"/>
      <c r="AZ150" s="164"/>
      <c r="BA150" s="164"/>
      <c r="BB150" s="164"/>
      <c r="BC150" s="164"/>
      <c r="BD150" s="164"/>
      <c r="BE150" s="164"/>
      <c r="BF150" s="164"/>
      <c r="BG150" s="164"/>
      <c r="BH150" s="164"/>
      <c r="BI150" s="164"/>
      <c r="BJ150" s="164"/>
      <c r="BK150" s="164"/>
      <c r="BL150" s="164"/>
      <c r="BM150" s="164"/>
      <c r="BN150" s="164"/>
      <c r="BO150" s="164"/>
      <c r="BP150" s="164"/>
      <c r="BQ150" s="164"/>
      <c r="BR150" s="164"/>
      <c r="BS150" s="164"/>
      <c r="BT150" s="164"/>
      <c r="BU150" s="164"/>
      <c r="BV150" s="164"/>
      <c r="BW150" s="164"/>
      <c r="BX150" s="164"/>
      <c r="BY150" s="164"/>
      <c r="BZ150" s="164"/>
      <c r="CA150" s="164"/>
      <c r="CB150" s="164"/>
      <c r="CC150" s="164"/>
      <c r="CD150" s="164"/>
      <c r="CE150" s="164"/>
      <c r="CF150" s="164"/>
    </row>
    <row r="151" spans="7:84" x14ac:dyDescent="0.15">
      <c r="G151" s="164"/>
      <c r="H151" s="164"/>
      <c r="I151" s="164"/>
      <c r="J151" s="164"/>
      <c r="K151" s="164"/>
      <c r="L151" s="164"/>
      <c r="M151" s="164"/>
      <c r="N151" s="164"/>
      <c r="O151" s="164"/>
      <c r="P151" s="164"/>
      <c r="Q151" s="164"/>
      <c r="R151" s="164"/>
      <c r="S151" s="164"/>
      <c r="T151" s="164"/>
      <c r="U151" s="164"/>
      <c r="V151" s="164"/>
      <c r="W151" s="164"/>
      <c r="X151" s="164"/>
      <c r="Y151" s="164"/>
      <c r="Z151" s="164"/>
      <c r="AA151" s="164"/>
      <c r="AB151" s="164"/>
      <c r="AC151" s="164"/>
      <c r="AD151" s="164"/>
      <c r="AE151" s="164"/>
      <c r="AF151" s="164"/>
      <c r="AG151" s="164"/>
      <c r="AH151" s="164"/>
      <c r="AI151" s="164"/>
      <c r="AJ151" s="164"/>
      <c r="AK151" s="164"/>
      <c r="AL151" s="164"/>
      <c r="AM151" s="164"/>
      <c r="AN151" s="164"/>
      <c r="AO151" s="164"/>
      <c r="AP151" s="164"/>
      <c r="AQ151" s="164"/>
      <c r="AR151" s="164"/>
      <c r="AS151" s="164"/>
      <c r="AT151" s="164"/>
      <c r="AU151" s="164"/>
      <c r="AV151" s="164"/>
      <c r="AW151" s="164"/>
      <c r="AX151" s="164"/>
      <c r="AY151" s="164"/>
      <c r="AZ151" s="164"/>
      <c r="BA151" s="164"/>
      <c r="BB151" s="164"/>
      <c r="BC151" s="164"/>
      <c r="BD151" s="164"/>
      <c r="BE151" s="164"/>
      <c r="BF151" s="164"/>
      <c r="BG151" s="164"/>
      <c r="BH151" s="164"/>
      <c r="BI151" s="164"/>
      <c r="BJ151" s="164"/>
      <c r="BK151" s="164"/>
      <c r="BL151" s="164"/>
      <c r="BM151" s="164"/>
      <c r="BN151" s="164"/>
      <c r="BO151" s="164"/>
      <c r="BP151" s="164"/>
      <c r="BQ151" s="164"/>
      <c r="BR151" s="164"/>
      <c r="BS151" s="164"/>
      <c r="BT151" s="164"/>
      <c r="BU151" s="164"/>
      <c r="BV151" s="164"/>
      <c r="BW151" s="164"/>
      <c r="BX151" s="164"/>
      <c r="BY151" s="164"/>
      <c r="BZ151" s="164"/>
      <c r="CA151" s="164"/>
      <c r="CB151" s="164"/>
      <c r="CC151" s="164"/>
      <c r="CD151" s="164"/>
      <c r="CE151" s="164"/>
      <c r="CF151" s="164"/>
    </row>
    <row r="152" spans="7:84" x14ac:dyDescent="0.15">
      <c r="G152" s="164"/>
      <c r="H152" s="164"/>
      <c r="I152" s="164"/>
      <c r="J152" s="164"/>
      <c r="K152" s="164"/>
      <c r="L152" s="164"/>
      <c r="M152" s="164"/>
      <c r="N152" s="164"/>
      <c r="O152" s="164"/>
      <c r="P152" s="164"/>
      <c r="Q152" s="164"/>
      <c r="R152" s="164"/>
      <c r="S152" s="164"/>
      <c r="T152" s="164"/>
      <c r="U152" s="164"/>
      <c r="V152" s="164"/>
      <c r="W152" s="164"/>
      <c r="X152" s="164"/>
      <c r="Y152" s="164"/>
      <c r="Z152" s="164"/>
      <c r="AA152" s="164"/>
      <c r="AB152" s="164"/>
      <c r="AC152" s="164"/>
      <c r="AD152" s="164"/>
      <c r="AE152" s="164"/>
      <c r="AF152" s="164"/>
      <c r="AG152" s="164"/>
      <c r="AH152" s="164"/>
      <c r="AI152" s="164"/>
      <c r="AJ152" s="164"/>
      <c r="AK152" s="164"/>
      <c r="AL152" s="164"/>
      <c r="AM152" s="164"/>
      <c r="AN152" s="164"/>
      <c r="AO152" s="164"/>
      <c r="AP152" s="164"/>
      <c r="AQ152" s="164"/>
      <c r="AR152" s="164"/>
      <c r="AS152" s="164"/>
      <c r="AT152" s="164"/>
      <c r="AU152" s="164"/>
      <c r="AV152" s="164"/>
      <c r="AW152" s="164"/>
      <c r="AX152" s="164"/>
      <c r="AY152" s="164"/>
      <c r="AZ152" s="164"/>
      <c r="BA152" s="164"/>
      <c r="BB152" s="164"/>
      <c r="BC152" s="164"/>
      <c r="BD152" s="164"/>
      <c r="BE152" s="164"/>
      <c r="BF152" s="164"/>
      <c r="BG152" s="164"/>
      <c r="BH152" s="164"/>
      <c r="BI152" s="164"/>
      <c r="BJ152" s="164"/>
      <c r="BK152" s="164"/>
      <c r="BL152" s="164"/>
      <c r="BM152" s="164"/>
      <c r="BN152" s="164"/>
      <c r="BO152" s="164"/>
      <c r="BP152" s="164"/>
      <c r="BQ152" s="164"/>
      <c r="BR152" s="164"/>
      <c r="BS152" s="164"/>
      <c r="BT152" s="164"/>
      <c r="BU152" s="164"/>
      <c r="BV152" s="164"/>
      <c r="BW152" s="164"/>
      <c r="BX152" s="164"/>
      <c r="BY152" s="164"/>
      <c r="BZ152" s="164"/>
      <c r="CA152" s="164"/>
      <c r="CB152" s="164"/>
      <c r="CC152" s="164"/>
      <c r="CD152" s="164"/>
      <c r="CE152" s="164"/>
      <c r="CF152" s="164"/>
    </row>
    <row r="153" spans="7:84" x14ac:dyDescent="0.15">
      <c r="G153" s="164"/>
      <c r="H153" s="164"/>
      <c r="I153" s="164"/>
      <c r="J153" s="164"/>
      <c r="K153" s="164"/>
      <c r="L153" s="164"/>
      <c r="M153" s="164"/>
      <c r="N153" s="164"/>
      <c r="O153" s="164"/>
      <c r="P153" s="164"/>
      <c r="Q153" s="164"/>
      <c r="R153" s="164"/>
      <c r="S153" s="164"/>
      <c r="T153" s="164"/>
      <c r="U153" s="164"/>
      <c r="V153" s="164"/>
      <c r="W153" s="164"/>
      <c r="X153" s="164"/>
      <c r="Y153" s="164"/>
      <c r="Z153" s="164"/>
      <c r="AA153" s="164"/>
      <c r="AB153" s="164"/>
      <c r="AC153" s="164"/>
      <c r="AD153" s="164"/>
      <c r="AE153" s="164"/>
      <c r="AF153" s="164"/>
      <c r="AG153" s="164"/>
      <c r="AH153" s="164"/>
      <c r="AI153" s="164"/>
      <c r="AJ153" s="164"/>
      <c r="AK153" s="164"/>
      <c r="AL153" s="164"/>
      <c r="AM153" s="164"/>
      <c r="AN153" s="164"/>
      <c r="AO153" s="164"/>
      <c r="AP153" s="164"/>
      <c r="AQ153" s="164"/>
      <c r="AR153" s="164"/>
      <c r="AS153" s="164"/>
      <c r="AT153" s="164"/>
      <c r="AU153" s="164"/>
      <c r="AV153" s="164"/>
      <c r="AW153" s="164"/>
      <c r="AX153" s="164"/>
      <c r="AY153" s="164"/>
      <c r="AZ153" s="164"/>
      <c r="BA153" s="164"/>
      <c r="BB153" s="164"/>
      <c r="BC153" s="164"/>
      <c r="BD153" s="164"/>
      <c r="BE153" s="164"/>
      <c r="BF153" s="164"/>
      <c r="BG153" s="164"/>
      <c r="BH153" s="164"/>
      <c r="BI153" s="164"/>
      <c r="BJ153" s="164"/>
      <c r="BK153" s="164"/>
      <c r="BL153" s="164"/>
      <c r="BM153" s="164"/>
      <c r="BN153" s="164"/>
      <c r="BO153" s="164"/>
      <c r="BP153" s="164"/>
      <c r="BQ153" s="164"/>
      <c r="BR153" s="164"/>
      <c r="BS153" s="164"/>
      <c r="BT153" s="164"/>
      <c r="BU153" s="164"/>
      <c r="BV153" s="164"/>
      <c r="BW153" s="164"/>
      <c r="BX153" s="164"/>
      <c r="BY153" s="164"/>
      <c r="BZ153" s="164"/>
      <c r="CA153" s="164"/>
      <c r="CB153" s="164"/>
      <c r="CC153" s="164"/>
      <c r="CD153" s="164"/>
      <c r="CE153" s="164"/>
      <c r="CF153" s="164"/>
    </row>
    <row r="154" spans="7:84" x14ac:dyDescent="0.15">
      <c r="G154" s="164"/>
      <c r="H154" s="164"/>
      <c r="I154" s="164"/>
      <c r="J154" s="164"/>
      <c r="K154" s="164"/>
      <c r="L154" s="164"/>
      <c r="M154" s="164"/>
      <c r="N154" s="164"/>
      <c r="O154" s="164"/>
      <c r="P154" s="164"/>
      <c r="Q154" s="164"/>
      <c r="R154" s="164"/>
      <c r="S154" s="164"/>
      <c r="T154" s="164"/>
      <c r="U154" s="164"/>
      <c r="V154" s="164"/>
      <c r="W154" s="164"/>
      <c r="X154" s="164"/>
      <c r="Y154" s="164"/>
      <c r="Z154" s="164"/>
      <c r="AA154" s="164"/>
      <c r="AB154" s="164"/>
      <c r="AC154" s="164"/>
      <c r="AD154" s="164"/>
      <c r="AE154" s="164"/>
      <c r="AF154" s="164"/>
      <c r="AG154" s="164"/>
      <c r="AH154" s="164"/>
      <c r="AI154" s="164"/>
      <c r="AJ154" s="164"/>
      <c r="AK154" s="164"/>
      <c r="AL154" s="164"/>
      <c r="AM154" s="164"/>
      <c r="AN154" s="164"/>
      <c r="AO154" s="164"/>
      <c r="AP154" s="164"/>
      <c r="AQ154" s="164"/>
      <c r="AR154" s="164"/>
      <c r="AS154" s="164"/>
      <c r="AT154" s="164"/>
      <c r="AU154" s="164"/>
      <c r="AV154" s="164"/>
      <c r="AW154" s="164"/>
      <c r="AX154" s="164"/>
      <c r="AY154" s="164"/>
      <c r="AZ154" s="164"/>
      <c r="BA154" s="164"/>
      <c r="BB154" s="164"/>
      <c r="BC154" s="164"/>
      <c r="BD154" s="164"/>
      <c r="BE154" s="164"/>
      <c r="BF154" s="164"/>
      <c r="BG154" s="164"/>
      <c r="BH154" s="164"/>
      <c r="BI154" s="164"/>
      <c r="BJ154" s="164"/>
      <c r="BK154" s="164"/>
      <c r="BL154" s="164"/>
      <c r="BM154" s="164"/>
      <c r="BN154" s="164"/>
      <c r="BO154" s="164"/>
      <c r="BP154" s="164"/>
      <c r="BQ154" s="164"/>
      <c r="BR154" s="164"/>
      <c r="BS154" s="164"/>
      <c r="BT154" s="164"/>
      <c r="BU154" s="164"/>
      <c r="BV154" s="164"/>
      <c r="BW154" s="164"/>
      <c r="BX154" s="164"/>
      <c r="BY154" s="164"/>
      <c r="BZ154" s="164"/>
      <c r="CA154" s="164"/>
      <c r="CB154" s="164"/>
      <c r="CC154" s="164"/>
      <c r="CD154" s="164"/>
      <c r="CE154" s="164"/>
      <c r="CF154" s="164"/>
    </row>
    <row r="155" spans="7:84" x14ac:dyDescent="0.15">
      <c r="G155" s="164"/>
      <c r="H155" s="164"/>
      <c r="I155" s="164"/>
      <c r="J155" s="164"/>
      <c r="K155" s="164"/>
      <c r="L155" s="164"/>
      <c r="M155" s="164"/>
      <c r="N155" s="164"/>
      <c r="O155" s="164"/>
      <c r="P155" s="164"/>
      <c r="Q155" s="164"/>
      <c r="R155" s="164"/>
      <c r="S155" s="164"/>
      <c r="T155" s="164"/>
      <c r="U155" s="164"/>
      <c r="V155" s="164"/>
      <c r="W155" s="164"/>
      <c r="X155" s="164"/>
      <c r="Y155" s="164"/>
      <c r="Z155" s="164"/>
      <c r="AA155" s="164"/>
      <c r="AB155" s="164"/>
      <c r="AC155" s="164"/>
      <c r="AD155" s="164"/>
      <c r="AE155" s="164"/>
      <c r="AF155" s="164"/>
      <c r="AG155" s="164"/>
      <c r="AH155" s="164"/>
      <c r="AI155" s="164"/>
      <c r="AJ155" s="164"/>
      <c r="AK155" s="164"/>
      <c r="AL155" s="164"/>
      <c r="AM155" s="164"/>
      <c r="AN155" s="164"/>
      <c r="AO155" s="164"/>
      <c r="AP155" s="164"/>
      <c r="AQ155" s="164"/>
      <c r="AR155" s="164"/>
      <c r="AS155" s="164"/>
      <c r="AT155" s="164"/>
      <c r="AU155" s="164"/>
      <c r="AV155" s="164"/>
      <c r="AW155" s="164"/>
      <c r="AX155" s="164"/>
      <c r="AY155" s="164"/>
      <c r="AZ155" s="164"/>
      <c r="BA155" s="164"/>
      <c r="BB155" s="164"/>
      <c r="BC155" s="164"/>
      <c r="BD155" s="164"/>
      <c r="BE155" s="164"/>
      <c r="BF155" s="164"/>
      <c r="BG155" s="164"/>
      <c r="BH155" s="164"/>
      <c r="BI155" s="164"/>
      <c r="BJ155" s="164"/>
      <c r="BK155" s="164"/>
      <c r="BL155" s="164"/>
      <c r="BM155" s="164"/>
      <c r="BN155" s="164"/>
      <c r="BO155" s="164"/>
      <c r="BP155" s="164"/>
      <c r="BQ155" s="164"/>
      <c r="BR155" s="164"/>
      <c r="BS155" s="164"/>
      <c r="BT155" s="164"/>
      <c r="BU155" s="164"/>
      <c r="BV155" s="164"/>
      <c r="BW155" s="164"/>
      <c r="BX155" s="164"/>
      <c r="BY155" s="164"/>
      <c r="BZ155" s="164"/>
      <c r="CA155" s="164"/>
      <c r="CB155" s="164"/>
      <c r="CC155" s="164"/>
      <c r="CD155" s="164"/>
      <c r="CE155" s="164"/>
      <c r="CF155" s="164"/>
    </row>
    <row r="156" spans="7:84" x14ac:dyDescent="0.15">
      <c r="G156" s="164"/>
      <c r="H156" s="164"/>
      <c r="I156" s="164"/>
      <c r="J156" s="164"/>
      <c r="K156" s="164"/>
      <c r="L156" s="164"/>
      <c r="M156" s="164"/>
      <c r="N156" s="164"/>
      <c r="O156" s="164"/>
      <c r="P156" s="164"/>
      <c r="Q156" s="164"/>
      <c r="R156" s="164"/>
      <c r="S156" s="164"/>
      <c r="T156" s="164"/>
      <c r="U156" s="164"/>
      <c r="V156" s="164"/>
      <c r="W156" s="164"/>
      <c r="X156" s="164"/>
      <c r="Y156" s="164"/>
      <c r="Z156" s="164"/>
      <c r="AA156" s="164"/>
      <c r="AB156" s="164"/>
      <c r="AC156" s="164"/>
      <c r="AD156" s="164"/>
      <c r="AE156" s="164"/>
      <c r="AF156" s="164"/>
      <c r="AG156" s="164"/>
      <c r="AH156" s="164"/>
      <c r="AI156" s="164"/>
      <c r="AJ156" s="164"/>
      <c r="AK156" s="164"/>
      <c r="AL156" s="164"/>
      <c r="AM156" s="164"/>
      <c r="AN156" s="164"/>
      <c r="AO156" s="164"/>
      <c r="AP156" s="164"/>
      <c r="AQ156" s="164"/>
      <c r="AR156" s="164"/>
      <c r="AS156" s="164"/>
      <c r="AT156" s="164"/>
      <c r="AU156" s="164"/>
      <c r="AV156" s="164"/>
      <c r="AW156" s="164"/>
      <c r="AX156" s="164"/>
      <c r="AY156" s="164"/>
      <c r="AZ156" s="164"/>
      <c r="BA156" s="164"/>
      <c r="BB156" s="164"/>
      <c r="BC156" s="164"/>
      <c r="BD156" s="164"/>
      <c r="BE156" s="164"/>
      <c r="BF156" s="164"/>
      <c r="BG156" s="164"/>
      <c r="BH156" s="164"/>
      <c r="BI156" s="164"/>
      <c r="BJ156" s="164"/>
      <c r="BK156" s="164"/>
      <c r="BL156" s="164"/>
      <c r="BM156" s="164"/>
      <c r="BN156" s="164"/>
      <c r="BO156" s="164"/>
      <c r="BP156" s="164"/>
      <c r="BQ156" s="164"/>
      <c r="BR156" s="164"/>
      <c r="BS156" s="164"/>
      <c r="BT156" s="164"/>
      <c r="BU156" s="164"/>
      <c r="BV156" s="164"/>
      <c r="BW156" s="164"/>
      <c r="BX156" s="164"/>
      <c r="BY156" s="164"/>
      <c r="BZ156" s="164"/>
      <c r="CA156" s="164"/>
      <c r="CB156" s="164"/>
      <c r="CC156" s="164"/>
      <c r="CD156" s="164"/>
      <c r="CE156" s="164"/>
      <c r="CF156" s="164"/>
    </row>
    <row r="157" spans="7:84" x14ac:dyDescent="0.15">
      <c r="G157" s="164"/>
      <c r="H157" s="164"/>
      <c r="I157" s="164"/>
      <c r="J157" s="164"/>
      <c r="K157" s="164"/>
      <c r="L157" s="164"/>
      <c r="M157" s="164"/>
      <c r="N157" s="164"/>
      <c r="O157" s="164"/>
      <c r="P157" s="164"/>
      <c r="Q157" s="164"/>
      <c r="R157" s="164"/>
      <c r="S157" s="164"/>
      <c r="T157" s="164"/>
      <c r="U157" s="164"/>
      <c r="V157" s="164"/>
      <c r="W157" s="164"/>
      <c r="X157" s="164"/>
      <c r="Y157" s="164"/>
      <c r="Z157" s="164"/>
      <c r="AA157" s="164"/>
      <c r="AB157" s="164"/>
      <c r="AC157" s="164"/>
      <c r="AD157" s="164"/>
      <c r="AE157" s="164"/>
      <c r="AF157" s="164"/>
      <c r="AG157" s="164"/>
      <c r="AH157" s="164"/>
      <c r="AI157" s="164"/>
      <c r="AJ157" s="164"/>
      <c r="AK157" s="164"/>
      <c r="AL157" s="164"/>
      <c r="AM157" s="164"/>
      <c r="AN157" s="164"/>
      <c r="AO157" s="164"/>
      <c r="AP157" s="164"/>
      <c r="AQ157" s="164"/>
      <c r="AR157" s="164"/>
      <c r="AS157" s="164"/>
      <c r="AT157" s="164"/>
      <c r="AU157" s="164"/>
      <c r="AV157" s="164"/>
      <c r="AW157" s="164"/>
      <c r="AX157" s="164"/>
      <c r="AY157" s="164"/>
      <c r="AZ157" s="164"/>
      <c r="BA157" s="164"/>
      <c r="BB157" s="164"/>
      <c r="BC157" s="164"/>
      <c r="BD157" s="164"/>
      <c r="BE157" s="164"/>
      <c r="BF157" s="164"/>
      <c r="BG157" s="164"/>
      <c r="BH157" s="164"/>
      <c r="BI157" s="164"/>
      <c r="BJ157" s="164"/>
      <c r="BK157" s="164"/>
      <c r="BL157" s="164"/>
      <c r="BM157" s="164"/>
      <c r="BN157" s="164"/>
      <c r="BO157" s="164"/>
      <c r="BP157" s="164"/>
      <c r="BQ157" s="164"/>
      <c r="BR157" s="164"/>
      <c r="BS157" s="164"/>
      <c r="BT157" s="164"/>
      <c r="BU157" s="164"/>
      <c r="BV157" s="164"/>
      <c r="BW157" s="164"/>
      <c r="BX157" s="164"/>
      <c r="BY157" s="164"/>
      <c r="BZ157" s="164"/>
      <c r="CA157" s="164"/>
      <c r="CB157" s="164"/>
      <c r="CC157" s="164"/>
      <c r="CD157" s="164"/>
      <c r="CE157" s="164"/>
      <c r="CF157" s="164"/>
    </row>
    <row r="158" spans="7:84" x14ac:dyDescent="0.15">
      <c r="G158" s="164"/>
      <c r="H158" s="164"/>
      <c r="I158" s="164"/>
      <c r="J158" s="164"/>
      <c r="K158" s="164"/>
      <c r="L158" s="164"/>
      <c r="M158" s="164"/>
      <c r="N158" s="164"/>
      <c r="O158" s="164"/>
      <c r="P158" s="164"/>
      <c r="Q158" s="164"/>
      <c r="R158" s="164"/>
      <c r="S158" s="164"/>
      <c r="T158" s="164"/>
      <c r="U158" s="164"/>
      <c r="V158" s="164"/>
      <c r="W158" s="164"/>
      <c r="X158" s="164"/>
      <c r="Y158" s="164"/>
      <c r="Z158" s="164"/>
      <c r="AA158" s="164"/>
      <c r="AB158" s="164"/>
      <c r="AC158" s="164"/>
      <c r="AD158" s="164"/>
      <c r="AE158" s="164"/>
      <c r="AF158" s="164"/>
      <c r="AG158" s="164"/>
      <c r="AH158" s="164"/>
      <c r="AI158" s="164"/>
      <c r="AJ158" s="164"/>
      <c r="AK158" s="164"/>
      <c r="AL158" s="164"/>
      <c r="AM158" s="164"/>
      <c r="AN158" s="164"/>
      <c r="AO158" s="164"/>
      <c r="AP158" s="164"/>
      <c r="AQ158" s="164"/>
      <c r="AR158" s="164"/>
      <c r="AS158" s="164"/>
      <c r="AT158" s="164"/>
      <c r="AU158" s="164"/>
      <c r="AV158" s="164"/>
      <c r="AW158" s="164"/>
      <c r="AX158" s="164"/>
      <c r="AY158" s="164"/>
      <c r="AZ158" s="164"/>
      <c r="BA158" s="164"/>
      <c r="BB158" s="164"/>
      <c r="BC158" s="164"/>
      <c r="BD158" s="164"/>
      <c r="BE158" s="164"/>
      <c r="BF158" s="164"/>
      <c r="BG158" s="164"/>
      <c r="BH158" s="164"/>
      <c r="BI158" s="164"/>
      <c r="BJ158" s="164"/>
      <c r="BK158" s="164"/>
      <c r="BL158" s="164"/>
      <c r="BM158" s="164"/>
      <c r="BN158" s="164"/>
      <c r="BO158" s="164"/>
      <c r="BP158" s="164"/>
      <c r="BQ158" s="164"/>
      <c r="BR158" s="164"/>
      <c r="BS158" s="164"/>
      <c r="BT158" s="164"/>
      <c r="BU158" s="164"/>
      <c r="BV158" s="164"/>
      <c r="BW158" s="164"/>
      <c r="BX158" s="164"/>
      <c r="BY158" s="164"/>
      <c r="BZ158" s="164"/>
      <c r="CA158" s="164"/>
      <c r="CB158" s="164"/>
      <c r="CC158" s="164"/>
      <c r="CD158" s="164"/>
      <c r="CE158" s="164"/>
      <c r="CF158" s="164"/>
    </row>
    <row r="159" spans="7:84" x14ac:dyDescent="0.15">
      <c r="G159" s="164"/>
      <c r="H159" s="164"/>
      <c r="I159" s="164"/>
      <c r="J159" s="164"/>
      <c r="K159" s="164"/>
      <c r="L159" s="164"/>
      <c r="M159" s="164"/>
      <c r="N159" s="164"/>
      <c r="O159" s="164"/>
      <c r="P159" s="164"/>
      <c r="Q159" s="164"/>
      <c r="R159" s="164"/>
      <c r="S159" s="164"/>
      <c r="T159" s="164"/>
      <c r="U159" s="164"/>
      <c r="V159" s="164"/>
      <c r="W159" s="164"/>
      <c r="X159" s="164"/>
      <c r="Y159" s="164"/>
      <c r="Z159" s="164"/>
      <c r="AA159" s="164"/>
      <c r="AB159" s="164"/>
      <c r="AC159" s="164"/>
      <c r="AD159" s="164"/>
      <c r="AE159" s="164"/>
      <c r="AF159" s="164"/>
      <c r="AG159" s="164"/>
      <c r="AH159" s="164"/>
      <c r="AI159" s="164"/>
      <c r="AJ159" s="164"/>
      <c r="AK159" s="164"/>
      <c r="AL159" s="164"/>
      <c r="AM159" s="164"/>
      <c r="AN159" s="164"/>
      <c r="AO159" s="164"/>
      <c r="AP159" s="164"/>
      <c r="AQ159" s="164"/>
      <c r="AR159" s="164"/>
      <c r="AS159" s="164"/>
      <c r="AT159" s="164"/>
      <c r="AU159" s="164"/>
      <c r="AV159" s="164"/>
      <c r="AW159" s="164"/>
      <c r="AX159" s="164"/>
      <c r="AY159" s="164"/>
      <c r="AZ159" s="164"/>
      <c r="BA159" s="164"/>
      <c r="BB159" s="164"/>
      <c r="BC159" s="164"/>
      <c r="BD159" s="164"/>
      <c r="BE159" s="164"/>
      <c r="BF159" s="164"/>
      <c r="BG159" s="164"/>
      <c r="BH159" s="164"/>
      <c r="BI159" s="164"/>
      <c r="BJ159" s="164"/>
      <c r="BK159" s="164"/>
      <c r="BL159" s="164"/>
      <c r="BM159" s="164"/>
      <c r="BN159" s="164"/>
      <c r="BO159" s="164"/>
      <c r="BP159" s="164"/>
      <c r="BQ159" s="164"/>
      <c r="BR159" s="164"/>
      <c r="BS159" s="164"/>
      <c r="BT159" s="164"/>
      <c r="BU159" s="164"/>
      <c r="BV159" s="164"/>
      <c r="BW159" s="164"/>
      <c r="BX159" s="164"/>
      <c r="BY159" s="164"/>
      <c r="BZ159" s="164"/>
      <c r="CA159" s="164"/>
      <c r="CB159" s="164"/>
      <c r="CC159" s="164"/>
      <c r="CD159" s="164"/>
      <c r="CE159" s="164"/>
      <c r="CF159" s="164"/>
    </row>
    <row r="160" spans="7:84" x14ac:dyDescent="0.15">
      <c r="G160" s="164"/>
      <c r="H160" s="164"/>
      <c r="I160" s="164"/>
      <c r="J160" s="164"/>
      <c r="K160" s="164"/>
      <c r="L160" s="164"/>
      <c r="M160" s="164"/>
      <c r="N160" s="164"/>
      <c r="O160" s="164"/>
      <c r="P160" s="164"/>
      <c r="Q160" s="164"/>
      <c r="R160" s="164"/>
      <c r="S160" s="164"/>
      <c r="T160" s="164"/>
      <c r="U160" s="164"/>
      <c r="V160" s="164"/>
      <c r="W160" s="164"/>
      <c r="X160" s="164"/>
      <c r="Y160" s="164"/>
      <c r="Z160" s="164"/>
      <c r="AA160" s="164"/>
      <c r="AB160" s="164"/>
      <c r="AC160" s="164"/>
      <c r="AD160" s="164"/>
      <c r="AE160" s="164"/>
      <c r="AF160" s="164"/>
      <c r="AG160" s="164"/>
      <c r="AH160" s="164"/>
      <c r="AI160" s="164"/>
      <c r="AJ160" s="164"/>
      <c r="AK160" s="164"/>
      <c r="AL160" s="164"/>
      <c r="AM160" s="164"/>
      <c r="AN160" s="164"/>
      <c r="AO160" s="164"/>
      <c r="AP160" s="164"/>
      <c r="AQ160" s="164"/>
      <c r="AR160" s="164"/>
      <c r="AS160" s="164"/>
      <c r="AT160" s="164"/>
      <c r="AU160" s="164"/>
      <c r="AV160" s="164"/>
      <c r="AW160" s="164"/>
      <c r="AX160" s="164"/>
      <c r="AY160" s="164"/>
      <c r="AZ160" s="164"/>
      <c r="BA160" s="164"/>
      <c r="BB160" s="164"/>
      <c r="BC160" s="164"/>
      <c r="BD160" s="164"/>
      <c r="BE160" s="164"/>
      <c r="BF160" s="164"/>
      <c r="BG160" s="164"/>
      <c r="BH160" s="164"/>
      <c r="BI160" s="164"/>
      <c r="BJ160" s="164"/>
      <c r="BK160" s="164"/>
      <c r="BL160" s="164"/>
      <c r="BM160" s="164"/>
      <c r="BN160" s="164"/>
      <c r="BO160" s="164"/>
      <c r="BP160" s="164"/>
      <c r="BQ160" s="164"/>
      <c r="BR160" s="164"/>
      <c r="BS160" s="164"/>
      <c r="BT160" s="164"/>
      <c r="BU160" s="164"/>
      <c r="BV160" s="164"/>
      <c r="BW160" s="164"/>
      <c r="BX160" s="164"/>
      <c r="BY160" s="164"/>
      <c r="BZ160" s="164"/>
      <c r="CA160" s="164"/>
      <c r="CB160" s="164"/>
      <c r="CC160" s="164"/>
      <c r="CD160" s="164"/>
      <c r="CE160" s="164"/>
      <c r="CF160" s="164"/>
    </row>
    <row r="161" spans="7:84" x14ac:dyDescent="0.15">
      <c r="G161" s="164"/>
      <c r="H161" s="164"/>
      <c r="I161" s="164"/>
      <c r="J161" s="164"/>
      <c r="K161" s="164"/>
      <c r="L161" s="164"/>
      <c r="M161" s="164"/>
      <c r="N161" s="164"/>
      <c r="O161" s="164"/>
      <c r="P161" s="164"/>
      <c r="Q161" s="164"/>
      <c r="R161" s="164"/>
      <c r="S161" s="164"/>
      <c r="T161" s="164"/>
      <c r="U161" s="164"/>
      <c r="V161" s="164"/>
      <c r="W161" s="164"/>
      <c r="X161" s="164"/>
      <c r="Y161" s="164"/>
      <c r="Z161" s="164"/>
      <c r="AA161" s="164"/>
      <c r="AB161" s="164"/>
      <c r="AC161" s="164"/>
      <c r="AD161" s="164"/>
      <c r="AE161" s="164"/>
      <c r="AF161" s="164"/>
      <c r="AG161" s="164"/>
      <c r="AH161" s="164"/>
      <c r="AI161" s="164"/>
      <c r="AJ161" s="164"/>
      <c r="AK161" s="164"/>
      <c r="AL161" s="164"/>
      <c r="AM161" s="164"/>
      <c r="AN161" s="164"/>
      <c r="AO161" s="164"/>
      <c r="AP161" s="164"/>
      <c r="AQ161" s="164"/>
      <c r="AR161" s="164"/>
      <c r="AS161" s="164"/>
      <c r="AT161" s="164"/>
      <c r="AU161" s="164"/>
      <c r="AV161" s="164"/>
      <c r="AW161" s="164"/>
      <c r="AX161" s="164"/>
      <c r="AY161" s="164"/>
      <c r="AZ161" s="164"/>
      <c r="BA161" s="164"/>
      <c r="BB161" s="164"/>
      <c r="BC161" s="164"/>
      <c r="BD161" s="164"/>
      <c r="BE161" s="164"/>
      <c r="BF161" s="164"/>
      <c r="BG161" s="164"/>
      <c r="BH161" s="164"/>
      <c r="BI161" s="164"/>
      <c r="BJ161" s="164"/>
      <c r="BK161" s="164"/>
      <c r="BL161" s="164"/>
      <c r="BM161" s="164"/>
      <c r="BN161" s="164"/>
      <c r="BO161" s="164"/>
      <c r="BP161" s="164"/>
      <c r="BQ161" s="164"/>
      <c r="BR161" s="164"/>
      <c r="BS161" s="164"/>
      <c r="BT161" s="164"/>
      <c r="BU161" s="164"/>
      <c r="BV161" s="164"/>
      <c r="BW161" s="164"/>
      <c r="BX161" s="164"/>
      <c r="BY161" s="164"/>
      <c r="BZ161" s="164"/>
      <c r="CA161" s="164"/>
      <c r="CB161" s="164"/>
      <c r="CC161" s="164"/>
      <c r="CD161" s="164"/>
      <c r="CE161" s="164"/>
      <c r="CF161" s="164"/>
    </row>
    <row r="162" spans="7:84" x14ac:dyDescent="0.15">
      <c r="G162" s="164"/>
      <c r="H162" s="164"/>
      <c r="I162" s="164"/>
      <c r="J162" s="164"/>
      <c r="K162" s="164"/>
      <c r="L162" s="164"/>
      <c r="M162" s="164"/>
      <c r="N162" s="164"/>
      <c r="O162" s="164"/>
      <c r="P162" s="164"/>
      <c r="Q162" s="164"/>
      <c r="R162" s="164"/>
      <c r="S162" s="164"/>
      <c r="T162" s="164"/>
      <c r="U162" s="164"/>
      <c r="V162" s="164"/>
      <c r="W162" s="164"/>
      <c r="X162" s="164"/>
      <c r="Y162" s="164"/>
      <c r="Z162" s="164"/>
      <c r="AA162" s="164"/>
      <c r="AB162" s="164"/>
      <c r="AC162" s="164"/>
      <c r="AD162" s="164"/>
      <c r="AE162" s="164"/>
      <c r="AF162" s="164"/>
      <c r="AG162" s="164"/>
      <c r="AH162" s="164"/>
      <c r="AI162" s="164"/>
      <c r="AJ162" s="164"/>
      <c r="AK162" s="164"/>
      <c r="AL162" s="164"/>
      <c r="AM162" s="164"/>
      <c r="AN162" s="164"/>
      <c r="AO162" s="164"/>
      <c r="AP162" s="164"/>
      <c r="AQ162" s="164"/>
      <c r="AR162" s="164"/>
      <c r="AS162" s="164"/>
      <c r="AT162" s="164"/>
      <c r="AU162" s="164"/>
      <c r="AV162" s="164"/>
      <c r="AW162" s="164"/>
      <c r="AX162" s="164"/>
      <c r="AY162" s="164"/>
      <c r="AZ162" s="164"/>
      <c r="BA162" s="164"/>
      <c r="BB162" s="164"/>
      <c r="BC162" s="164"/>
      <c r="BD162" s="164"/>
      <c r="BE162" s="164"/>
      <c r="BF162" s="164"/>
      <c r="BG162" s="164"/>
      <c r="BH162" s="164"/>
      <c r="BI162" s="164"/>
      <c r="BJ162" s="164"/>
      <c r="BK162" s="164"/>
      <c r="BL162" s="164"/>
      <c r="BM162" s="164"/>
      <c r="BN162" s="164"/>
      <c r="BO162" s="164"/>
      <c r="BP162" s="164"/>
      <c r="BQ162" s="164"/>
      <c r="BR162" s="164"/>
      <c r="BS162" s="164"/>
      <c r="BT162" s="164"/>
      <c r="BU162" s="164"/>
      <c r="BV162" s="164"/>
      <c r="BW162" s="164"/>
      <c r="BX162" s="164"/>
      <c r="BY162" s="164"/>
      <c r="BZ162" s="164"/>
      <c r="CA162" s="164"/>
      <c r="CB162" s="164"/>
      <c r="CC162" s="164"/>
      <c r="CD162" s="164"/>
      <c r="CE162" s="164"/>
      <c r="CF162" s="164"/>
    </row>
    <row r="163" spans="7:84" x14ac:dyDescent="0.15">
      <c r="G163" s="164"/>
      <c r="H163" s="164"/>
      <c r="I163" s="164"/>
      <c r="J163" s="164"/>
      <c r="K163" s="164"/>
      <c r="L163" s="164"/>
      <c r="M163" s="164"/>
      <c r="N163" s="164"/>
      <c r="O163" s="164"/>
      <c r="P163" s="164"/>
      <c r="Q163" s="164"/>
      <c r="R163" s="164"/>
      <c r="S163" s="164"/>
      <c r="T163" s="164"/>
      <c r="U163" s="164"/>
      <c r="V163" s="164"/>
      <c r="W163" s="164"/>
      <c r="X163" s="164"/>
      <c r="Y163" s="164"/>
      <c r="Z163" s="164"/>
      <c r="AA163" s="164"/>
      <c r="AB163" s="164"/>
      <c r="AC163" s="164"/>
      <c r="AD163" s="164"/>
      <c r="AE163" s="164"/>
      <c r="AF163" s="164"/>
      <c r="AG163" s="164"/>
      <c r="AH163" s="164"/>
      <c r="AI163" s="164"/>
      <c r="AJ163" s="164"/>
      <c r="AK163" s="164"/>
      <c r="AL163" s="164"/>
      <c r="AM163" s="164"/>
      <c r="AN163" s="164"/>
      <c r="AO163" s="164"/>
      <c r="AP163" s="164"/>
      <c r="AQ163" s="164"/>
      <c r="AR163" s="164"/>
      <c r="AS163" s="164"/>
      <c r="AT163" s="164"/>
      <c r="AU163" s="164"/>
      <c r="AV163" s="164"/>
      <c r="AW163" s="164"/>
      <c r="AX163" s="164"/>
      <c r="AY163" s="164"/>
      <c r="AZ163" s="164"/>
      <c r="BA163" s="164"/>
      <c r="BB163" s="164"/>
      <c r="BC163" s="164"/>
      <c r="BD163" s="164"/>
      <c r="BE163" s="164"/>
      <c r="BF163" s="164"/>
      <c r="BG163" s="164"/>
      <c r="BH163" s="164"/>
      <c r="BI163" s="164"/>
      <c r="BJ163" s="164"/>
      <c r="BK163" s="164"/>
      <c r="BL163" s="164"/>
      <c r="BM163" s="164"/>
      <c r="BN163" s="164"/>
      <c r="BO163" s="164"/>
      <c r="BP163" s="164"/>
      <c r="BQ163" s="164"/>
      <c r="BR163" s="164"/>
      <c r="BS163" s="164"/>
      <c r="BT163" s="164"/>
      <c r="BU163" s="164"/>
      <c r="BV163" s="164"/>
      <c r="BW163" s="164"/>
      <c r="BX163" s="164"/>
      <c r="BY163" s="164"/>
      <c r="BZ163" s="164"/>
      <c r="CA163" s="164"/>
      <c r="CB163" s="164"/>
      <c r="CC163" s="164"/>
      <c r="CD163" s="164"/>
      <c r="CE163" s="164"/>
      <c r="CF163" s="164"/>
    </row>
    <row r="164" spans="7:84" x14ac:dyDescent="0.15">
      <c r="G164" s="164"/>
      <c r="H164" s="164"/>
      <c r="I164" s="164"/>
      <c r="J164" s="164"/>
      <c r="K164" s="164"/>
      <c r="L164" s="164"/>
      <c r="M164" s="164"/>
      <c r="N164" s="164"/>
      <c r="O164" s="164"/>
      <c r="P164" s="164"/>
      <c r="Q164" s="164"/>
      <c r="R164" s="164"/>
      <c r="S164" s="164"/>
      <c r="T164" s="164"/>
      <c r="U164" s="164"/>
      <c r="V164" s="164"/>
      <c r="W164" s="164"/>
      <c r="X164" s="164"/>
      <c r="Y164" s="164"/>
      <c r="Z164" s="164"/>
      <c r="AA164" s="164"/>
      <c r="AB164" s="164"/>
      <c r="AC164" s="164"/>
      <c r="AD164" s="164"/>
      <c r="AE164" s="164"/>
      <c r="AF164" s="164"/>
      <c r="AG164" s="164"/>
      <c r="AH164" s="164"/>
      <c r="AI164" s="164"/>
      <c r="AJ164" s="164"/>
      <c r="AK164" s="164"/>
      <c r="AL164" s="164"/>
      <c r="AM164" s="164"/>
      <c r="AN164" s="164"/>
      <c r="AO164" s="164"/>
      <c r="AP164" s="164"/>
      <c r="AQ164" s="164"/>
      <c r="AR164" s="164"/>
      <c r="AS164" s="164"/>
      <c r="AT164" s="164"/>
      <c r="AU164" s="164"/>
      <c r="AV164" s="164"/>
      <c r="AW164" s="164"/>
      <c r="AX164" s="164"/>
      <c r="AY164" s="164"/>
      <c r="AZ164" s="164"/>
      <c r="BA164" s="164"/>
      <c r="BB164" s="164"/>
      <c r="BC164" s="164"/>
      <c r="BD164" s="164"/>
      <c r="BE164" s="164"/>
      <c r="BF164" s="164"/>
      <c r="BG164" s="164"/>
      <c r="BH164" s="164"/>
      <c r="BI164" s="164"/>
      <c r="BJ164" s="164"/>
      <c r="BK164" s="164"/>
      <c r="BL164" s="164"/>
      <c r="BM164" s="164"/>
      <c r="BN164" s="164"/>
      <c r="BO164" s="164"/>
      <c r="BP164" s="164"/>
      <c r="BQ164" s="164"/>
      <c r="BR164" s="164"/>
      <c r="BS164" s="164"/>
      <c r="BT164" s="164"/>
      <c r="BU164" s="164"/>
      <c r="BV164" s="164"/>
      <c r="BW164" s="164"/>
      <c r="BX164" s="164"/>
      <c r="BY164" s="164"/>
      <c r="BZ164" s="164"/>
      <c r="CA164" s="164"/>
      <c r="CB164" s="164"/>
      <c r="CC164" s="164"/>
      <c r="CD164" s="164"/>
      <c r="CE164" s="164"/>
      <c r="CF164" s="164"/>
    </row>
    <row r="165" spans="7:84" x14ac:dyDescent="0.15">
      <c r="G165" s="164"/>
      <c r="H165" s="164"/>
      <c r="I165" s="164"/>
      <c r="J165" s="164"/>
      <c r="K165" s="164"/>
      <c r="L165" s="164"/>
      <c r="M165" s="164"/>
      <c r="N165" s="164"/>
      <c r="O165" s="164"/>
      <c r="P165" s="164"/>
      <c r="Q165" s="164"/>
      <c r="R165" s="164"/>
      <c r="S165" s="164"/>
      <c r="T165" s="164"/>
      <c r="U165" s="164"/>
      <c r="V165" s="164"/>
      <c r="W165" s="164"/>
      <c r="X165" s="164"/>
      <c r="Y165" s="164"/>
      <c r="Z165" s="164"/>
      <c r="AA165" s="164"/>
      <c r="AB165" s="164"/>
      <c r="AC165" s="164"/>
      <c r="AD165" s="164"/>
      <c r="AE165" s="164"/>
      <c r="AF165" s="164"/>
      <c r="AG165" s="164"/>
      <c r="AH165" s="164"/>
      <c r="AI165" s="164"/>
      <c r="AJ165" s="164"/>
      <c r="AK165" s="164"/>
      <c r="AL165" s="164"/>
      <c r="AM165" s="164"/>
      <c r="AN165" s="164"/>
      <c r="AO165" s="164"/>
      <c r="AP165" s="164"/>
      <c r="AQ165" s="164"/>
      <c r="AR165" s="164"/>
      <c r="AS165" s="164"/>
      <c r="AT165" s="164"/>
      <c r="AU165" s="164"/>
      <c r="AV165" s="164"/>
      <c r="AW165" s="164"/>
      <c r="AX165" s="164"/>
      <c r="AY165" s="164"/>
      <c r="AZ165" s="164"/>
      <c r="BA165" s="164"/>
      <c r="BB165" s="164"/>
      <c r="BC165" s="164"/>
      <c r="BD165" s="164"/>
      <c r="BE165" s="164"/>
      <c r="BF165" s="164"/>
      <c r="BG165" s="164"/>
      <c r="BH165" s="164"/>
      <c r="BI165" s="164"/>
      <c r="BJ165" s="164"/>
      <c r="BK165" s="164"/>
      <c r="BL165" s="164"/>
      <c r="BM165" s="164"/>
      <c r="BN165" s="164"/>
      <c r="BO165" s="164"/>
      <c r="BP165" s="164"/>
      <c r="BQ165" s="164"/>
      <c r="BR165" s="164"/>
      <c r="BS165" s="164"/>
      <c r="BT165" s="164"/>
      <c r="BU165" s="164"/>
      <c r="BV165" s="164"/>
      <c r="BW165" s="164"/>
      <c r="BX165" s="164"/>
      <c r="BY165" s="164"/>
      <c r="BZ165" s="164"/>
      <c r="CA165" s="164"/>
      <c r="CB165" s="164"/>
      <c r="CC165" s="164"/>
      <c r="CD165" s="164"/>
      <c r="CE165" s="164"/>
      <c r="CF165" s="164"/>
    </row>
    <row r="166" spans="7:84" x14ac:dyDescent="0.15">
      <c r="G166" s="164"/>
      <c r="H166" s="164"/>
      <c r="I166" s="164"/>
      <c r="J166" s="164"/>
      <c r="K166" s="164"/>
      <c r="L166" s="164"/>
      <c r="M166" s="164"/>
      <c r="N166" s="164"/>
      <c r="O166" s="164"/>
      <c r="P166" s="164"/>
      <c r="Q166" s="164"/>
      <c r="R166" s="164"/>
      <c r="S166" s="164"/>
      <c r="T166" s="164"/>
      <c r="U166" s="164"/>
      <c r="V166" s="164"/>
      <c r="W166" s="164"/>
      <c r="X166" s="164"/>
      <c r="Y166" s="164"/>
      <c r="Z166" s="164"/>
      <c r="AA166" s="164"/>
      <c r="AB166" s="164"/>
      <c r="AC166" s="164"/>
      <c r="AD166" s="164"/>
      <c r="AE166" s="164"/>
      <c r="AF166" s="164"/>
      <c r="AG166" s="164"/>
      <c r="AH166" s="164"/>
      <c r="AI166" s="164"/>
      <c r="AJ166" s="164"/>
      <c r="AK166" s="164"/>
      <c r="AL166" s="164"/>
      <c r="AM166" s="164"/>
      <c r="AN166" s="164"/>
      <c r="AO166" s="164"/>
      <c r="AP166" s="164"/>
      <c r="AQ166" s="164"/>
      <c r="AR166" s="164"/>
      <c r="AS166" s="164"/>
      <c r="AT166" s="164"/>
      <c r="AU166" s="164"/>
      <c r="AV166" s="164"/>
      <c r="AW166" s="164"/>
      <c r="AX166" s="164"/>
      <c r="AY166" s="164"/>
      <c r="AZ166" s="164"/>
      <c r="BA166" s="164"/>
      <c r="BB166" s="164"/>
      <c r="BC166" s="164"/>
      <c r="BD166" s="164"/>
      <c r="BE166" s="164"/>
      <c r="BF166" s="164"/>
      <c r="BG166" s="164"/>
      <c r="BH166" s="164"/>
      <c r="BI166" s="164"/>
      <c r="BJ166" s="164"/>
      <c r="BK166" s="164"/>
      <c r="BL166" s="164"/>
      <c r="BM166" s="164"/>
      <c r="BN166" s="164"/>
      <c r="BO166" s="164"/>
      <c r="BP166" s="164"/>
      <c r="BQ166" s="164"/>
      <c r="BR166" s="164"/>
      <c r="BS166" s="164"/>
      <c r="BT166" s="164"/>
      <c r="BU166" s="164"/>
      <c r="BV166" s="164"/>
      <c r="BW166" s="164"/>
      <c r="BX166" s="164"/>
      <c r="BY166" s="164"/>
      <c r="BZ166" s="164"/>
      <c r="CA166" s="164"/>
      <c r="CB166" s="164"/>
      <c r="CC166" s="164"/>
      <c r="CD166" s="164"/>
      <c r="CE166" s="164"/>
      <c r="CF166" s="164"/>
    </row>
    <row r="167" spans="7:84" x14ac:dyDescent="0.15">
      <c r="G167" s="164"/>
    </row>
    <row r="168" spans="7:84" x14ac:dyDescent="0.15">
      <c r="G168" s="164"/>
    </row>
    <row r="169" spans="7:84" x14ac:dyDescent="0.15">
      <c r="G169" s="164"/>
    </row>
    <row r="170" spans="7:84" x14ac:dyDescent="0.15">
      <c r="G170" s="164"/>
    </row>
    <row r="171" spans="7:84" x14ac:dyDescent="0.15">
      <c r="G171" s="164"/>
    </row>
    <row r="172" spans="7:84" x14ac:dyDescent="0.15">
      <c r="G172" s="164"/>
    </row>
    <row r="173" spans="7:84" x14ac:dyDescent="0.15">
      <c r="G173" s="164"/>
    </row>
    <row r="174" spans="7:84" x14ac:dyDescent="0.15">
      <c r="G174" s="164"/>
    </row>
    <row r="175" spans="7:84" x14ac:dyDescent="0.15">
      <c r="G175" s="164"/>
    </row>
  </sheetData>
  <sheetProtection sheet="1" objects="1" scenarios="1"/>
  <mergeCells count="7">
    <mergeCell ref="B81:C81"/>
    <mergeCell ref="F4:F8"/>
    <mergeCell ref="BZ4:CB7"/>
    <mergeCell ref="CC4:CC7"/>
    <mergeCell ref="B4:C9"/>
    <mergeCell ref="D4:D8"/>
    <mergeCell ref="E50:F50"/>
  </mergeCells>
  <phoneticPr fontId="23"/>
  <pageMargins left="0.59055118110236227" right="0.47244094488188981" top="0.59055118110236227" bottom="0.23622047244094491" header="0.19685039370078741" footer="0.19685039370078741"/>
  <pageSetup paperSize="9" scale="51" fitToWidth="4" orientation="landscape" r:id="rId1"/>
  <headerFooter alignWithMargins="0"/>
  <ignoredErrors>
    <ignoredError sqref="CA50:EK50 EM50:EQ50" formula="1"/>
    <ignoredError sqref="E10:E49 B38" numberStoredAsText="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12</vt:i4>
      </vt:variant>
      <vt:variant>
        <vt:lpstr>名前付き一覧</vt:lpstr>
      </vt:variant>
      <vt:variant>
        <vt:i4>18</vt:i4>
      </vt:variant>
    </vt:vector>
  </HeadingPairs>
  <TitlesOfParts>
    <vt:vector size="30" baseType="lpstr">
      <vt:lpstr>①はじめに</vt:lpstr>
      <vt:lpstr>②利用方法</vt:lpstr>
      <vt:lpstr>③入力</vt:lpstr>
      <vt:lpstr>④出力Ⅰ</vt:lpstr>
      <vt:lpstr>⑤出力Ⅱ</vt:lpstr>
      <vt:lpstr>⑥出力Ⅲ（グラフ）</vt:lpstr>
      <vt:lpstr>⑦フロー</vt:lpstr>
      <vt:lpstr>⑧計算域Ⅱ</vt:lpstr>
      <vt:lpstr>⑨計算域Ⅳ</vt:lpstr>
      <vt:lpstr>⑩各種係数</vt:lpstr>
      <vt:lpstr>⑪建設部門投入係数表</vt:lpstr>
      <vt:lpstr>⑫逆行列係数表</vt:lpstr>
      <vt:lpstr>③入力!Criteria</vt:lpstr>
      <vt:lpstr>③入力!Extract</vt:lpstr>
      <vt:lpstr>①はじめに!Print_Area</vt:lpstr>
      <vt:lpstr>②利用方法!Print_Area</vt:lpstr>
      <vt:lpstr>③入力!Print_Area</vt:lpstr>
      <vt:lpstr>④出力Ⅰ!Print_Area</vt:lpstr>
      <vt:lpstr>⑤出力Ⅱ!Print_Area</vt:lpstr>
      <vt:lpstr>'⑥出力Ⅲ（グラフ）'!Print_Area</vt:lpstr>
      <vt:lpstr>⑦フロー!Print_Area</vt:lpstr>
      <vt:lpstr>⑧計算域Ⅱ!Print_Area</vt:lpstr>
      <vt:lpstr>⑨計算域Ⅳ!Print_Area</vt:lpstr>
      <vt:lpstr>⑩各種係数!Print_Area</vt:lpstr>
      <vt:lpstr>⑪建設部門投入係数表!Print_Area</vt:lpstr>
      <vt:lpstr>⑫逆行列係数表!Print_Area</vt:lpstr>
      <vt:lpstr>⑧計算域Ⅱ!Print_Titles</vt:lpstr>
      <vt:lpstr>⑨計算域Ⅳ!Print_Titles</vt:lpstr>
      <vt:lpstr>⑪建設部門投入係数表!Print_Titles</vt:lpstr>
      <vt:lpstr>⑫逆行列係数表!Print_Titles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2025-12-19T01:19:12Z</dcterms:created>
  <dcterms:modified xsi:type="dcterms:W3CDTF">2025-12-25T00:02:58Z</dcterms:modified>
</cp:coreProperties>
</file>