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80\03_温暖化対策班\07_条例・県の計画\未来環境条例\03_温室効果ガス排出削減報告【第15,16条】\05_集計結果（H20～）\R6実績、計画一覧表\過去データの修正（ソニー対応）\"/>
    </mc:Choice>
  </mc:AlternateContent>
  <xr:revisionPtr revIDLastSave="0" documentId="13_ncr:1_{371976D9-A865-40D2-AF04-29432EF5B3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5実績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0" l="1"/>
  <c r="I31" i="10" l="1"/>
  <c r="J27" i="10" l="1"/>
  <c r="B10" i="10" l="1"/>
  <c r="L31" i="10" l="1"/>
  <c r="H31" i="10"/>
  <c r="E31" i="10"/>
  <c r="C31" i="10"/>
  <c r="D28" i="10" s="1"/>
  <c r="B31" i="10"/>
  <c r="M30" i="10"/>
  <c r="N30" i="10" s="1"/>
  <c r="J30" i="10"/>
  <c r="K30" i="10" s="1"/>
  <c r="F30" i="10"/>
  <c r="G30" i="10" s="1"/>
  <c r="M29" i="10"/>
  <c r="N29" i="10" s="1"/>
  <c r="J29" i="10"/>
  <c r="K29" i="10" s="1"/>
  <c r="F29" i="10"/>
  <c r="G29" i="10" s="1"/>
  <c r="M28" i="10"/>
  <c r="N28" i="10" s="1"/>
  <c r="J28" i="10"/>
  <c r="K28" i="10" s="1"/>
  <c r="F28" i="10"/>
  <c r="G28" i="10" s="1"/>
  <c r="M27" i="10"/>
  <c r="N27" i="10" s="1"/>
  <c r="K27" i="10"/>
  <c r="F27" i="10"/>
  <c r="G27" i="10" s="1"/>
  <c r="M26" i="10"/>
  <c r="N26" i="10" s="1"/>
  <c r="J26" i="10"/>
  <c r="K26" i="10" s="1"/>
  <c r="M25" i="10"/>
  <c r="N25" i="10" s="1"/>
  <c r="J25" i="10"/>
  <c r="K25" i="10"/>
  <c r="F25" i="10"/>
  <c r="G25" i="10" s="1"/>
  <c r="M24" i="10"/>
  <c r="N24" i="10" s="1"/>
  <c r="J24" i="10"/>
  <c r="K24" i="10" s="1"/>
  <c r="F24" i="10"/>
  <c r="G24" i="10" s="1"/>
  <c r="M22" i="10"/>
  <c r="N22" i="10" s="1"/>
  <c r="J22" i="10"/>
  <c r="K22" i="10" s="1"/>
  <c r="F22" i="10"/>
  <c r="G22" i="10" s="1"/>
  <c r="M21" i="10"/>
  <c r="N21" i="10"/>
  <c r="J21" i="10"/>
  <c r="K21" i="10" s="1"/>
  <c r="F21" i="10"/>
  <c r="G21" i="10" s="1"/>
  <c r="M20" i="10"/>
  <c r="N20" i="10" s="1"/>
  <c r="J20" i="10"/>
  <c r="K20" i="10" s="1"/>
  <c r="F20" i="10"/>
  <c r="G20" i="10" s="1"/>
  <c r="M19" i="10"/>
  <c r="N19" i="10" s="1"/>
  <c r="J19" i="10"/>
  <c r="K19" i="10"/>
  <c r="F19" i="10"/>
  <c r="G19" i="10" s="1"/>
  <c r="M18" i="10"/>
  <c r="N18" i="10" s="1"/>
  <c r="J18" i="10"/>
  <c r="K18" i="10" s="1"/>
  <c r="F18" i="10"/>
  <c r="G18" i="10" s="1"/>
  <c r="L10" i="10"/>
  <c r="I10" i="10"/>
  <c r="M10" i="10" s="1"/>
  <c r="N10" i="10" s="1"/>
  <c r="H10" i="10"/>
  <c r="H11" i="10" s="1"/>
  <c r="E10" i="10"/>
  <c r="C10" i="10"/>
  <c r="L9" i="10"/>
  <c r="I9" i="10"/>
  <c r="M9" i="10" s="1"/>
  <c r="N9" i="10" s="1"/>
  <c r="E9" i="10"/>
  <c r="C9" i="10"/>
  <c r="B9" i="10"/>
  <c r="L8" i="10"/>
  <c r="I8" i="10"/>
  <c r="M8" i="10" s="1"/>
  <c r="N8" i="10" s="1"/>
  <c r="E8" i="10"/>
  <c r="C8" i="10"/>
  <c r="B8" i="10"/>
  <c r="L7" i="10"/>
  <c r="I7" i="10"/>
  <c r="M7" i="10" s="1"/>
  <c r="N7" i="10" s="1"/>
  <c r="E7" i="10"/>
  <c r="C7" i="10"/>
  <c r="J7" i="10" s="1"/>
  <c r="K7" i="10" s="1"/>
  <c r="B11" i="10"/>
  <c r="D22" i="10" l="1"/>
  <c r="J8" i="10"/>
  <c r="K8" i="10" s="1"/>
  <c r="F9" i="10"/>
  <c r="F8" i="10"/>
  <c r="G8" i="10" s="1"/>
  <c r="L11" i="10"/>
  <c r="I11" i="10"/>
  <c r="M11" i="10" s="1"/>
  <c r="N11" i="10" s="1"/>
  <c r="D25" i="10"/>
  <c r="E11" i="10"/>
  <c r="F10" i="10"/>
  <c r="G10" i="10" s="1"/>
  <c r="J10" i="10"/>
  <c r="K10" i="10" s="1"/>
  <c r="M31" i="10"/>
  <c r="N31" i="10" s="1"/>
  <c r="F31" i="10"/>
  <c r="G31" i="10" s="1"/>
  <c r="D29" i="10"/>
  <c r="J9" i="10"/>
  <c r="K9" i="10" s="1"/>
  <c r="D30" i="10"/>
  <c r="D7" i="10"/>
  <c r="D21" i="10"/>
  <c r="D27" i="10"/>
  <c r="D10" i="10"/>
  <c r="D20" i="10"/>
  <c r="D24" i="10"/>
  <c r="F7" i="10"/>
  <c r="D18" i="10"/>
  <c r="D19" i="10"/>
  <c r="J31" i="10"/>
  <c r="K31" i="10" s="1"/>
  <c r="C11" i="10"/>
  <c r="D8" i="10"/>
  <c r="D9" i="10"/>
  <c r="D26" i="10"/>
  <c r="J11" i="10" l="1"/>
  <c r="K11" i="10" s="1"/>
  <c r="D11" i="10"/>
  <c r="F11" i="10"/>
  <c r="G7" i="10"/>
  <c r="D31" i="10"/>
</calcChain>
</file>

<file path=xl/sharedStrings.xml><?xml version="1.0" encoding="utf-8"?>
<sst xmlns="http://schemas.openxmlformats.org/spreadsheetml/2006/main" count="69" uniqueCount="43">
  <si>
    <t>事業者数</t>
  </si>
  <si>
    <t>製造業</t>
  </si>
  <si>
    <t>金融業、保険業</t>
  </si>
  <si>
    <t>宿泊業、飲食サービス業</t>
  </si>
  <si>
    <t>医療、福祉</t>
  </si>
  <si>
    <t>複合サービス業</t>
  </si>
  <si>
    <t>公務</t>
  </si>
  <si>
    <t>計</t>
  </si>
  <si>
    <t>部　門</t>
    <rPh sb="0" eb="1">
      <t>ブ</t>
    </rPh>
    <rPh sb="2" eb="3">
      <t>モン</t>
    </rPh>
    <phoneticPr fontId="2"/>
  </si>
  <si>
    <t>産業部門</t>
    <rPh sb="0" eb="2">
      <t>サンギョウ</t>
    </rPh>
    <rPh sb="2" eb="4">
      <t>ブモン</t>
    </rPh>
    <phoneticPr fontId="2"/>
  </si>
  <si>
    <t>エネルギー転換部門</t>
    <rPh sb="5" eb="7">
      <t>テンカン</t>
    </rPh>
    <rPh sb="7" eb="9">
      <t>ブモン</t>
    </rPh>
    <phoneticPr fontId="2"/>
  </si>
  <si>
    <t>運輸部門</t>
    <rPh sb="0" eb="2">
      <t>ウンユ</t>
    </rPh>
    <rPh sb="2" eb="4">
      <t>ブモン</t>
    </rPh>
    <phoneticPr fontId="2"/>
  </si>
  <si>
    <t>計</t>
    <rPh sb="0" eb="1">
      <t>ケイ</t>
    </rPh>
    <phoneticPr fontId="2"/>
  </si>
  <si>
    <t>電気・ガス・熱供給業</t>
    <phoneticPr fontId="2"/>
  </si>
  <si>
    <t>業種（産業大分類別）</t>
    <rPh sb="0" eb="2">
      <t>ギョウシュ</t>
    </rPh>
    <rPh sb="3" eb="5">
      <t>サンギョウ</t>
    </rPh>
    <rPh sb="5" eb="8">
      <t>ダイブンルイ</t>
    </rPh>
    <rPh sb="8" eb="9">
      <t>ベツ</t>
    </rPh>
    <phoneticPr fontId="2"/>
  </si>
  <si>
    <t>その他</t>
    <rPh sb="2" eb="3">
      <t>タ</t>
    </rPh>
    <phoneticPr fontId="2"/>
  </si>
  <si>
    <t>-</t>
    <phoneticPr fontId="2"/>
  </si>
  <si>
    <t>民生業務その他部門</t>
    <rPh sb="0" eb="2">
      <t>ミンセイ</t>
    </rPh>
    <rPh sb="2" eb="4">
      <t>ギョウム</t>
    </rPh>
    <rPh sb="6" eb="7">
      <t>タ</t>
    </rPh>
    <rPh sb="7" eb="9">
      <t>ブモン</t>
    </rPh>
    <phoneticPr fontId="2"/>
  </si>
  <si>
    <t>基準年
構成比
（％）</t>
    <rPh sb="0" eb="2">
      <t>キジュン</t>
    </rPh>
    <rPh sb="2" eb="3">
      <t>ネン</t>
    </rPh>
    <rPh sb="4" eb="7">
      <t>コウセイヒ</t>
    </rPh>
    <phoneticPr fontId="2"/>
  </si>
  <si>
    <t>２．業種別</t>
    <rPh sb="2" eb="4">
      <t>ギョウシュ</t>
    </rPh>
    <rPh sb="4" eb="5">
      <t>ベツ</t>
    </rPh>
    <phoneticPr fontId="2"/>
  </si>
  <si>
    <t>１．部門別</t>
    <rPh sb="2" eb="4">
      <t>ブモン</t>
    </rPh>
    <rPh sb="4" eb="5">
      <t>ベツ</t>
    </rPh>
    <phoneticPr fontId="2"/>
  </si>
  <si>
    <t>生活関連サービス業、
娯楽業</t>
    <phoneticPr fontId="2"/>
  </si>
  <si>
    <t>目標達成
事業者数</t>
    <rPh sb="0" eb="2">
      <t>モクヒョウ</t>
    </rPh>
    <rPh sb="2" eb="4">
      <t>タッセイ</t>
    </rPh>
    <rPh sb="5" eb="8">
      <t>ジギョウシャ</t>
    </rPh>
    <rPh sb="8" eb="9">
      <t>スウ</t>
    </rPh>
    <phoneticPr fontId="2"/>
  </si>
  <si>
    <t>基準年度比</t>
    <rPh sb="0" eb="2">
      <t>キジュン</t>
    </rPh>
    <rPh sb="2" eb="5">
      <t>ネンドヒ</t>
    </rPh>
    <phoneticPr fontId="2"/>
  </si>
  <si>
    <t>前年度比</t>
    <rPh sb="0" eb="3">
      <t>ゼンネンド</t>
    </rPh>
    <rPh sb="3" eb="4">
      <t>ヒ</t>
    </rPh>
    <phoneticPr fontId="2"/>
  </si>
  <si>
    <t>目標
(ﾄﾝ-CO2)</t>
    <rPh sb="0" eb="2">
      <t>モクヒョウ</t>
    </rPh>
    <phoneticPr fontId="2"/>
  </si>
  <si>
    <t>基準年（※）
(ﾄﾝ-CO2)</t>
    <rPh sb="0" eb="2">
      <t>キジュン</t>
    </rPh>
    <rPh sb="2" eb="3">
      <t>ネン</t>
    </rPh>
    <phoneticPr fontId="2"/>
  </si>
  <si>
    <t>目標
削減率
(%)</t>
    <rPh sb="0" eb="2">
      <t>モクヒョウ</t>
    </rPh>
    <rPh sb="3" eb="5">
      <t>サクゲン</t>
    </rPh>
    <rPh sb="5" eb="6">
      <t>リツ</t>
    </rPh>
    <phoneticPr fontId="2"/>
  </si>
  <si>
    <t>目標
削減量
(ﾄﾝ-CO2)</t>
    <rPh sb="0" eb="2">
      <t>モクヒョウ</t>
    </rPh>
    <rPh sb="3" eb="5">
      <t>サクゲン</t>
    </rPh>
    <rPh sb="5" eb="6">
      <t>リョウ</t>
    </rPh>
    <phoneticPr fontId="2"/>
  </si>
  <si>
    <t>増減量
(ﾄﾝ-CO2)</t>
    <rPh sb="0" eb="2">
      <t>ゾウゲン</t>
    </rPh>
    <rPh sb="2" eb="3">
      <t>リョウ</t>
    </rPh>
    <phoneticPr fontId="2"/>
  </si>
  <si>
    <t>増減率
(%)</t>
    <rPh sb="0" eb="2">
      <t>ゾウゲン</t>
    </rPh>
    <rPh sb="2" eb="3">
      <t>リツ</t>
    </rPh>
    <phoneticPr fontId="2"/>
  </si>
  <si>
    <t>運輸業、郵便業</t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</si>
  <si>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</si>
  <si>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※「基準年」とは、各事業者の計画書における計画期間（３年間）の開始年度の前年度のことをいい、各事業者ごとに異なる。</t>
    <rPh sb="9" eb="10">
      <t>カク</t>
    </rPh>
    <rPh sb="10" eb="13">
      <t>ジギョウシャ</t>
    </rPh>
    <rPh sb="14" eb="17">
      <t>ケイカクショ</t>
    </rPh>
    <rPh sb="27" eb="29">
      <t>ネンカン</t>
    </rPh>
    <rPh sb="31" eb="33">
      <t>カイシ</t>
    </rPh>
    <rPh sb="33" eb="35">
      <t>ネンド</t>
    </rPh>
    <rPh sb="36" eb="37">
      <t>ゼン</t>
    </rPh>
    <rPh sb="46" eb="47">
      <t>カク</t>
    </rPh>
    <rPh sb="47" eb="50">
      <t>ジギョウシャ</t>
    </rPh>
    <rPh sb="53" eb="54">
      <t>コト</t>
    </rPh>
    <phoneticPr fontId="2"/>
  </si>
  <si>
    <t>実績
(R4)
(ﾄﾝ-CO2)</t>
    <rPh sb="0" eb="2">
      <t>ジッセキ</t>
    </rPh>
    <phoneticPr fontId="2"/>
  </si>
  <si>
    <t>教育、学習支援業</t>
    <phoneticPr fontId="2"/>
  </si>
  <si>
    <t>※温室効果ガスの排出状況及び削減目標については、削減目標を立てるに当たって「原単位排出量」を指標にしており、「温室効果ガス削減量」の目標を定めていない事業者がいる。
　そのため、上記の表中、基準年の温室効果ガス排出量と目標の温室効果ガス排出量の差は、目標削減量と必ずしも一致しない。</t>
    <rPh sb="1" eb="3">
      <t>オンシツ</t>
    </rPh>
    <rPh sb="3" eb="5">
      <t>コウカ</t>
    </rPh>
    <rPh sb="8" eb="10">
      <t>ハイシュツ</t>
    </rPh>
    <rPh sb="10" eb="12">
      <t>ジョウキョウ</t>
    </rPh>
    <rPh sb="12" eb="13">
      <t>オヨ</t>
    </rPh>
    <rPh sb="14" eb="16">
      <t>サクゲン</t>
    </rPh>
    <rPh sb="16" eb="18">
      <t>モクヒョウ</t>
    </rPh>
    <rPh sb="24" eb="26">
      <t>サクゲン</t>
    </rPh>
    <rPh sb="26" eb="28">
      <t>モクヒョウ</t>
    </rPh>
    <rPh sb="29" eb="30">
      <t>タ</t>
    </rPh>
    <rPh sb="33" eb="34">
      <t>ア</t>
    </rPh>
    <rPh sb="38" eb="41">
      <t>ゲンタンイ</t>
    </rPh>
    <rPh sb="41" eb="43">
      <t>ハイシュツ</t>
    </rPh>
    <rPh sb="43" eb="44">
      <t>リョウ</t>
    </rPh>
    <rPh sb="46" eb="48">
      <t>シヒョウ</t>
    </rPh>
    <rPh sb="55" eb="57">
      <t>オンシツ</t>
    </rPh>
    <rPh sb="57" eb="59">
      <t>コウカ</t>
    </rPh>
    <rPh sb="61" eb="63">
      <t>サクゲン</t>
    </rPh>
    <rPh sb="63" eb="64">
      <t>リョウ</t>
    </rPh>
    <rPh sb="66" eb="68">
      <t>モクヒョウ</t>
    </rPh>
    <rPh sb="69" eb="70">
      <t>サダ</t>
    </rPh>
    <rPh sb="75" eb="78">
      <t>ジギョウシャ</t>
    </rPh>
    <rPh sb="89" eb="91">
      <t>ジョウキ</t>
    </rPh>
    <rPh sb="92" eb="94">
      <t>ヒョウチュウ</t>
    </rPh>
    <rPh sb="95" eb="98">
      <t>キジュンネン</t>
    </rPh>
    <rPh sb="99" eb="101">
      <t>オンシツ</t>
    </rPh>
    <rPh sb="101" eb="103">
      <t>コウカ</t>
    </rPh>
    <rPh sb="105" eb="107">
      <t>ハイシュツ</t>
    </rPh>
    <rPh sb="107" eb="108">
      <t>リョウ</t>
    </rPh>
    <rPh sb="112" eb="114">
      <t>オンシツ</t>
    </rPh>
    <rPh sb="114" eb="116">
      <t>コウカ</t>
    </rPh>
    <rPh sb="125" eb="127">
      <t>モクヒョウ</t>
    </rPh>
    <rPh sb="127" eb="130">
      <t>サクゲンリョウ</t>
    </rPh>
    <rPh sb="131" eb="132">
      <t>カナラ</t>
    </rPh>
    <rPh sb="135" eb="137">
      <t>イッチ</t>
    </rPh>
    <phoneticPr fontId="2"/>
  </si>
  <si>
    <t>　例えば、計画期間が令和5年度～令和7年度の３年間の場合、基準年は令和4年度となる。</t>
    <rPh sb="1" eb="2">
      <t>タト</t>
    </rPh>
    <rPh sb="5" eb="7">
      <t>ケイカク</t>
    </rPh>
    <rPh sb="7" eb="9">
      <t>キカン</t>
    </rPh>
    <rPh sb="10" eb="12">
      <t>レイワ</t>
    </rPh>
    <rPh sb="13" eb="15">
      <t>ネンド</t>
    </rPh>
    <rPh sb="16" eb="18">
      <t>レイワ</t>
    </rPh>
    <rPh sb="19" eb="21">
      <t>ネンド</t>
    </rPh>
    <rPh sb="23" eb="25">
      <t>ネンカン</t>
    </rPh>
    <rPh sb="26" eb="28">
      <t>バアイ</t>
    </rPh>
    <rPh sb="29" eb="31">
      <t>キジュン</t>
    </rPh>
    <rPh sb="31" eb="32">
      <t>ネン</t>
    </rPh>
    <rPh sb="33" eb="35">
      <t>レイワ</t>
    </rPh>
    <rPh sb="36" eb="38">
      <t>ネンド</t>
    </rPh>
    <rPh sb="37" eb="38">
      <t>ド</t>
    </rPh>
    <phoneticPr fontId="2"/>
  </si>
  <si>
    <t>実績
(R5)
(ﾄﾝ-CO2)</t>
    <rPh sb="0" eb="2">
      <t>ジッセキ</t>
    </rPh>
    <phoneticPr fontId="2"/>
  </si>
  <si>
    <t>卸売業、小売業</t>
    <phoneticPr fontId="2"/>
  </si>
  <si>
    <t>令和５年度二酸化炭素排出削減報告の総括</t>
    <rPh sb="5" eb="8">
      <t>ニサンカ</t>
    </rPh>
    <rPh sb="8" eb="10">
      <t>タンソ</t>
    </rPh>
    <rPh sb="10" eb="12">
      <t>ハイシュツ</t>
    </rPh>
    <rPh sb="12" eb="14">
      <t>サクゲン</t>
    </rPh>
    <rPh sb="14" eb="16">
      <t>ホウコク</t>
    </rPh>
    <rPh sb="17" eb="19">
      <t>ソウカツ</t>
    </rPh>
    <phoneticPr fontId="2"/>
  </si>
  <si>
    <t>増減量
（R5-R4）
(ﾄﾝ-CO2)</t>
    <rPh sb="0" eb="2">
      <t>ゾウゲン</t>
    </rPh>
    <rPh sb="2" eb="3">
      <t>リョウ</t>
    </rPh>
    <phoneticPr fontId="2"/>
  </si>
  <si>
    <t>増減率
（R5-R4）
(%)</t>
    <rPh sb="0" eb="2">
      <t>ゾウゲン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</si>
</sst>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;&quot;▲ &quot;#,##0"/>
    <numFmt numFmtId="178" formatCode="0.0;&quot;▲ &quot;0.0"/>
    <numFmt numFmtId="179" formatCode="#,##0_ "/>
    <numFmt numFmtId="180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rgb="FF00B05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177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3" fillId="0" borderId="3" xfId="0" applyNumberFormat="1" applyFont="1" applyBorder="1" applyAlignment="1">
      <alignment horizontal="right" vertical="center" wrapText="1"/>
    </xf>
    <xf numFmtId="176" fontId="3" fillId="0" borderId="3" xfId="1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9" fontId="4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 wrapText="1"/>
    </xf>
    <xf numFmtId="0" fontId="3" fillId="0" borderId="4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4" fillId="0" borderId="8" xfId="0" applyNumberFormat="1" applyFont="1" applyBorder="1" applyAlignment="1">
      <alignment vertical="center" wrapText="1"/>
    </xf>
    <xf numFmtId="177" fontId="4" fillId="0" borderId="0" xfId="0" applyNumberFormat="1" applyFont="1" applyBorder="1" applyAlignment="1">
      <alignment vertical="center" wrapText="1"/>
    </xf>
    <xf numFmtId="177" fontId="6" fillId="2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7" fontId="4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right" vertical="center" wrapText="1"/>
    </xf>
    <xf numFmtId="178" fontId="10" fillId="0" borderId="4" xfId="1" applyNumberFormat="1" applyFont="1" applyBorder="1" applyAlignment="1">
      <alignment horizontal="right" vertical="center" wrapText="1"/>
    </xf>
    <xf numFmtId="177" fontId="10" fillId="0" borderId="7" xfId="0" applyNumberFormat="1" applyFont="1" applyBorder="1" applyAlignment="1">
      <alignment horizontal="right" vertical="center" wrapText="1"/>
    </xf>
    <xf numFmtId="178" fontId="10" fillId="0" borderId="7" xfId="1" applyNumberFormat="1" applyFont="1" applyBorder="1" applyAlignment="1">
      <alignment horizontal="right" vertical="center" wrapText="1"/>
    </xf>
    <xf numFmtId="177" fontId="10" fillId="0" borderId="6" xfId="2" applyNumberFormat="1" applyFont="1" applyBorder="1" applyAlignment="1">
      <alignment vertical="center"/>
    </xf>
    <xf numFmtId="178" fontId="10" fillId="0" borderId="6" xfId="1" applyNumberFormat="1" applyFont="1" applyBorder="1" applyAlignment="1">
      <alignment horizontal="right" vertical="center" wrapText="1"/>
    </xf>
    <xf numFmtId="0" fontId="10" fillId="0" borderId="6" xfId="1" applyNumberFormat="1" applyFont="1" applyBorder="1" applyAlignment="1">
      <alignment horizontal="right" vertical="center" wrapText="1"/>
    </xf>
    <xf numFmtId="176" fontId="10" fillId="0" borderId="4" xfId="1" applyNumberFormat="1" applyFont="1" applyBorder="1" applyAlignment="1">
      <alignment horizontal="righ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176" fontId="10" fillId="0" borderId="3" xfId="1" applyNumberFormat="1" applyFont="1" applyBorder="1" applyAlignment="1">
      <alignment horizontal="right" vertical="center" wrapText="1"/>
    </xf>
    <xf numFmtId="178" fontId="10" fillId="0" borderId="3" xfId="1" applyNumberFormat="1" applyFont="1" applyBorder="1" applyAlignment="1">
      <alignment horizontal="right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0" fontId="10" fillId="0" borderId="3" xfId="1" applyNumberFormat="1" applyFont="1" applyFill="1" applyBorder="1" applyAlignment="1">
      <alignment horizontal="right" vertical="center" wrapText="1"/>
    </xf>
    <xf numFmtId="38" fontId="10" fillId="0" borderId="6" xfId="2" applyFont="1" applyBorder="1" applyAlignment="1">
      <alignment vertical="center"/>
    </xf>
    <xf numFmtId="177" fontId="7" fillId="0" borderId="7" xfId="0" applyNumberFormat="1" applyFont="1" applyBorder="1" applyAlignment="1">
      <alignment horizontal="right" vertical="center" wrapText="1"/>
    </xf>
    <xf numFmtId="0" fontId="7" fillId="0" borderId="7" xfId="1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180" fontId="10" fillId="0" borderId="6" xfId="2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7" fillId="0" borderId="5" xfId="0" applyNumberFormat="1" applyFont="1" applyBorder="1" applyAlignment="1">
      <alignment horizontal="right" vertical="center" wrapText="1"/>
    </xf>
    <xf numFmtId="177" fontId="7" fillId="0" borderId="3" xfId="0" applyNumberFormat="1" applyFont="1" applyBorder="1" applyAlignment="1">
      <alignment horizontal="right" vertical="center" wrapText="1"/>
    </xf>
    <xf numFmtId="0" fontId="7" fillId="0" borderId="1" xfId="1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7" fillId="0" borderId="9" xfId="0" applyNumberFormat="1" applyFont="1" applyFill="1" applyBorder="1" applyAlignment="1">
      <alignment horizontal="right" vertical="center" wrapText="1"/>
    </xf>
    <xf numFmtId="180" fontId="10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177" fontId="7" fillId="0" borderId="4" xfId="2" applyNumberFormat="1" applyFont="1" applyBorder="1">
      <alignment vertical="center"/>
    </xf>
    <xf numFmtId="177" fontId="7" fillId="0" borderId="4" xfId="2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177" fontId="7" fillId="0" borderId="2" xfId="0" applyNumberFormat="1" applyFont="1" applyBorder="1" applyAlignment="1">
      <alignment horizontal="right" vertical="center"/>
    </xf>
    <xf numFmtId="38" fontId="7" fillId="0" borderId="4" xfId="2" applyFont="1" applyFill="1" applyBorder="1">
      <alignment vertical="center"/>
    </xf>
    <xf numFmtId="177" fontId="7" fillId="0" borderId="2" xfId="0" applyNumberFormat="1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7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77" fontId="5" fillId="7" borderId="4" xfId="0" applyNumberFormat="1" applyFont="1" applyFill="1" applyBorder="1" applyAlignment="1">
      <alignment horizontal="center" vertical="center" wrapText="1"/>
    </xf>
    <xf numFmtId="177" fontId="4" fillId="6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righ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177" fontId="10" fillId="0" borderId="6" xfId="1" applyNumberFormat="1" applyFont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I39"/>
  <sheetViews>
    <sheetView tabSelected="1" view="pageBreakPreview" zoomScaleNormal="100" zoomScaleSheetLayoutView="100" workbookViewId="0"/>
  </sheetViews>
  <sheetFormatPr defaultColWidth="8.625" defaultRowHeight="12" x14ac:dyDescent="0.15"/>
  <cols>
    <col min="1" max="1" width="23.25" style="1" customWidth="1"/>
    <col min="2" max="2" width="5.375" style="1" customWidth="1"/>
    <col min="3" max="3" width="12.625" style="1" customWidth="1"/>
    <col min="4" max="4" width="10.5" style="1" bestFit="1" customWidth="1"/>
    <col min="5" max="5" width="11.625" style="1" customWidth="1"/>
    <col min="6" max="6" width="10.375" style="1" customWidth="1"/>
    <col min="7" max="7" width="9.5" style="1" customWidth="1"/>
    <col min="8" max="8" width="11.625" style="1" bestFit="1" customWidth="1"/>
    <col min="9" max="9" width="11.625" style="1" customWidth="1"/>
    <col min="10" max="10" width="13.125" style="1" customWidth="1"/>
    <col min="11" max="11" width="11.25" style="1" customWidth="1"/>
    <col min="12" max="12" width="9.625" style="1" customWidth="1"/>
    <col min="13" max="14" width="12" style="1" customWidth="1"/>
    <col min="15" max="15" width="6.5" style="1" customWidth="1"/>
    <col min="16" max="16" width="11.5" style="1" customWidth="1"/>
    <col min="17" max="17" width="11.625" style="1" customWidth="1"/>
    <col min="18" max="19" width="10" style="1" customWidth="1"/>
    <col min="20" max="20" width="12.125" style="1" customWidth="1"/>
    <col min="21" max="21" width="11.375" style="1" customWidth="1"/>
    <col min="22" max="22" width="11.625" style="1" customWidth="1"/>
    <col min="23" max="23" width="8.5" style="10" customWidth="1"/>
    <col min="24" max="16384" width="8.625" style="1"/>
  </cols>
  <sheetData>
    <row r="1" spans="1:61" s="5" customFormat="1" ht="21" customHeight="1" x14ac:dyDescent="0.15">
      <c r="A1" s="15" t="s">
        <v>40</v>
      </c>
      <c r="B1" s="15"/>
      <c r="C1" s="15"/>
      <c r="D1" s="15"/>
      <c r="E1" s="15"/>
      <c r="F1" s="15"/>
      <c r="G1" s="13"/>
      <c r="H1" s="13"/>
      <c r="I1" s="13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1" ht="15" customHeight="1" x14ac:dyDescent="0.15">
      <c r="J2" s="10"/>
    </row>
    <row r="3" spans="1:61" ht="18" customHeight="1" x14ac:dyDescent="0.15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0"/>
    </row>
    <row r="4" spans="1:61" s="10" customFormat="1" ht="18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61" ht="18" customHeight="1" x14ac:dyDescent="0.15">
      <c r="A5" s="101" t="s">
        <v>8</v>
      </c>
      <c r="B5" s="94" t="s">
        <v>0</v>
      </c>
      <c r="C5" s="94" t="s">
        <v>26</v>
      </c>
      <c r="D5" s="94" t="s">
        <v>18</v>
      </c>
      <c r="E5" s="94" t="s">
        <v>25</v>
      </c>
      <c r="F5" s="94" t="s">
        <v>28</v>
      </c>
      <c r="G5" s="94" t="s">
        <v>27</v>
      </c>
      <c r="H5" s="95" t="s">
        <v>34</v>
      </c>
      <c r="I5" s="96" t="s">
        <v>38</v>
      </c>
      <c r="J5" s="100" t="s">
        <v>23</v>
      </c>
      <c r="K5" s="100"/>
      <c r="L5" s="100"/>
      <c r="M5" s="100" t="s">
        <v>24</v>
      </c>
      <c r="N5" s="100"/>
      <c r="O5" s="10"/>
      <c r="P5" s="10"/>
      <c r="Q5" s="10"/>
    </row>
    <row r="6" spans="1:61" s="4" customFormat="1" ht="42.75" customHeight="1" x14ac:dyDescent="0.15">
      <c r="A6" s="101"/>
      <c r="B6" s="94"/>
      <c r="C6" s="94"/>
      <c r="D6" s="94"/>
      <c r="E6" s="94"/>
      <c r="F6" s="94"/>
      <c r="G6" s="94"/>
      <c r="H6" s="95"/>
      <c r="I6" s="96"/>
      <c r="J6" s="17" t="s">
        <v>29</v>
      </c>
      <c r="K6" s="17" t="s">
        <v>30</v>
      </c>
      <c r="L6" s="17" t="s">
        <v>22</v>
      </c>
      <c r="M6" s="42" t="s">
        <v>41</v>
      </c>
      <c r="N6" s="42" t="s">
        <v>42</v>
      </c>
      <c r="O6" s="1"/>
      <c r="P6" s="1"/>
      <c r="Q6" s="1"/>
      <c r="R6" s="1"/>
      <c r="S6" s="1"/>
      <c r="T6" s="1"/>
      <c r="U6" s="1"/>
      <c r="V6" s="1"/>
      <c r="W6" s="1"/>
      <c r="X6" s="10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8" customHeight="1" x14ac:dyDescent="0.15">
      <c r="A7" s="28" t="s">
        <v>9</v>
      </c>
      <c r="B7" s="26">
        <v>41</v>
      </c>
      <c r="C7" s="77">
        <f>C18</f>
        <v>496239.49999999994</v>
      </c>
      <c r="D7" s="63">
        <f>C7/$C$31*100</f>
        <v>19.087400991027287</v>
      </c>
      <c r="E7" s="29">
        <f>E18</f>
        <v>442211.10000000003</v>
      </c>
      <c r="F7" s="43">
        <f>C7-E7</f>
        <v>54028.399999999907</v>
      </c>
      <c r="G7" s="50">
        <f>F7/C7*100</f>
        <v>10.887565379217074</v>
      </c>
      <c r="H7" s="76">
        <v>803342.3</v>
      </c>
      <c r="I7" s="76">
        <f t="shared" ref="I7:I9" si="0">I18</f>
        <v>558478.39999999991</v>
      </c>
      <c r="J7" s="43">
        <f>I7-C7</f>
        <v>62238.899999999965</v>
      </c>
      <c r="K7" s="44">
        <f>J7/C7*100</f>
        <v>12.54210920331815</v>
      </c>
      <c r="L7" s="102">
        <f>L18</f>
        <v>20</v>
      </c>
      <c r="M7" s="43">
        <f>I7-H7</f>
        <v>-244863.90000000014</v>
      </c>
      <c r="N7" s="44">
        <f>M7/H7*100</f>
        <v>-30.480643182862416</v>
      </c>
      <c r="O7" s="60"/>
      <c r="W7" s="1"/>
      <c r="Y7" s="10"/>
    </row>
    <row r="8" spans="1:61" ht="18" customHeight="1" x14ac:dyDescent="0.15">
      <c r="A8" s="28" t="s">
        <v>10</v>
      </c>
      <c r="B8" s="26">
        <f t="shared" ref="B8:C9" si="1">B19</f>
        <v>4</v>
      </c>
      <c r="C8" s="76">
        <f t="shared" si="1"/>
        <v>1443774</v>
      </c>
      <c r="D8" s="63">
        <f>C8/$C$31*100</f>
        <v>55.53345366182949</v>
      </c>
      <c r="E8" s="78">
        <f>E19</f>
        <v>935326</v>
      </c>
      <c r="F8" s="43">
        <f>C8-E8</f>
        <v>508448</v>
      </c>
      <c r="G8" s="50">
        <f>F8/C8*100</f>
        <v>35.216592070504113</v>
      </c>
      <c r="H8" s="29">
        <v>1390155</v>
      </c>
      <c r="I8" s="29">
        <f t="shared" si="0"/>
        <v>1304865</v>
      </c>
      <c r="J8" s="43">
        <f>I8-C8</f>
        <v>-138909</v>
      </c>
      <c r="K8" s="44">
        <f>J8/C8*100</f>
        <v>-9.6212426598622773</v>
      </c>
      <c r="L8" s="30">
        <f>L19</f>
        <v>1</v>
      </c>
      <c r="M8" s="43">
        <f>I8-H8</f>
        <v>-85290</v>
      </c>
      <c r="N8" s="44">
        <f>M8/H8*100</f>
        <v>-6.1352870723048865</v>
      </c>
      <c r="O8" s="60"/>
      <c r="W8" s="1"/>
      <c r="Y8" s="10"/>
    </row>
    <row r="9" spans="1:61" ht="18" customHeight="1" x14ac:dyDescent="0.15">
      <c r="A9" s="28" t="s">
        <v>11</v>
      </c>
      <c r="B9" s="26">
        <f t="shared" si="1"/>
        <v>5</v>
      </c>
      <c r="C9" s="76">
        <f t="shared" si="1"/>
        <v>37961.4</v>
      </c>
      <c r="D9" s="63">
        <f>C9/$C$31*100</f>
        <v>1.4601507215382561</v>
      </c>
      <c r="E9" s="29">
        <f>E20</f>
        <v>38267.800000000003</v>
      </c>
      <c r="F9" s="43">
        <f>C9-E9</f>
        <v>-306.40000000000146</v>
      </c>
      <c r="G9" s="44">
        <v>-1.253108548913219</v>
      </c>
      <c r="H9" s="29">
        <v>37107.9</v>
      </c>
      <c r="I9" s="29">
        <f t="shared" si="0"/>
        <v>34654.800000000003</v>
      </c>
      <c r="J9" s="43">
        <f>I9-C9</f>
        <v>-3306.5999999999985</v>
      </c>
      <c r="K9" s="44">
        <f>J9/C9*100</f>
        <v>-8.7104269073321809</v>
      </c>
      <c r="L9" s="30">
        <f>L20</f>
        <v>4</v>
      </c>
      <c r="M9" s="43">
        <f>I9-H9</f>
        <v>-2453.0999999999985</v>
      </c>
      <c r="N9" s="44">
        <f>M9/H9*100</f>
        <v>-6.6107217061596</v>
      </c>
      <c r="O9" s="60"/>
      <c r="W9" s="1"/>
      <c r="Y9" s="10"/>
    </row>
    <row r="10" spans="1:61" ht="18" customHeight="1" thickBot="1" x14ac:dyDescent="0.2">
      <c r="A10" s="32" t="s">
        <v>17</v>
      </c>
      <c r="B10" s="33">
        <f>SUM(B21:B30)</f>
        <v>65</v>
      </c>
      <c r="C10" s="58">
        <f>SUM(C21:C30)</f>
        <v>621852.60000000009</v>
      </c>
      <c r="D10" s="62">
        <f>C10/$C$31*100</f>
        <v>23.918994625604974</v>
      </c>
      <c r="E10" s="58">
        <f>SUM(E21:E30)</f>
        <v>476906.89999999997</v>
      </c>
      <c r="F10" s="45">
        <f>SUM(F21:F30)</f>
        <v>137488.70000000007</v>
      </c>
      <c r="G10" s="46">
        <f>F10/C10*100</f>
        <v>22.109532065959048</v>
      </c>
      <c r="H10" s="58">
        <f>SUM(H21:H30)</f>
        <v>574510.69999999995</v>
      </c>
      <c r="I10" s="58">
        <f>SUM(I21:I30)</f>
        <v>611963.59000000008</v>
      </c>
      <c r="J10" s="45">
        <f>I10-C10</f>
        <v>-9889.0100000000093</v>
      </c>
      <c r="K10" s="46">
        <f>J10/C10*100</f>
        <v>-1.5902498437732684</v>
      </c>
      <c r="L10" s="59">
        <f>SUM(L21:L30)</f>
        <v>15</v>
      </c>
      <c r="M10" s="45">
        <f>I10-H10</f>
        <v>37452.89000000013</v>
      </c>
      <c r="N10" s="46">
        <f>M10/H10*100</f>
        <v>6.5190935521305571</v>
      </c>
      <c r="O10" s="60"/>
      <c r="W10" s="1"/>
      <c r="Y10" s="10"/>
    </row>
    <row r="11" spans="1:61" ht="18" customHeight="1" thickTop="1" x14ac:dyDescent="0.15">
      <c r="A11" s="31" t="s">
        <v>12</v>
      </c>
      <c r="B11" s="57">
        <f>SUM(B7:B10)</f>
        <v>115</v>
      </c>
      <c r="C11" s="47">
        <f>SUM(C7:C10)</f>
        <v>2599827.5</v>
      </c>
      <c r="D11" s="61">
        <f>SUM(D7:D10)</f>
        <v>100</v>
      </c>
      <c r="E11" s="47">
        <f>SUM(E7:E10)</f>
        <v>1892711.8</v>
      </c>
      <c r="F11" s="47">
        <f>SUM(F7:F10)</f>
        <v>699658.7</v>
      </c>
      <c r="G11" s="48">
        <f>F11/C11*100</f>
        <v>26.911735490143094</v>
      </c>
      <c r="H11" s="47">
        <f>SUM(H7:H10)</f>
        <v>2805115.8999999994</v>
      </c>
      <c r="I11" s="104">
        <f>SUM(I7:I10)</f>
        <v>2509961.79</v>
      </c>
      <c r="J11" s="103">
        <f>I11-C11</f>
        <v>-89865.709999999963</v>
      </c>
      <c r="K11" s="48">
        <f>J11/C11*100</f>
        <v>-3.4566027938392052</v>
      </c>
      <c r="L11" s="49">
        <f>SUM(L7:L10)</f>
        <v>40</v>
      </c>
      <c r="M11" s="103">
        <f>I11-H11</f>
        <v>-295154.1099999994</v>
      </c>
      <c r="N11" s="48">
        <f>M11/H11*100</f>
        <v>-10.521993404978364</v>
      </c>
      <c r="O11" s="60"/>
      <c r="W11" s="1"/>
      <c r="Y11" s="10"/>
    </row>
    <row r="12" spans="1:61" ht="18" customHeight="1" x14ac:dyDescent="0.15">
      <c r="B12" s="34"/>
      <c r="C12" s="36"/>
      <c r="D12" s="34"/>
      <c r="E12" s="40"/>
      <c r="F12" s="40"/>
      <c r="H12" s="40"/>
      <c r="I12" s="40"/>
      <c r="K12" s="12"/>
      <c r="L12" s="12"/>
      <c r="M12" s="12"/>
      <c r="N12" s="12"/>
      <c r="W12" s="1"/>
      <c r="X12" s="10"/>
    </row>
    <row r="13" spans="1:61" ht="18" customHeight="1" x14ac:dyDescent="0.15">
      <c r="B13" s="35"/>
      <c r="C13" s="37"/>
      <c r="D13" s="35"/>
      <c r="E13" s="40"/>
      <c r="F13" s="40"/>
      <c r="H13" s="40"/>
      <c r="I13" s="40"/>
      <c r="K13" s="11"/>
      <c r="L13" s="11"/>
      <c r="M13" s="40"/>
      <c r="W13" s="1"/>
      <c r="X13" s="10"/>
    </row>
    <row r="14" spans="1:61" ht="18" customHeight="1" x14ac:dyDescent="0.15">
      <c r="A14" s="14" t="s">
        <v>19</v>
      </c>
      <c r="B14" s="14"/>
      <c r="C14" s="38"/>
      <c r="D14" s="14"/>
      <c r="E14" s="38"/>
      <c r="F14" s="38"/>
      <c r="G14" s="14"/>
      <c r="H14" s="38"/>
      <c r="I14" s="38"/>
      <c r="J14" s="14"/>
      <c r="K14" s="14"/>
      <c r="L14" s="14"/>
      <c r="M14" s="14"/>
      <c r="N14" s="14"/>
      <c r="W14" s="1"/>
      <c r="X14" s="10"/>
    </row>
    <row r="15" spans="1:61" s="10" customFormat="1" ht="18" customHeight="1" x14ac:dyDescent="0.15">
      <c r="A15" s="22"/>
      <c r="B15" s="22"/>
      <c r="C15" s="39"/>
      <c r="D15" s="22"/>
      <c r="E15" s="39"/>
      <c r="F15" s="39"/>
      <c r="G15" s="22"/>
      <c r="H15" s="39"/>
      <c r="I15" s="39"/>
      <c r="J15" s="22"/>
      <c r="K15" s="22"/>
      <c r="L15" s="22"/>
      <c r="M15" s="22"/>
      <c r="N15" s="22"/>
    </row>
    <row r="16" spans="1:61" ht="18" customHeight="1" x14ac:dyDescent="0.15">
      <c r="A16" s="94" t="s">
        <v>14</v>
      </c>
      <c r="B16" s="94" t="s">
        <v>0</v>
      </c>
      <c r="C16" s="94" t="s">
        <v>26</v>
      </c>
      <c r="D16" s="94" t="s">
        <v>18</v>
      </c>
      <c r="E16" s="93" t="s">
        <v>25</v>
      </c>
      <c r="F16" s="93" t="s">
        <v>28</v>
      </c>
      <c r="G16" s="94" t="s">
        <v>27</v>
      </c>
      <c r="H16" s="95" t="s">
        <v>34</v>
      </c>
      <c r="I16" s="96" t="s">
        <v>38</v>
      </c>
      <c r="J16" s="97" t="s">
        <v>23</v>
      </c>
      <c r="K16" s="98"/>
      <c r="L16" s="99"/>
      <c r="M16" s="97" t="s">
        <v>24</v>
      </c>
      <c r="N16" s="99"/>
      <c r="W16" s="1"/>
      <c r="X16" s="10"/>
    </row>
    <row r="17" spans="1:58" ht="42" customHeight="1" x14ac:dyDescent="0.15">
      <c r="A17" s="94"/>
      <c r="B17" s="94"/>
      <c r="C17" s="94"/>
      <c r="D17" s="94"/>
      <c r="E17" s="93"/>
      <c r="F17" s="93"/>
      <c r="G17" s="94"/>
      <c r="H17" s="95"/>
      <c r="I17" s="96"/>
      <c r="J17" s="17" t="s">
        <v>29</v>
      </c>
      <c r="K17" s="17" t="s">
        <v>30</v>
      </c>
      <c r="L17" s="17" t="s">
        <v>22</v>
      </c>
      <c r="M17" s="42" t="s">
        <v>41</v>
      </c>
      <c r="N17" s="42" t="s">
        <v>42</v>
      </c>
      <c r="O17" s="10"/>
      <c r="V17" s="10"/>
      <c r="W17" s="1"/>
    </row>
    <row r="18" spans="1:58" ht="18" customHeight="1" x14ac:dyDescent="0.15">
      <c r="A18" s="25" t="s">
        <v>1</v>
      </c>
      <c r="B18" s="82">
        <v>41</v>
      </c>
      <c r="C18" s="77">
        <v>496239.49999999994</v>
      </c>
      <c r="D18" s="64">
        <f t="shared" ref="D18:D30" si="2">C18/$C$31*100</f>
        <v>19.087400991027287</v>
      </c>
      <c r="E18" s="86">
        <v>442211.10000000003</v>
      </c>
      <c r="F18" s="51">
        <f>C18-E18</f>
        <v>54028.399999999907</v>
      </c>
      <c r="G18" s="52">
        <f t="shared" ref="G18:G25" si="3">F18/C18*100</f>
        <v>10.887565379217074</v>
      </c>
      <c r="H18" s="79">
        <v>803342.3</v>
      </c>
      <c r="I18" s="79">
        <v>558478.39999999991</v>
      </c>
      <c r="J18" s="54">
        <f t="shared" ref="J18:J31" si="4">I18-C18</f>
        <v>62238.899999999965</v>
      </c>
      <c r="K18" s="48">
        <f>J18/C18*100</f>
        <v>12.54210920331815</v>
      </c>
      <c r="L18" s="72">
        <v>20</v>
      </c>
      <c r="M18" s="51">
        <f t="shared" ref="M18:M31" si="5">I18-H18</f>
        <v>-244863.90000000014</v>
      </c>
      <c r="N18" s="44">
        <f>M18/H18*100</f>
        <v>-30.480643182862416</v>
      </c>
      <c r="O18" s="60"/>
      <c r="V18" s="10"/>
      <c r="W18" s="1"/>
    </row>
    <row r="19" spans="1:58" ht="18" customHeight="1" x14ac:dyDescent="0.15">
      <c r="A19" s="25" t="s">
        <v>13</v>
      </c>
      <c r="B19" s="82">
        <v>4</v>
      </c>
      <c r="C19" s="76">
        <v>1443774</v>
      </c>
      <c r="D19" s="64">
        <f t="shared" si="2"/>
        <v>55.53345366182949</v>
      </c>
      <c r="E19" s="78">
        <v>935326</v>
      </c>
      <c r="F19" s="51">
        <f t="shared" ref="F19:F25" si="6">C19-E19</f>
        <v>508448</v>
      </c>
      <c r="G19" s="52">
        <f t="shared" si="3"/>
        <v>35.216592070504113</v>
      </c>
      <c r="H19" s="6">
        <v>1390155</v>
      </c>
      <c r="I19" s="71">
        <v>1304865</v>
      </c>
      <c r="J19" s="54">
        <f t="shared" si="4"/>
        <v>-138909</v>
      </c>
      <c r="K19" s="48">
        <f t="shared" ref="K19:K30" si="7">J19/C19*100</f>
        <v>-9.6212426598622773</v>
      </c>
      <c r="L19" s="72">
        <v>1</v>
      </c>
      <c r="M19" s="51">
        <f t="shared" si="5"/>
        <v>-85290</v>
      </c>
      <c r="N19" s="44">
        <f t="shared" ref="N19:N31" si="8">M19/H19*100</f>
        <v>-6.1352870723048865</v>
      </c>
      <c r="O19" s="60"/>
      <c r="V19" s="10"/>
      <c r="W19" s="1"/>
    </row>
    <row r="20" spans="1:58" ht="18" customHeight="1" x14ac:dyDescent="0.15">
      <c r="A20" s="25" t="s">
        <v>31</v>
      </c>
      <c r="B20" s="82">
        <v>5</v>
      </c>
      <c r="C20" s="76">
        <v>37961.4</v>
      </c>
      <c r="D20" s="64">
        <f t="shared" si="2"/>
        <v>1.4601507215382561</v>
      </c>
      <c r="E20" s="41">
        <v>38267.800000000003</v>
      </c>
      <c r="F20" s="51">
        <f t="shared" si="6"/>
        <v>-306.40000000000146</v>
      </c>
      <c r="G20" s="53">
        <f t="shared" si="3"/>
        <v>-0.80713566939048986</v>
      </c>
      <c r="H20" s="6">
        <v>37107.9</v>
      </c>
      <c r="I20" s="71">
        <v>34654.800000000003</v>
      </c>
      <c r="J20" s="54">
        <f t="shared" si="4"/>
        <v>-3306.5999999999985</v>
      </c>
      <c r="K20" s="48">
        <f t="shared" si="7"/>
        <v>-8.7104269073321809</v>
      </c>
      <c r="L20" s="72">
        <v>4</v>
      </c>
      <c r="M20" s="51">
        <f t="shared" si="5"/>
        <v>-2453.0999999999985</v>
      </c>
      <c r="N20" s="44">
        <f t="shared" si="8"/>
        <v>-6.6107217061596</v>
      </c>
      <c r="O20" s="60"/>
      <c r="V20" s="10"/>
      <c r="W20" s="1"/>
    </row>
    <row r="21" spans="1:58" ht="18" customHeight="1" x14ac:dyDescent="0.15">
      <c r="A21" s="25" t="s">
        <v>32</v>
      </c>
      <c r="B21" s="82">
        <v>3</v>
      </c>
      <c r="C21" s="76">
        <v>19673.400000000001</v>
      </c>
      <c r="D21" s="64">
        <f t="shared" si="2"/>
        <v>0.7567194361933629</v>
      </c>
      <c r="E21" s="41">
        <v>19848.8</v>
      </c>
      <c r="F21" s="51">
        <f>C21-E21</f>
        <v>-175.39999999999782</v>
      </c>
      <c r="G21" s="53">
        <f>F21/C21*100</f>
        <v>-0.89155916110076439</v>
      </c>
      <c r="H21" s="6">
        <v>21254.400000000001</v>
      </c>
      <c r="I21" s="71">
        <v>25747.1</v>
      </c>
      <c r="J21" s="54">
        <f>I21-C21</f>
        <v>6073.6999999999971</v>
      </c>
      <c r="K21" s="48">
        <f>J21/C21*100</f>
        <v>30.872650380717094</v>
      </c>
      <c r="L21" s="72">
        <v>0</v>
      </c>
      <c r="M21" s="51">
        <f>I21-H21</f>
        <v>4492.6999999999971</v>
      </c>
      <c r="N21" s="44">
        <f>M21/H21*100</f>
        <v>21.137740891297788</v>
      </c>
      <c r="O21" s="60"/>
      <c r="V21" s="10"/>
      <c r="W21" s="1"/>
    </row>
    <row r="22" spans="1:58" ht="18" customHeight="1" x14ac:dyDescent="0.15">
      <c r="A22" s="25" t="s">
        <v>39</v>
      </c>
      <c r="B22" s="82">
        <v>15</v>
      </c>
      <c r="C22" s="76">
        <v>94695.700000000012</v>
      </c>
      <c r="D22" s="64">
        <f t="shared" si="2"/>
        <v>3.6423839658592736</v>
      </c>
      <c r="E22" s="41">
        <v>63520.6</v>
      </c>
      <c r="F22" s="51">
        <f t="shared" si="6"/>
        <v>31175.100000000013</v>
      </c>
      <c r="G22" s="52">
        <f>F22/C22*100</f>
        <v>32.921347009420707</v>
      </c>
      <c r="H22" s="73">
        <v>86990.2</v>
      </c>
      <c r="I22" s="89">
        <v>98388.799999999988</v>
      </c>
      <c r="J22" s="54">
        <f t="shared" si="4"/>
        <v>3693.0999999999767</v>
      </c>
      <c r="K22" s="48">
        <f>J22/C22*100</f>
        <v>3.8999658907426378</v>
      </c>
      <c r="L22" s="72">
        <v>6</v>
      </c>
      <c r="M22" s="51">
        <f t="shared" si="5"/>
        <v>11398.599999999991</v>
      </c>
      <c r="N22" s="44">
        <f t="shared" si="8"/>
        <v>13.103315086067157</v>
      </c>
      <c r="O22" s="60"/>
      <c r="V22" s="10"/>
      <c r="W22" s="1"/>
    </row>
    <row r="23" spans="1:58" ht="18" customHeight="1" x14ac:dyDescent="0.15">
      <c r="A23" s="25" t="s">
        <v>2</v>
      </c>
      <c r="B23" s="82">
        <v>1</v>
      </c>
      <c r="C23" s="80" t="s">
        <v>16</v>
      </c>
      <c r="D23" s="75" t="s">
        <v>16</v>
      </c>
      <c r="E23" s="80" t="s">
        <v>16</v>
      </c>
      <c r="F23" s="75" t="s">
        <v>16</v>
      </c>
      <c r="G23" s="75" t="s">
        <v>16</v>
      </c>
      <c r="H23" s="90">
        <v>4450</v>
      </c>
      <c r="I23" s="76">
        <v>5532</v>
      </c>
      <c r="J23" s="75" t="s">
        <v>16</v>
      </c>
      <c r="K23" s="75" t="s">
        <v>16</v>
      </c>
      <c r="L23" s="76">
        <v>0</v>
      </c>
      <c r="M23" s="75" t="s">
        <v>16</v>
      </c>
      <c r="N23" s="75" t="s">
        <v>16</v>
      </c>
      <c r="O23" s="60"/>
      <c r="U23" s="10"/>
      <c r="W23" s="1"/>
    </row>
    <row r="24" spans="1:58" ht="18" customHeight="1" x14ac:dyDescent="0.15">
      <c r="A24" s="19" t="s">
        <v>3</v>
      </c>
      <c r="B24" s="68">
        <v>3</v>
      </c>
      <c r="C24" s="83">
        <v>9780</v>
      </c>
      <c r="D24" s="65">
        <f t="shared" si="2"/>
        <v>0.37617880417066135</v>
      </c>
      <c r="E24" s="69">
        <v>8866</v>
      </c>
      <c r="F24" s="51">
        <f t="shared" si="6"/>
        <v>914</v>
      </c>
      <c r="G24" s="52">
        <f>F24/C24*100</f>
        <v>9.3456032719836415</v>
      </c>
      <c r="H24" s="6">
        <v>8179</v>
      </c>
      <c r="I24" s="71">
        <v>8564</v>
      </c>
      <c r="J24" s="54">
        <f t="shared" si="4"/>
        <v>-1216</v>
      </c>
      <c r="K24" s="48">
        <f t="shared" si="7"/>
        <v>-12.433537832310838</v>
      </c>
      <c r="L24" s="72">
        <v>2</v>
      </c>
      <c r="M24" s="51">
        <f t="shared" si="5"/>
        <v>385</v>
      </c>
      <c r="N24" s="44">
        <f t="shared" si="8"/>
        <v>4.7071769164934585</v>
      </c>
      <c r="O24" s="60"/>
      <c r="U24" s="10"/>
      <c r="W24" s="1"/>
    </row>
    <row r="25" spans="1:58" ht="28.5" customHeight="1" x14ac:dyDescent="0.15">
      <c r="A25" s="19" t="s">
        <v>21</v>
      </c>
      <c r="B25" s="68">
        <v>5</v>
      </c>
      <c r="C25" s="83">
        <v>37835.9</v>
      </c>
      <c r="D25" s="65">
        <f t="shared" si="2"/>
        <v>1.4553234781923032</v>
      </c>
      <c r="E25" s="69">
        <v>33698.1</v>
      </c>
      <c r="F25" s="51">
        <f t="shared" si="6"/>
        <v>4137.8000000000029</v>
      </c>
      <c r="G25" s="52">
        <f t="shared" si="3"/>
        <v>10.936174374073309</v>
      </c>
      <c r="H25" s="6">
        <v>33343.9</v>
      </c>
      <c r="I25" s="71">
        <v>39438.29</v>
      </c>
      <c r="J25" s="54">
        <f t="shared" si="4"/>
        <v>1602.3899999999994</v>
      </c>
      <c r="K25" s="48">
        <f t="shared" si="7"/>
        <v>4.235104755007808</v>
      </c>
      <c r="L25" s="72">
        <v>1</v>
      </c>
      <c r="M25" s="51">
        <f t="shared" si="5"/>
        <v>6094.3899999999994</v>
      </c>
      <c r="N25" s="44">
        <f t="shared" si="8"/>
        <v>18.277376071785241</v>
      </c>
      <c r="O25" s="60"/>
      <c r="U25" s="10"/>
      <c r="W25" s="1"/>
    </row>
    <row r="26" spans="1:58" s="4" customFormat="1" ht="18" customHeight="1" x14ac:dyDescent="0.15">
      <c r="A26" s="19" t="s">
        <v>35</v>
      </c>
      <c r="B26" s="68">
        <v>1</v>
      </c>
      <c r="C26" s="69">
        <v>7457</v>
      </c>
      <c r="D26" s="65">
        <f t="shared" si="2"/>
        <v>0.28682672215752775</v>
      </c>
      <c r="E26" s="69" t="s">
        <v>16</v>
      </c>
      <c r="F26" s="2" t="s">
        <v>16</v>
      </c>
      <c r="G26" s="7" t="s">
        <v>16</v>
      </c>
      <c r="H26" s="6">
        <v>7457</v>
      </c>
      <c r="I26" s="71">
        <v>9473</v>
      </c>
      <c r="J26" s="54">
        <f t="shared" si="4"/>
        <v>2016</v>
      </c>
      <c r="K26" s="48">
        <f t="shared" si="7"/>
        <v>27.035000670510929</v>
      </c>
      <c r="L26" s="88">
        <v>0</v>
      </c>
      <c r="M26" s="51">
        <f t="shared" si="5"/>
        <v>2016</v>
      </c>
      <c r="N26" s="44">
        <f t="shared" si="8"/>
        <v>27.035000670510929</v>
      </c>
      <c r="O26" s="60"/>
      <c r="P26" s="1"/>
      <c r="Q26" s="1"/>
      <c r="R26" s="1"/>
      <c r="S26" s="1"/>
      <c r="T26" s="1"/>
      <c r="U26" s="1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s="3" customFormat="1" ht="18" customHeight="1" x14ac:dyDescent="0.15">
      <c r="A27" s="19" t="s">
        <v>4</v>
      </c>
      <c r="B27" s="68">
        <v>12</v>
      </c>
      <c r="C27" s="83">
        <v>58030.1</v>
      </c>
      <c r="D27" s="65">
        <f t="shared" si="2"/>
        <v>2.2320750126691098</v>
      </c>
      <c r="E27" s="69">
        <v>44154.3</v>
      </c>
      <c r="F27" s="51">
        <f>C27-E27</f>
        <v>13875.799999999996</v>
      </c>
      <c r="G27" s="52">
        <f>F27/C27*100</f>
        <v>23.911383919724415</v>
      </c>
      <c r="H27" s="71">
        <v>70171.099999999991</v>
      </c>
      <c r="I27" s="71">
        <v>73002.400000000009</v>
      </c>
      <c r="J27" s="54">
        <f>I27-C27</f>
        <v>14972.30000000001</v>
      </c>
      <c r="K27" s="48">
        <f t="shared" si="7"/>
        <v>25.80092055674557</v>
      </c>
      <c r="L27" s="72">
        <v>1</v>
      </c>
      <c r="M27" s="51">
        <f t="shared" si="5"/>
        <v>2831.3000000000175</v>
      </c>
      <c r="N27" s="44">
        <f t="shared" si="8"/>
        <v>4.034851954722126</v>
      </c>
      <c r="O27" s="60"/>
      <c r="P27" s="1"/>
      <c r="Q27" s="1"/>
      <c r="R27" s="1"/>
      <c r="S27" s="1"/>
      <c r="T27" s="1"/>
      <c r="U27" s="1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ht="18" customHeight="1" x14ac:dyDescent="0.15">
      <c r="A28" s="19" t="s">
        <v>5</v>
      </c>
      <c r="B28" s="68">
        <v>3</v>
      </c>
      <c r="C28" s="83">
        <v>13393.1</v>
      </c>
      <c r="D28" s="65">
        <f t="shared" si="2"/>
        <v>0.51515340921657304</v>
      </c>
      <c r="E28" s="69">
        <v>13265</v>
      </c>
      <c r="F28" s="51">
        <f>C28-E28</f>
        <v>128.10000000000036</v>
      </c>
      <c r="G28" s="52">
        <f>F28/C28*100</f>
        <v>0.95646265614383796</v>
      </c>
      <c r="H28" s="6">
        <v>14820.1</v>
      </c>
      <c r="I28" s="71">
        <v>13296.9</v>
      </c>
      <c r="J28" s="54">
        <f t="shared" si="4"/>
        <v>-96.200000000000728</v>
      </c>
      <c r="K28" s="48">
        <f t="shared" si="7"/>
        <v>-0.71828030851707769</v>
      </c>
      <c r="L28" s="72">
        <v>2</v>
      </c>
      <c r="M28" s="51">
        <f t="shared" si="5"/>
        <v>-1523.2000000000007</v>
      </c>
      <c r="N28" s="44">
        <f t="shared" si="8"/>
        <v>-10.277933347278363</v>
      </c>
      <c r="U28" s="10"/>
      <c r="W28" s="1"/>
    </row>
    <row r="29" spans="1:58" ht="18" customHeight="1" x14ac:dyDescent="0.15">
      <c r="A29" s="20" t="s">
        <v>6</v>
      </c>
      <c r="B29" s="68">
        <v>21</v>
      </c>
      <c r="C29" s="83">
        <v>377077.4</v>
      </c>
      <c r="D29" s="65">
        <f t="shared" si="2"/>
        <v>14.503939203658705</v>
      </c>
      <c r="E29" s="70">
        <v>289826.09999999998</v>
      </c>
      <c r="F29" s="51">
        <f>C29-E29</f>
        <v>87251.300000000047</v>
      </c>
      <c r="G29" s="52">
        <f>F29/C29*100</f>
        <v>23.138830383364276</v>
      </c>
      <c r="H29" s="74">
        <v>322565</v>
      </c>
      <c r="I29" s="74">
        <v>333609.90000000002</v>
      </c>
      <c r="J29" s="54">
        <f t="shared" si="4"/>
        <v>-43467.5</v>
      </c>
      <c r="K29" s="48">
        <f t="shared" si="7"/>
        <v>-11.527474200257029</v>
      </c>
      <c r="L29" s="72">
        <v>3</v>
      </c>
      <c r="M29" s="51">
        <f t="shared" si="5"/>
        <v>11044.900000000023</v>
      </c>
      <c r="N29" s="44">
        <f t="shared" si="8"/>
        <v>3.4240850681258115</v>
      </c>
      <c r="U29" s="10"/>
      <c r="W29" s="1"/>
    </row>
    <row r="30" spans="1:58" ht="18" customHeight="1" thickBot="1" x14ac:dyDescent="0.2">
      <c r="A30" s="16" t="s">
        <v>15</v>
      </c>
      <c r="B30" s="84">
        <v>1</v>
      </c>
      <c r="C30" s="85">
        <v>3910</v>
      </c>
      <c r="D30" s="66">
        <f t="shared" si="2"/>
        <v>0.15039459348745252</v>
      </c>
      <c r="E30" s="87">
        <v>3728</v>
      </c>
      <c r="F30" s="45">
        <f>C30-E30</f>
        <v>182</v>
      </c>
      <c r="G30" s="46">
        <f>F30/C30*100</f>
        <v>4.6547314578005112</v>
      </c>
      <c r="H30" s="8">
        <v>5280</v>
      </c>
      <c r="I30" s="87">
        <v>4911.2</v>
      </c>
      <c r="J30" s="55">
        <f t="shared" si="4"/>
        <v>1001.1999999999998</v>
      </c>
      <c r="K30" s="46">
        <f t="shared" si="7"/>
        <v>25.606138107416875</v>
      </c>
      <c r="L30" s="27">
        <v>0</v>
      </c>
      <c r="M30" s="55">
        <f t="shared" si="5"/>
        <v>-368.80000000000018</v>
      </c>
      <c r="N30" s="46">
        <f t="shared" si="8"/>
        <v>-6.984848484848488</v>
      </c>
      <c r="O30" s="60"/>
      <c r="U30" s="10"/>
      <c r="W30" s="1"/>
    </row>
    <row r="31" spans="1:58" ht="18" customHeight="1" thickTop="1" x14ac:dyDescent="0.15">
      <c r="A31" s="18" t="s">
        <v>7</v>
      </c>
      <c r="B31" s="81">
        <f>SUM(B18:B30)</f>
        <v>115</v>
      </c>
      <c r="C31" s="54">
        <f>SUM(C18:C30)</f>
        <v>2599827.5</v>
      </c>
      <c r="D31" s="67">
        <f>SUM(D18:D30)</f>
        <v>99.999999999999986</v>
      </c>
      <c r="E31" s="54">
        <f>SUM(E18:E30)</f>
        <v>1892711.8000000003</v>
      </c>
      <c r="F31" s="54">
        <f>SUM(F18:F30)</f>
        <v>699658.7</v>
      </c>
      <c r="G31" s="52">
        <f>F31/C31*100</f>
        <v>26.911735490143094</v>
      </c>
      <c r="H31" s="54">
        <f>SUM(H18:H30)</f>
        <v>2805115.9</v>
      </c>
      <c r="I31" s="54">
        <f>SUM(I18:I30)</f>
        <v>2509961.79</v>
      </c>
      <c r="J31" s="54">
        <f t="shared" si="4"/>
        <v>-89865.709999999963</v>
      </c>
      <c r="K31" s="48">
        <f>J31/C31*100</f>
        <v>-3.4566027938392052</v>
      </c>
      <c r="L31" s="56">
        <f>SUM(L18:L30)</f>
        <v>40</v>
      </c>
      <c r="M31" s="54">
        <f t="shared" si="5"/>
        <v>-295154.10999999987</v>
      </c>
      <c r="N31" s="48">
        <f t="shared" si="8"/>
        <v>-10.521993404978378</v>
      </c>
      <c r="O31" s="60"/>
      <c r="U31" s="10"/>
      <c r="W31" s="1"/>
    </row>
    <row r="32" spans="1:58" ht="18" customHeight="1" x14ac:dyDescent="0.15">
      <c r="G32" s="21"/>
      <c r="H32" s="21"/>
    </row>
    <row r="33" spans="1:23" ht="18" customHeight="1" x14ac:dyDescent="0.15">
      <c r="A33" s="91" t="s">
        <v>33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W33" s="1"/>
    </row>
    <row r="34" spans="1:23" ht="18" customHeight="1" x14ac:dyDescent="0.15">
      <c r="A34" s="1" t="s">
        <v>37</v>
      </c>
      <c r="E34" s="10"/>
      <c r="W34" s="1"/>
    </row>
    <row r="35" spans="1:23" ht="41.25" customHeight="1" x14ac:dyDescent="0.15">
      <c r="A35" s="92" t="s">
        <v>36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W35" s="1"/>
    </row>
    <row r="36" spans="1:23" ht="20.25" customHeight="1" x14ac:dyDescent="0.15">
      <c r="E36" s="10"/>
      <c r="W36" s="1"/>
    </row>
    <row r="37" spans="1:23" ht="41.25" customHeight="1" x14ac:dyDescent="0.15">
      <c r="E37" s="10"/>
      <c r="W37" s="1"/>
    </row>
    <row r="38" spans="1:23" ht="30.75" customHeight="1" x14ac:dyDescent="0.15">
      <c r="C38" s="23"/>
      <c r="D38" s="24"/>
      <c r="E38" s="24"/>
      <c r="F38" s="23"/>
      <c r="G38" s="24"/>
      <c r="H38" s="24"/>
      <c r="I38" s="23"/>
    </row>
    <row r="39" spans="1:23" ht="30.75" customHeight="1" x14ac:dyDescent="0.15">
      <c r="C39" s="23"/>
      <c r="D39" s="23"/>
      <c r="E39" s="24"/>
      <c r="F39" s="23"/>
      <c r="G39" s="23"/>
      <c r="H39" s="23"/>
      <c r="I39" s="23"/>
    </row>
  </sheetData>
  <mergeCells count="24">
    <mergeCell ref="M5:N5"/>
    <mergeCell ref="A16:A17"/>
    <mergeCell ref="B16:B17"/>
    <mergeCell ref="C16:C17"/>
    <mergeCell ref="D16:D17"/>
    <mergeCell ref="E16:E17"/>
    <mergeCell ref="F5:F6"/>
    <mergeCell ref="G5:G6"/>
    <mergeCell ref="H5:H6"/>
    <mergeCell ref="I5:I6"/>
    <mergeCell ref="J5:L5"/>
    <mergeCell ref="A5:A6"/>
    <mergeCell ref="B5:B6"/>
    <mergeCell ref="C5:C6"/>
    <mergeCell ref="D5:D6"/>
    <mergeCell ref="E5:E6"/>
    <mergeCell ref="A33:N33"/>
    <mergeCell ref="A35:N35"/>
    <mergeCell ref="F16:F17"/>
    <mergeCell ref="G16:G17"/>
    <mergeCell ref="H16:H17"/>
    <mergeCell ref="I16:I17"/>
    <mergeCell ref="J16:L16"/>
    <mergeCell ref="M16:N16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R5実績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野田 菜々恵</cp:lastModifiedBy>
  <cp:lastPrinted>2024-03-28T09:10:08Z</cp:lastPrinted>
  <dcterms:created xsi:type="dcterms:W3CDTF">2009-04-08T00:52:14Z</dcterms:created>
  <dcterms:modified xsi:type="dcterms:W3CDTF">2026-01-09T05:58:31Z</dcterms:modified>
</cp:coreProperties>
</file>